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AE86D998-D907-4542-A5C4-594DFA4142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5" i="1" l="1"/>
  <c r="X494" i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5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89" i="1"/>
  <c r="BN289" i="1"/>
  <c r="Z289" i="1"/>
  <c r="Z293" i="1" s="1"/>
  <c r="Y293" i="1"/>
  <c r="BP297" i="1"/>
  <c r="BN297" i="1"/>
  <c r="Z297" i="1"/>
  <c r="Z303" i="1" s="1"/>
  <c r="Y303" i="1"/>
  <c r="BP301" i="1"/>
  <c r="BN301" i="1"/>
  <c r="Z301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Z337" i="1" s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11" i="1"/>
  <c r="BP307" i="1"/>
  <c r="BN307" i="1"/>
  <c r="Z307" i="1"/>
  <c r="Y311" i="1"/>
  <c r="BP315" i="1"/>
  <c r="BN315" i="1"/>
  <c r="Z315" i="1"/>
  <c r="Z317" i="1" s="1"/>
  <c r="Y325" i="1"/>
  <c r="Z330" i="1"/>
  <c r="BP328" i="1"/>
  <c r="BN328" i="1"/>
  <c r="Z328" i="1"/>
  <c r="BP343" i="1"/>
  <c r="BN343" i="1"/>
  <c r="Z343" i="1"/>
  <c r="BP347" i="1"/>
  <c r="BN347" i="1"/>
  <c r="Z347" i="1"/>
  <c r="Z349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O505" i="1"/>
  <c r="Y271" i="1"/>
  <c r="Y276" i="1"/>
  <c r="Y285" i="1"/>
  <c r="Y294" i="1"/>
  <c r="S505" i="1"/>
  <c r="Y338" i="1"/>
  <c r="T505" i="1"/>
  <c r="Y350" i="1"/>
  <c r="Y354" i="1"/>
  <c r="Z370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438" i="1" l="1"/>
  <c r="Y497" i="1"/>
  <c r="Z199" i="1"/>
  <c r="Z173" i="1"/>
  <c r="Z474" i="1"/>
  <c r="Z444" i="1"/>
  <c r="Z399" i="1"/>
  <c r="Z246" i="1"/>
  <c r="Z230" i="1"/>
  <c r="Z43" i="1"/>
  <c r="Z31" i="1"/>
  <c r="Z500" i="1" s="1"/>
  <c r="Y499" i="1"/>
  <c r="Y496" i="1"/>
  <c r="Y498" i="1" s="1"/>
  <c r="Z167" i="1"/>
  <c r="Z143" i="1"/>
  <c r="Z110" i="1"/>
  <c r="Y495" i="1"/>
</calcChain>
</file>

<file path=xl/sharedStrings.xml><?xml version="1.0" encoding="utf-8"?>
<sst xmlns="http://schemas.openxmlformats.org/spreadsheetml/2006/main" count="2281" uniqueCount="773">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</sst>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9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182</v>
      </c>
      <c r="Y40" s="546">
        <f>IFERROR(IF(X40="",0,CEILING((X40/$H40),1)*$H40),"")</f>
        <v>183.60000000000002</v>
      </c>
      <c r="Z40" s="36">
        <f>IFERROR(IF(Y40=0,"",ROUNDUP(Y40/H40,0)*0.01898),"")</f>
        <v>0.32266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189.33055555555555</v>
      </c>
      <c r="BN40" s="64">
        <f>IFERROR(Y40*I40/H40,"0")</f>
        <v>190.995</v>
      </c>
      <c r="BO40" s="64">
        <f>IFERROR(1/J40*(X40/H40),"0")</f>
        <v>0.26331018518518517</v>
      </c>
      <c r="BP40" s="64">
        <f>IFERROR(1/J40*(Y40/H40),"0")</f>
        <v>0.265625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30</v>
      </c>
      <c r="Y42" s="546">
        <f>IFERROR(IF(X42="",0,CEILING((X42/$H42),1)*$H42),"")</f>
        <v>33.300000000000004</v>
      </c>
      <c r="Z42" s="36">
        <f>IFERROR(IF(Y42=0,"",ROUNDUP(Y42/H42,0)*0.00902),"")</f>
        <v>8.1180000000000002E-2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31.702702702702705</v>
      </c>
      <c r="BN42" s="64">
        <f>IFERROR(Y42*I42/H42,"0")</f>
        <v>35.190000000000005</v>
      </c>
      <c r="BO42" s="64">
        <f>IFERROR(1/J42*(X42/H42),"0")</f>
        <v>6.142506142506142E-2</v>
      </c>
      <c r="BP42" s="64">
        <f>IFERROR(1/J42*(Y42/H42),"0")</f>
        <v>6.8181818181818177E-2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24.95995995995996</v>
      </c>
      <c r="Y43" s="547">
        <f>IFERROR(Y40/H40,"0")+IFERROR(Y41/H41,"0")+IFERROR(Y42/H42,"0")</f>
        <v>26</v>
      </c>
      <c r="Z43" s="547">
        <f>IFERROR(IF(Z40="",0,Z40),"0")+IFERROR(IF(Z41="",0,Z41),"0")+IFERROR(IF(Z42="",0,Z42),"0")</f>
        <v>0.40383999999999998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212</v>
      </c>
      <c r="Y44" s="547">
        <f>IFERROR(SUM(Y40:Y42),"0")</f>
        <v>216.90000000000003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160</v>
      </c>
      <c r="Y51" s="546">
        <f t="shared" ref="Y51:Y56" si="0">IFERROR(IF(X51="",0,CEILING((X51/$H51),1)*$H51),"")</f>
        <v>168</v>
      </c>
      <c r="Z51" s="36">
        <f>IFERROR(IF(Y51=0,"",ROUNDUP(Y51/H51,0)*0.01898),"")</f>
        <v>0.28470000000000001</v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166.21428571428572</v>
      </c>
      <c r="BN51" s="64">
        <f t="shared" ref="BN51:BN56" si="2">IFERROR(Y51*I51/H51,"0")</f>
        <v>174.52500000000001</v>
      </c>
      <c r="BO51" s="64">
        <f t="shared" ref="BO51:BO56" si="3">IFERROR(1/J51*(X51/H51),"0")</f>
        <v>0.22321428571428573</v>
      </c>
      <c r="BP51" s="64">
        <f t="shared" ref="BP51:BP56" si="4">IFERROR(1/J51*(Y51/H51),"0")</f>
        <v>0.23437500000000003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284</v>
      </c>
      <c r="Y52" s="546">
        <f t="shared" si="0"/>
        <v>291.60000000000002</v>
      </c>
      <c r="Z52" s="36">
        <f>IFERROR(IF(Y52=0,"",ROUNDUP(Y52/H52,0)*0.01898),"")</f>
        <v>0.51246000000000003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295.43888888888887</v>
      </c>
      <c r="BN52" s="64">
        <f t="shared" si="2"/>
        <v>303.34500000000003</v>
      </c>
      <c r="BO52" s="64">
        <f t="shared" si="3"/>
        <v>0.41087962962962959</v>
      </c>
      <c r="BP52" s="64">
        <f t="shared" si="4"/>
        <v>0.421875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230</v>
      </c>
      <c r="Y54" s="546">
        <f t="shared" si="0"/>
        <v>232</v>
      </c>
      <c r="Z54" s="36">
        <f>IFERROR(IF(Y54=0,"",ROUNDUP(Y54/H54,0)*0.00902),"")</f>
        <v>0.52316000000000007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242.07499999999999</v>
      </c>
      <c r="BN54" s="64">
        <f t="shared" si="2"/>
        <v>244.18</v>
      </c>
      <c r="BO54" s="64">
        <f t="shared" si="3"/>
        <v>0.43560606060606061</v>
      </c>
      <c r="BP54" s="64">
        <f t="shared" si="4"/>
        <v>0.43939393939393939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98.082010582010582</v>
      </c>
      <c r="Y57" s="547">
        <f>IFERROR(Y51/H51,"0")+IFERROR(Y52/H52,"0")+IFERROR(Y53/H53,"0")+IFERROR(Y54/H54,"0")+IFERROR(Y55/H55,"0")+IFERROR(Y56/H56,"0")</f>
        <v>100</v>
      </c>
      <c r="Z57" s="547">
        <f>IFERROR(IF(Z51="",0,Z51),"0")+IFERROR(IF(Z52="",0,Z52),"0")+IFERROR(IF(Z53="",0,Z53),"0")+IFERROR(IF(Z54="",0,Z54),"0")+IFERROR(IF(Z55="",0,Z55),"0")+IFERROR(IF(Z56="",0,Z56),"0")</f>
        <v>1.3203200000000002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674</v>
      </c>
      <c r="Y58" s="547">
        <f>IFERROR(SUM(Y51:Y56),"0")</f>
        <v>691.6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292</v>
      </c>
      <c r="Y60" s="546">
        <f>IFERROR(IF(X60="",0,CEILING((X60/$H60),1)*$H60),"")</f>
        <v>302.40000000000003</v>
      </c>
      <c r="Z60" s="36">
        <f>IFERROR(IF(Y60=0,"",ROUNDUP(Y60/H60,0)*0.01898),"")</f>
        <v>0.53144000000000002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303.76111111111106</v>
      </c>
      <c r="BN60" s="64">
        <f>IFERROR(Y60*I60/H60,"0")</f>
        <v>314.58000000000004</v>
      </c>
      <c r="BO60" s="64">
        <f>IFERROR(1/J60*(X60/H60),"0")</f>
        <v>0.42245370370370366</v>
      </c>
      <c r="BP60" s="64">
        <f>IFERROR(1/J60*(Y60/H60),"0")</f>
        <v>0.4375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27.037037037037035</v>
      </c>
      <c r="Y63" s="547">
        <f>IFERROR(Y60/H60,"0")+IFERROR(Y61/H61,"0")+IFERROR(Y62/H62,"0")</f>
        <v>28</v>
      </c>
      <c r="Z63" s="547">
        <f>IFERROR(IF(Z60="",0,Z60),"0")+IFERROR(IF(Z61="",0,Z61),"0")+IFERROR(IF(Z62="",0,Z62),"0")</f>
        <v>0.53144000000000002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292</v>
      </c>
      <c r="Y64" s="547">
        <f>IFERROR(SUM(Y60:Y62),"0")</f>
        <v>302.40000000000003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4</v>
      </c>
      <c r="Y73" s="546">
        <f>IFERROR(IF(X73="",0,CEILING((X73/$H73),1)*$H73),"")</f>
        <v>8.4</v>
      </c>
      <c r="Z73" s="36">
        <f>IFERROR(IF(Y73=0,"",ROUNDUP(Y73/H73,0)*0.01898),"")</f>
        <v>1.898E-2</v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4.2071428571428573</v>
      </c>
      <c r="BN73" s="64">
        <f>IFERROR(Y73*I73/H73,"0")</f>
        <v>8.8350000000000009</v>
      </c>
      <c r="BO73" s="64">
        <f>IFERROR(1/J73*(X73/H73),"0")</f>
        <v>7.4404761904761901E-3</v>
      </c>
      <c r="BP73" s="64">
        <f>IFERROR(1/J73*(Y73/H73),"0")</f>
        <v>1.5625E-2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0.47619047619047616</v>
      </c>
      <c r="Y77" s="547">
        <f>IFERROR(Y72/H72,"0")+IFERROR(Y73/H73,"0")+IFERROR(Y74/H74,"0")+IFERROR(Y75/H75,"0")+IFERROR(Y76/H76,"0")</f>
        <v>1</v>
      </c>
      <c r="Z77" s="547">
        <f>IFERROR(IF(Z72="",0,Z72),"0")+IFERROR(IF(Z73="",0,Z73),"0")+IFERROR(IF(Z74="",0,Z74),"0")+IFERROR(IF(Z75="",0,Z75),"0")+IFERROR(IF(Z76="",0,Z76),"0")</f>
        <v>1.898E-2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4</v>
      </c>
      <c r="Y78" s="547">
        <f>IFERROR(SUM(Y72:Y76),"0")</f>
        <v>8.4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52</v>
      </c>
      <c r="Y80" s="546">
        <f>IFERROR(IF(X80="",0,CEILING((X80/$H80),1)*$H80),"")</f>
        <v>54.6</v>
      </c>
      <c r="Z80" s="36">
        <f>IFERROR(IF(Y80=0,"",ROUNDUP(Y80/H80,0)*0.01898),"")</f>
        <v>0.13286000000000001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54.9</v>
      </c>
      <c r="BN80" s="64">
        <f>IFERROR(Y80*I80/H80,"0")</f>
        <v>57.644999999999996</v>
      </c>
      <c r="BO80" s="64">
        <f>IFERROR(1/J80*(X80/H80),"0")</f>
        <v>0.10416666666666667</v>
      </c>
      <c r="BP80" s="64">
        <f>IFERROR(1/J80*(Y80/H80),"0")</f>
        <v>0.109375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27</v>
      </c>
      <c r="Y81" s="546">
        <f>IFERROR(IF(X81="",0,CEILING((X81/$H81),1)*$H81),"")</f>
        <v>28.799999999999997</v>
      </c>
      <c r="Z81" s="36">
        <f>IFERROR(IF(Y81=0,"",ROUNDUP(Y81/H81,0)*0.00902),"")</f>
        <v>0.10824</v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29.362500000000001</v>
      </c>
      <c r="BN81" s="64">
        <f>IFERROR(Y81*I81/H81,"0")</f>
        <v>31.319999999999997</v>
      </c>
      <c r="BO81" s="64">
        <f>IFERROR(1/J81*(X81/H81),"0")</f>
        <v>8.5227272727272735E-2</v>
      </c>
      <c r="BP81" s="64">
        <f>IFERROR(1/J81*(Y81/H81),"0")</f>
        <v>9.0909090909090912E-2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17.916666666666668</v>
      </c>
      <c r="Y82" s="547">
        <f>IFERROR(Y80/H80,"0")+IFERROR(Y81/H81,"0")</f>
        <v>19</v>
      </c>
      <c r="Z82" s="547">
        <f>IFERROR(IF(Z80="",0,Z80),"0")+IFERROR(IF(Z81="",0,Z81),"0")</f>
        <v>0.24110000000000001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79</v>
      </c>
      <c r="Y83" s="547">
        <f>IFERROR(SUM(Y80:Y81),"0")</f>
        <v>83.4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247</v>
      </c>
      <c r="Y86" s="546">
        <f>IFERROR(IF(X86="",0,CEILING((X86/$H86),1)*$H86),"")</f>
        <v>248.4</v>
      </c>
      <c r="Z86" s="36">
        <f>IFERROR(IF(Y86=0,"",ROUNDUP(Y86/H86,0)*0.01898),"")</f>
        <v>0.43653999999999998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256.94861111111112</v>
      </c>
      <c r="BN86" s="64">
        <f>IFERROR(Y86*I86/H86,"0")</f>
        <v>258.40499999999997</v>
      </c>
      <c r="BO86" s="64">
        <f>IFERROR(1/J86*(X86/H86),"0")</f>
        <v>0.35734953703703703</v>
      </c>
      <c r="BP86" s="64">
        <f>IFERROR(1/J86*(Y86/H86),"0")</f>
        <v>0.359375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72</v>
      </c>
      <c r="Y88" s="546">
        <f>IFERROR(IF(X88="",0,CEILING((X88/$H88),1)*$H88),"")</f>
        <v>72</v>
      </c>
      <c r="Z88" s="36">
        <f>IFERROR(IF(Y88=0,"",ROUNDUP(Y88/H88,0)*0.00902),"")</f>
        <v>0.14432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75.36</v>
      </c>
      <c r="BN88" s="64">
        <f>IFERROR(Y88*I88/H88,"0")</f>
        <v>75.36</v>
      </c>
      <c r="BO88" s="64">
        <f>IFERROR(1/J88*(X88/H88),"0")</f>
        <v>0.12121212121212122</v>
      </c>
      <c r="BP88" s="64">
        <f>IFERROR(1/J88*(Y88/H88),"0")</f>
        <v>0.12121212121212122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38.870370370370367</v>
      </c>
      <c r="Y89" s="547">
        <f>IFERROR(Y86/H86,"0")+IFERROR(Y87/H87,"0")+IFERROR(Y88/H88,"0")</f>
        <v>39</v>
      </c>
      <c r="Z89" s="547">
        <f>IFERROR(IF(Z86="",0,Z86),"0")+IFERROR(IF(Z87="",0,Z87),"0")+IFERROR(IF(Z88="",0,Z88),"0")</f>
        <v>0.58085999999999993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319</v>
      </c>
      <c r="Y90" s="547">
        <f>IFERROR(SUM(Y86:Y88),"0")</f>
        <v>320.39999999999998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76</v>
      </c>
      <c r="Y94" s="546">
        <f>IFERROR(IF(X94="",0,CEILING((X94/$H94),1)*$H94),"")</f>
        <v>78.300000000000011</v>
      </c>
      <c r="Z94" s="36">
        <f>IFERROR(IF(Y94=0,"",ROUNDUP(Y94/H94,0)*0.00651),"")</f>
        <v>0.18879000000000001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83.093333333333334</v>
      </c>
      <c r="BN94" s="64">
        <f>IFERROR(Y94*I94/H94,"0")</f>
        <v>85.608000000000004</v>
      </c>
      <c r="BO94" s="64">
        <f>IFERROR(1/J94*(X94/H94),"0")</f>
        <v>0.15466015466015465</v>
      </c>
      <c r="BP94" s="64">
        <f>IFERROR(1/J94*(Y94/H94),"0")</f>
        <v>0.15934065934065939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28.148148148148145</v>
      </c>
      <c r="Y96" s="547">
        <f>IFERROR(Y92/H92,"0")+IFERROR(Y93/H93,"0")+IFERROR(Y94/H94,"0")+IFERROR(Y95/H95,"0")</f>
        <v>29.000000000000004</v>
      </c>
      <c r="Z96" s="547">
        <f>IFERROR(IF(Z92="",0,Z92),"0")+IFERROR(IF(Z93="",0,Z93),"0")+IFERROR(IF(Z94="",0,Z94),"0")+IFERROR(IF(Z95="",0,Z95),"0")</f>
        <v>0.18879000000000001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76</v>
      </c>
      <c r="Y97" s="547">
        <f>IFERROR(SUM(Y92:Y95),"0")</f>
        <v>78.300000000000011</v>
      </c>
      <c r="Z97" s="37"/>
      <c r="AA97" s="548"/>
      <c r="AB97" s="548"/>
      <c r="AC97" s="548"/>
    </row>
    <row r="98" spans="1:68" ht="16.5" customHeight="1" x14ac:dyDescent="0.25">
      <c r="A98" s="563" t="s">
        <v>191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270</v>
      </c>
      <c r="Y100" s="546">
        <f>IFERROR(IF(X100="",0,CEILING((X100/$H100),1)*$H100),"")</f>
        <v>270</v>
      </c>
      <c r="Z100" s="36">
        <f>IFERROR(IF(Y100=0,"",ROUNDUP(Y100/H100,0)*0.01898),"")</f>
        <v>0.47450000000000003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280.87499999999994</v>
      </c>
      <c r="BN100" s="64">
        <f>IFERROR(Y100*I100/H100,"0")</f>
        <v>280.87499999999994</v>
      </c>
      <c r="BO100" s="64">
        <f>IFERROR(1/J100*(X100/H100),"0")</f>
        <v>0.390625</v>
      </c>
      <c r="BP100" s="64">
        <f>IFERROR(1/J100*(Y100/H100),"0")</f>
        <v>0.390625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93</v>
      </c>
      <c r="Y102" s="546">
        <f>IFERROR(IF(X102="",0,CEILING((X102/$H102),1)*$H102),"")</f>
        <v>94.5</v>
      </c>
      <c r="Z102" s="36">
        <f>IFERROR(IF(Y102=0,"",ROUNDUP(Y102/H102,0)*0.00902),"")</f>
        <v>0.18942000000000001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97.339999999999989</v>
      </c>
      <c r="BN102" s="64">
        <f>IFERROR(Y102*I102/H102,"0")</f>
        <v>98.91</v>
      </c>
      <c r="BO102" s="64">
        <f>IFERROR(1/J102*(X102/H102),"0")</f>
        <v>0.15656565656565657</v>
      </c>
      <c r="BP102" s="64">
        <f>IFERROR(1/J102*(Y102/H102),"0")</f>
        <v>0.15909090909090909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45.666666666666671</v>
      </c>
      <c r="Y104" s="547">
        <f>IFERROR(Y100/H100,"0")+IFERROR(Y101/H101,"0")+IFERROR(Y102/H102,"0")+IFERROR(Y103/H103,"0")</f>
        <v>46</v>
      </c>
      <c r="Z104" s="547">
        <f>IFERROR(IF(Z100="",0,Z100),"0")+IFERROR(IF(Z101="",0,Z101),"0")+IFERROR(IF(Z102="",0,Z102),"0")+IFERROR(IF(Z103="",0,Z103),"0")</f>
        <v>0.66392000000000007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363</v>
      </c>
      <c r="Y105" s="547">
        <f>IFERROR(SUM(Y100:Y103),"0")</f>
        <v>364.5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121</v>
      </c>
      <c r="Y107" s="546">
        <f>IFERROR(IF(X107="",0,CEILING((X107/$H107),1)*$H107),"")</f>
        <v>129.60000000000002</v>
      </c>
      <c r="Z107" s="36">
        <f>IFERROR(IF(Y107=0,"",ROUNDUP(Y107/H107,0)*0.01898),"")</f>
        <v>0.22776000000000002</v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125.8736111111111</v>
      </c>
      <c r="BN107" s="64">
        <f>IFERROR(Y107*I107/H107,"0")</f>
        <v>134.82000000000002</v>
      </c>
      <c r="BO107" s="64">
        <f>IFERROR(1/J107*(X107/H107),"0")</f>
        <v>0.17505787037037035</v>
      </c>
      <c r="BP107" s="64">
        <f>IFERROR(1/J107*(Y107/H107),"0")</f>
        <v>0.18750000000000003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102</v>
      </c>
      <c r="Y109" s="546">
        <f>IFERROR(IF(X109="",0,CEILING((X109/$H109),1)*$H109),"")</f>
        <v>103.2</v>
      </c>
      <c r="Z109" s="36">
        <f>IFERROR(IF(Y109=0,"",ROUNDUP(Y109/H109,0)*0.00651),"")</f>
        <v>0.27993000000000001</v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109.65000000000002</v>
      </c>
      <c r="BN109" s="64">
        <f>IFERROR(Y109*I109/H109,"0")</f>
        <v>110.94000000000001</v>
      </c>
      <c r="BO109" s="64">
        <f>IFERROR(1/J109*(X109/H109),"0")</f>
        <v>0.23351648351648355</v>
      </c>
      <c r="BP109" s="64">
        <f>IFERROR(1/J109*(Y109/H109),"0")</f>
        <v>0.23626373626373628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53.703703703703702</v>
      </c>
      <c r="Y110" s="547">
        <f>IFERROR(Y107/H107,"0")+IFERROR(Y108/H108,"0")+IFERROR(Y109/H109,"0")</f>
        <v>55</v>
      </c>
      <c r="Z110" s="547">
        <f>IFERROR(IF(Z107="",0,Z107),"0")+IFERROR(IF(Z108="",0,Z108),"0")+IFERROR(IF(Z109="",0,Z109),"0")</f>
        <v>0.50768999999999997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223</v>
      </c>
      <c r="Y111" s="547">
        <f>IFERROR(SUM(Y107:Y109),"0")</f>
        <v>232.8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241</v>
      </c>
      <c r="Y113" s="546">
        <f>IFERROR(IF(X113="",0,CEILING((X113/$H113),1)*$H113),"")</f>
        <v>243</v>
      </c>
      <c r="Z113" s="36">
        <f>IFERROR(IF(Y113=0,"",ROUNDUP(Y113/H113,0)*0.01898),"")</f>
        <v>0.56940000000000002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256.26333333333332</v>
      </c>
      <c r="BN113" s="64">
        <f>IFERROR(Y113*I113/H113,"0")</f>
        <v>258.39</v>
      </c>
      <c r="BO113" s="64">
        <f>IFERROR(1/J113*(X113/H113),"0")</f>
        <v>0.46489197530864201</v>
      </c>
      <c r="BP113" s="64">
        <f>IFERROR(1/J113*(Y113/H113),"0")</f>
        <v>0.46875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137</v>
      </c>
      <c r="Y115" s="546">
        <f>IFERROR(IF(X115="",0,CEILING((X115/$H115),1)*$H115),"")</f>
        <v>137.70000000000002</v>
      </c>
      <c r="Z115" s="36">
        <f>IFERROR(IF(Y115=0,"",ROUNDUP(Y115/H115,0)*0.00651),"")</f>
        <v>0.33201000000000003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149.78666666666666</v>
      </c>
      <c r="BN115" s="64">
        <f>IFERROR(Y115*I115/H115,"0")</f>
        <v>150.55199999999999</v>
      </c>
      <c r="BO115" s="64">
        <f>IFERROR(1/J115*(X115/H115),"0")</f>
        <v>0.27879527879527882</v>
      </c>
      <c r="BP115" s="64">
        <f>IFERROR(1/J115*(Y115/H115),"0")</f>
        <v>0.28021978021978022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80.493827160493822</v>
      </c>
      <c r="Y117" s="547">
        <f>IFERROR(Y113/H113,"0")+IFERROR(Y114/H114,"0")+IFERROR(Y115/H115,"0")+IFERROR(Y116/H116,"0")</f>
        <v>81</v>
      </c>
      <c r="Z117" s="547">
        <f>IFERROR(IF(Z113="",0,Z113),"0")+IFERROR(IF(Z114="",0,Z114),"0")+IFERROR(IF(Z115="",0,Z115),"0")+IFERROR(IF(Z116="",0,Z116),"0")</f>
        <v>0.90141000000000004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378</v>
      </c>
      <c r="Y118" s="547">
        <f>IFERROR(SUM(Y113:Y116),"0")</f>
        <v>380.70000000000005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112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112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52</v>
      </c>
      <c r="Y161" s="546">
        <f t="shared" si="5"/>
        <v>52.5</v>
      </c>
      <c r="Z161" s="36">
        <f>IFERROR(IF(Y161=0,"",ROUNDUP(Y161/H161,0)*0.00502),"")</f>
        <v>0.1255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55.219047619047615</v>
      </c>
      <c r="BN161" s="64">
        <f t="shared" si="7"/>
        <v>55.75</v>
      </c>
      <c r="BO161" s="64">
        <f t="shared" si="8"/>
        <v>0.10582010582010581</v>
      </c>
      <c r="BP161" s="64">
        <f t="shared" si="9"/>
        <v>0.10683760683760685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32</v>
      </c>
      <c r="Y163" s="546">
        <f t="shared" si="5"/>
        <v>32.4</v>
      </c>
      <c r="Z163" s="36">
        <f>IFERROR(IF(Y163=0,"",ROUNDUP(Y163/H163,0)*0.00502),"")</f>
        <v>9.0359999999999996E-2</v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34.31111111111111</v>
      </c>
      <c r="BN163" s="64">
        <f t="shared" si="7"/>
        <v>34.739999999999995</v>
      </c>
      <c r="BO163" s="64">
        <f t="shared" si="8"/>
        <v>7.5973409306742651E-2</v>
      </c>
      <c r="BP163" s="64">
        <f t="shared" si="9"/>
        <v>7.6923076923076927E-2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266</v>
      </c>
      <c r="Y164" s="546">
        <f t="shared" si="5"/>
        <v>266.7</v>
      </c>
      <c r="Z164" s="36">
        <f>IFERROR(IF(Y164=0,"",ROUNDUP(Y164/H164,0)*0.00502),"")</f>
        <v>0.63754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278.66666666666669</v>
      </c>
      <c r="BN164" s="64">
        <f t="shared" si="7"/>
        <v>279.39999999999998</v>
      </c>
      <c r="BO164" s="64">
        <f t="shared" si="8"/>
        <v>0.54131054131054135</v>
      </c>
      <c r="BP164" s="64">
        <f t="shared" si="9"/>
        <v>0.54273504273504269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169.20634920634919</v>
      </c>
      <c r="Y167" s="547">
        <f>IFERROR(Y158/H158,"0")+IFERROR(Y159/H159,"0")+IFERROR(Y160/H160,"0")+IFERROR(Y161/H161,"0")+IFERROR(Y162/H162,"0")+IFERROR(Y163/H163,"0")+IFERROR(Y164/H164,"0")+IFERROR(Y165/H165,"0")+IFERROR(Y166/H166,"0")</f>
        <v>170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0.85339999999999994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350</v>
      </c>
      <c r="Y168" s="547">
        <f>IFERROR(SUM(Y158:Y166),"0")</f>
        <v>351.6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4</v>
      </c>
      <c r="Y176" s="546">
        <f>IFERROR(IF(X176="",0,CEILING((X176/$H176),1)*$H176),"")</f>
        <v>5.04</v>
      </c>
      <c r="Z176" s="36">
        <f>IFERROR(IF(Y176=0,"",ROUNDUP(Y176/H176,0)*0.0059),"")</f>
        <v>2.3599999999999999E-2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4.6031746031746028</v>
      </c>
      <c r="BN176" s="64">
        <f>IFERROR(Y176*I176/H176,"0")</f>
        <v>5.8</v>
      </c>
      <c r="BO176" s="64">
        <f>IFERROR(1/J176*(X176/H176),"0")</f>
        <v>1.469723691945914E-2</v>
      </c>
      <c r="BP176" s="64">
        <f>IFERROR(1/J176*(Y176/H176),"0")</f>
        <v>1.8518518518518517E-2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3.1746031746031744</v>
      </c>
      <c r="Y177" s="547">
        <f>IFERROR(Y176/H176,"0")</f>
        <v>4</v>
      </c>
      <c r="Z177" s="547">
        <f>IFERROR(IF(Z176="",0,Z176),"0")</f>
        <v>2.3599999999999999E-2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4</v>
      </c>
      <c r="Y178" s="547">
        <f>IFERROR(SUM(Y176:Y176),"0")</f>
        <v>5.04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208</v>
      </c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42</v>
      </c>
      <c r="Y187" s="546">
        <f>IFERROR(IF(X187="",0,CEILING((X187/$H187),1)*$H187),"")</f>
        <v>42</v>
      </c>
      <c r="Z187" s="36">
        <f>IFERROR(IF(Y187=0,"",ROUNDUP(Y187/H187,0)*0.00651),"")</f>
        <v>0.13020000000000001</v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45.599999999999994</v>
      </c>
      <c r="BN187" s="64">
        <f>IFERROR(Y187*I187/H187,"0")</f>
        <v>45.599999999999994</v>
      </c>
      <c r="BO187" s="64">
        <f>IFERROR(1/J187*(X187/H187),"0")</f>
        <v>0.1098901098901099</v>
      </c>
      <c r="BP187" s="64">
        <f>IFERROR(1/J187*(Y187/H187),"0")</f>
        <v>0.1098901098901099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20</v>
      </c>
      <c r="Y188" s="547">
        <f>IFERROR(Y186/H186,"0")+IFERROR(Y187/H187,"0")</f>
        <v>20</v>
      </c>
      <c r="Z188" s="547">
        <f>IFERROR(IF(Z186="",0,Z186),"0")+IFERROR(IF(Z187="",0,Z187),"0")</f>
        <v>0.13020000000000001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42</v>
      </c>
      <c r="Y189" s="547">
        <f>IFERROR(SUM(Y186:Y187),"0")</f>
        <v>42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112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193</v>
      </c>
      <c r="Y191" s="546">
        <f t="shared" ref="Y191:Y198" si="10">IFERROR(IF(X191="",0,CEILING((X191/$H191),1)*$H191),"")</f>
        <v>194.4</v>
      </c>
      <c r="Z191" s="36">
        <f>IFERROR(IF(Y191=0,"",ROUNDUP(Y191/H191,0)*0.00902),"")</f>
        <v>0.32472000000000001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200.50555555555553</v>
      </c>
      <c r="BN191" s="64">
        <f t="shared" ref="BN191:BN198" si="12">IFERROR(Y191*I191/H191,"0")</f>
        <v>201.96</v>
      </c>
      <c r="BO191" s="64">
        <f t="shared" ref="BO191:BO198" si="13">IFERROR(1/J191*(X191/H191),"0")</f>
        <v>0.27076318742985411</v>
      </c>
      <c r="BP191" s="64">
        <f t="shared" ref="BP191:BP198" si="14">IFERROR(1/J191*(Y191/H191),"0")</f>
        <v>0.27272727272727271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112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65</v>
      </c>
      <c r="Y192" s="546">
        <f t="shared" si="10"/>
        <v>70.2</v>
      </c>
      <c r="Z192" s="36">
        <f>IFERROR(IF(Y192=0,"",ROUNDUP(Y192/H192,0)*0.00902),"")</f>
        <v>0.11726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67.527777777777786</v>
      </c>
      <c r="BN192" s="64">
        <f t="shared" si="12"/>
        <v>72.930000000000007</v>
      </c>
      <c r="BO192" s="64">
        <f t="shared" si="13"/>
        <v>9.1189674523007858E-2</v>
      </c>
      <c r="BP192" s="64">
        <f t="shared" si="14"/>
        <v>9.8484848484848481E-2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112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98</v>
      </c>
      <c r="Y194" s="546">
        <f t="shared" si="10"/>
        <v>102.60000000000001</v>
      </c>
      <c r="Z194" s="36">
        <f>IFERROR(IF(Y194=0,"",ROUNDUP(Y194/H194,0)*0.00902),"")</f>
        <v>0.17138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101.81111111111112</v>
      </c>
      <c r="BN194" s="64">
        <f t="shared" si="12"/>
        <v>106.59000000000002</v>
      </c>
      <c r="BO194" s="64">
        <f t="shared" si="13"/>
        <v>0.13748597081930414</v>
      </c>
      <c r="BP194" s="64">
        <f t="shared" si="14"/>
        <v>0.14393939393939395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86</v>
      </c>
      <c r="Y195" s="546">
        <f t="shared" si="10"/>
        <v>86.4</v>
      </c>
      <c r="Z195" s="36">
        <f>IFERROR(IF(Y195=0,"",ROUNDUP(Y195/H195,0)*0.00502),"")</f>
        <v>0.24096000000000001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92.211111111111109</v>
      </c>
      <c r="BN195" s="64">
        <f t="shared" si="12"/>
        <v>92.64</v>
      </c>
      <c r="BO195" s="64">
        <f t="shared" si="13"/>
        <v>0.20417853751187087</v>
      </c>
      <c r="BP195" s="64">
        <f t="shared" si="14"/>
        <v>0.20512820512820515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68</v>
      </c>
      <c r="Y196" s="546">
        <f t="shared" si="10"/>
        <v>68.400000000000006</v>
      </c>
      <c r="Z196" s="36">
        <f>IFERROR(IF(Y196=0,"",ROUNDUP(Y196/H196,0)*0.00502),"")</f>
        <v>0.19076000000000001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71.777777777777771</v>
      </c>
      <c r="BN196" s="64">
        <f t="shared" si="12"/>
        <v>72.2</v>
      </c>
      <c r="BO196" s="64">
        <f t="shared" si="13"/>
        <v>0.16144349477682812</v>
      </c>
      <c r="BP196" s="64">
        <f t="shared" si="14"/>
        <v>0.1623931623931624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75</v>
      </c>
      <c r="Y198" s="546">
        <f t="shared" si="10"/>
        <v>75.600000000000009</v>
      </c>
      <c r="Z198" s="36">
        <f>IFERROR(IF(Y198=0,"",ROUNDUP(Y198/H198,0)*0.00502),"")</f>
        <v>0.21084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79.166666666666671</v>
      </c>
      <c r="BN198" s="64">
        <f t="shared" si="12"/>
        <v>79.800000000000011</v>
      </c>
      <c r="BO198" s="64">
        <f t="shared" si="13"/>
        <v>0.17806267806267806</v>
      </c>
      <c r="BP198" s="64">
        <f t="shared" si="14"/>
        <v>0.17948717948717954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193.14814814814812</v>
      </c>
      <c r="Y199" s="547">
        <f>IFERROR(Y191/H191,"0")+IFERROR(Y192/H192,"0")+IFERROR(Y193/H193,"0")+IFERROR(Y194/H194,"0")+IFERROR(Y195/H195,"0")+IFERROR(Y196/H196,"0")+IFERROR(Y197/H197,"0")+IFERROR(Y198/H198,"0")</f>
        <v>196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1.2559199999999999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585</v>
      </c>
      <c r="Y200" s="547">
        <f>IFERROR(SUM(Y191:Y198),"0")</f>
        <v>597.6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33</v>
      </c>
      <c r="Y204" s="546">
        <f t="shared" si="15"/>
        <v>34.799999999999997</v>
      </c>
      <c r="Z204" s="36">
        <f>IFERROR(IF(Y204=0,"",ROUNDUP(Y204/H204,0)*0.01898),"")</f>
        <v>7.5920000000000001E-2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34.968620689655175</v>
      </c>
      <c r="BN204" s="64">
        <f t="shared" si="17"/>
        <v>36.875999999999998</v>
      </c>
      <c r="BO204" s="64">
        <f t="shared" si="18"/>
        <v>5.9267241379310352E-2</v>
      </c>
      <c r="BP204" s="64">
        <f t="shared" si="19"/>
        <v>6.25E-2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208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289</v>
      </c>
      <c r="Y205" s="546">
        <f t="shared" si="15"/>
        <v>290.39999999999998</v>
      </c>
      <c r="Z205" s="36">
        <f t="shared" ref="Z205:Z210" si="20">IFERROR(IF(Y205=0,"",ROUNDUP(Y205/H205,0)*0.00651),"")</f>
        <v>0.78771000000000002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321.51249999999999</v>
      </c>
      <c r="BN205" s="64">
        <f t="shared" si="17"/>
        <v>323.07</v>
      </c>
      <c r="BO205" s="64">
        <f t="shared" si="18"/>
        <v>0.66163003663003672</v>
      </c>
      <c r="BP205" s="64">
        <f t="shared" si="19"/>
        <v>0.66483516483516492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208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480</v>
      </c>
      <c r="Y207" s="546">
        <f t="shared" si="15"/>
        <v>480</v>
      </c>
      <c r="Z207" s="36">
        <f t="shared" si="20"/>
        <v>1.302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530.40000000000009</v>
      </c>
      <c r="BN207" s="64">
        <f t="shared" si="17"/>
        <v>530.40000000000009</v>
      </c>
      <c r="BO207" s="64">
        <f t="shared" si="18"/>
        <v>1.098901098901099</v>
      </c>
      <c r="BP207" s="64">
        <f t="shared" si="19"/>
        <v>1.098901098901099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208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609</v>
      </c>
      <c r="Y208" s="546">
        <f t="shared" si="15"/>
        <v>609.6</v>
      </c>
      <c r="Z208" s="36">
        <f t="shared" si="20"/>
        <v>1.65354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672.94500000000005</v>
      </c>
      <c r="BN208" s="64">
        <f t="shared" si="17"/>
        <v>673.60800000000006</v>
      </c>
      <c r="BO208" s="64">
        <f t="shared" si="18"/>
        <v>1.3942307692307694</v>
      </c>
      <c r="BP208" s="64">
        <f t="shared" si="19"/>
        <v>1.395604395604396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208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134</v>
      </c>
      <c r="Y209" s="546">
        <f t="shared" si="15"/>
        <v>134.4</v>
      </c>
      <c r="Z209" s="36">
        <f t="shared" si="20"/>
        <v>0.36456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148.07</v>
      </c>
      <c r="BN209" s="64">
        <f t="shared" si="17"/>
        <v>148.51200000000003</v>
      </c>
      <c r="BO209" s="64">
        <f t="shared" si="18"/>
        <v>0.3067765567765568</v>
      </c>
      <c r="BP209" s="64">
        <f t="shared" si="19"/>
        <v>0.30769230769230776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197</v>
      </c>
      <c r="Y210" s="546">
        <f t="shared" si="15"/>
        <v>199.2</v>
      </c>
      <c r="Z210" s="36">
        <f t="shared" si="20"/>
        <v>0.54032999999999998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218.17750000000001</v>
      </c>
      <c r="BN210" s="64">
        <f t="shared" si="17"/>
        <v>220.61399999999998</v>
      </c>
      <c r="BO210" s="64">
        <f t="shared" si="18"/>
        <v>0.45100732600732607</v>
      </c>
      <c r="BP210" s="64">
        <f t="shared" si="19"/>
        <v>0.45604395604395609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715.8764367816093</v>
      </c>
      <c r="Y211" s="547">
        <f>IFERROR(Y202/H202,"0")+IFERROR(Y203/H203,"0")+IFERROR(Y204/H204,"0")+IFERROR(Y205/H205,"0")+IFERROR(Y206/H206,"0")+IFERROR(Y207/H207,"0")+IFERROR(Y208/H208,"0")+IFERROR(Y209/H209,"0")+IFERROR(Y210/H210,"0")</f>
        <v>718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4.7240600000000006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1742</v>
      </c>
      <c r="Y212" s="547">
        <f>IFERROR(SUM(Y202:Y210),"0")</f>
        <v>1748.4000000000003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109</v>
      </c>
      <c r="Y221" s="546">
        <f t="shared" si="21"/>
        <v>116</v>
      </c>
      <c r="Z221" s="36">
        <f>IFERROR(IF(Y221=0,"",ROUNDUP(Y221/H221,0)*0.01898),"")</f>
        <v>0.1898</v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113.08750000000001</v>
      </c>
      <c r="BN221" s="64">
        <f t="shared" si="23"/>
        <v>120.35</v>
      </c>
      <c r="BO221" s="64">
        <f t="shared" si="24"/>
        <v>0.14682112068965517</v>
      </c>
      <c r="BP221" s="64">
        <f t="shared" si="25"/>
        <v>0.15625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15</v>
      </c>
      <c r="Y224" s="546">
        <f t="shared" si="21"/>
        <v>16</v>
      </c>
      <c r="Z224" s="36">
        <f t="shared" ref="Z224:Z229" si="26">IFERROR(IF(Y224=0,"",ROUNDUP(Y224/H224,0)*0.00902),"")</f>
        <v>3.6080000000000001E-2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15.7875</v>
      </c>
      <c r="BN224" s="64">
        <f t="shared" si="23"/>
        <v>16.84</v>
      </c>
      <c r="BO224" s="64">
        <f t="shared" si="24"/>
        <v>2.8409090909090912E-2</v>
      </c>
      <c r="BP224" s="64">
        <f t="shared" si="25"/>
        <v>3.0303030303030304E-2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13.146551724137931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14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0.22588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124</v>
      </c>
      <c r="Y231" s="547">
        <f>IFERROR(SUM(Y220:Y229),"0")</f>
        <v>132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7</v>
      </c>
      <c r="Y237" s="546">
        <f>IFERROR(IF(X237="",0,CEILING((X237/$H237),1)*$H237),"")</f>
        <v>7.2</v>
      </c>
      <c r="Z237" s="36">
        <f>IFERROR(IF(Y237=0,"",ROUNDUP(Y237/H237,0)*0.0059),"")</f>
        <v>2.3599999999999999E-2</v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7.6805555555555562</v>
      </c>
      <c r="BN237" s="64">
        <f>IFERROR(Y237*I237/H237,"0")</f>
        <v>7.9</v>
      </c>
      <c r="BO237" s="64">
        <f>IFERROR(1/J237*(X237/H237),"0")</f>
        <v>1.8004115226337446E-2</v>
      </c>
      <c r="BP237" s="64">
        <f>IFERROR(1/J237*(Y237/H237),"0")</f>
        <v>1.8518518518518517E-2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3.8888888888888888</v>
      </c>
      <c r="Y238" s="547">
        <f>IFERROR(Y237/H237,"0")</f>
        <v>4</v>
      </c>
      <c r="Z238" s="547">
        <f>IFERROR(IF(Z237="",0,Z237),"0")</f>
        <v>2.3599999999999999E-2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7</v>
      </c>
      <c r="Y239" s="547">
        <f>IFERROR(SUM(Y237:Y237),"0")</f>
        <v>7.2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4</v>
      </c>
      <c r="Y243" s="546">
        <f>IFERROR(IF(X243="",0,CEILING((X243/$H243),1)*$H243),"")</f>
        <v>4.5</v>
      </c>
      <c r="Z243" s="36">
        <f>IFERROR(IF(Y243=0,"",ROUNDUP(Y243/H243,0)*0.0059),"")</f>
        <v>2.9499999999999998E-2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4.844444444444445</v>
      </c>
      <c r="BN243" s="64">
        <f>IFERROR(Y243*I243/H243,"0")</f>
        <v>5.45</v>
      </c>
      <c r="BO243" s="64">
        <f>IFERROR(1/J243*(X243/H243),"0")</f>
        <v>2.0576131687242798E-2</v>
      </c>
      <c r="BP243" s="64">
        <f>IFERROR(1/J243*(Y243/H243),"0")</f>
        <v>2.3148148148148147E-2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4.4444444444444446</v>
      </c>
      <c r="Y246" s="547">
        <f>IFERROR(Y241/H241,"0")+IFERROR(Y242/H242,"0")+IFERROR(Y243/H243,"0")+IFERROR(Y244/H244,"0")+IFERROR(Y245/H245,"0")</f>
        <v>5</v>
      </c>
      <c r="Z246" s="547">
        <f>IFERROR(IF(Z241="",0,Z241),"0")+IFERROR(IF(Z242="",0,Z242),"0")+IFERROR(IF(Z243="",0,Z243),"0")+IFERROR(IF(Z244="",0,Z244),"0")+IFERROR(IF(Z245="",0,Z245),"0")</f>
        <v>2.9499999999999998E-2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4</v>
      </c>
      <c r="Y247" s="547">
        <f>IFERROR(SUM(Y241:Y245),"0")</f>
        <v>4.5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208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23</v>
      </c>
      <c r="Y268" s="546">
        <f>IFERROR(IF(X268="",0,CEILING((X268/$H268),1)*$H268),"")</f>
        <v>24</v>
      </c>
      <c r="Z268" s="36">
        <f>IFERROR(IF(Y268=0,"",ROUNDUP(Y268/H268,0)*0.00651),"")</f>
        <v>6.5100000000000005E-2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25.415000000000003</v>
      </c>
      <c r="BN268" s="64">
        <f>IFERROR(Y268*I268/H268,"0")</f>
        <v>26.520000000000003</v>
      </c>
      <c r="BO268" s="64">
        <f>IFERROR(1/J268*(X268/H268),"0")</f>
        <v>5.2655677655677663E-2</v>
      </c>
      <c r="BP268" s="64">
        <f>IFERROR(1/J268*(Y268/H268),"0")</f>
        <v>5.4945054945054951E-2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208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77</v>
      </c>
      <c r="Y269" s="546">
        <f>IFERROR(IF(X269="",0,CEILING((X269/$H269),1)*$H269),"")</f>
        <v>79.2</v>
      </c>
      <c r="Z269" s="36">
        <f>IFERROR(IF(Y269=0,"",ROUNDUP(Y269/H269,0)*0.00651),"")</f>
        <v>0.21482999999999999</v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82.775000000000006</v>
      </c>
      <c r="BN269" s="64">
        <f>IFERROR(Y269*I269/H269,"0")</f>
        <v>85.140000000000015</v>
      </c>
      <c r="BO269" s="64">
        <f>IFERROR(1/J269*(X269/H269),"0")</f>
        <v>0.17628205128205132</v>
      </c>
      <c r="BP269" s="64">
        <f>IFERROR(1/J269*(Y269/H269),"0")</f>
        <v>0.18131868131868134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41.666666666666671</v>
      </c>
      <c r="Y270" s="547">
        <f>IFERROR(Y267/H267,"0")+IFERROR(Y268/H268,"0")+IFERROR(Y269/H269,"0")</f>
        <v>43</v>
      </c>
      <c r="Z270" s="547">
        <f>IFERROR(IF(Z267="",0,Z267),"0")+IFERROR(IF(Z268="",0,Z268),"0")+IFERROR(IF(Z269="",0,Z269),"0")</f>
        <v>0.27993000000000001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100</v>
      </c>
      <c r="Y271" s="547">
        <f>IFERROR(SUM(Y267:Y269),"0")</f>
        <v>103.2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7</v>
      </c>
      <c r="Y302" s="546">
        <f t="shared" si="27"/>
        <v>7.2</v>
      </c>
      <c r="Z302" s="36">
        <f>IFERROR(IF(Y302=0,"",ROUNDUP(Y302/H302,0)*0.00651),"")</f>
        <v>2.6040000000000001E-2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7.8866666666666667</v>
      </c>
      <c r="BN302" s="64">
        <f t="shared" si="29"/>
        <v>8.1120000000000001</v>
      </c>
      <c r="BO302" s="64">
        <f t="shared" si="30"/>
        <v>2.1367521367521368E-2</v>
      </c>
      <c r="BP302" s="64">
        <f t="shared" si="31"/>
        <v>2.197802197802198E-2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3.8888888888888888</v>
      </c>
      <c r="Y303" s="547">
        <f>IFERROR(Y296/H296,"0")+IFERROR(Y297/H297,"0")+IFERROR(Y298/H298,"0")+IFERROR(Y299/H299,"0")+IFERROR(Y300/H300,"0")+IFERROR(Y301/H301,"0")+IFERROR(Y302/H302,"0")</f>
        <v>4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2.6040000000000001E-2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7</v>
      </c>
      <c r="Y304" s="547">
        <f>IFERROR(SUM(Y296:Y302),"0")</f>
        <v>7.2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193</v>
      </c>
      <c r="Y314" s="546">
        <f>IFERROR(IF(X314="",0,CEILING((X314/$H314),1)*$H314),"")</f>
        <v>193.20000000000002</v>
      </c>
      <c r="Z314" s="36">
        <f>IFERROR(IF(Y314=0,"",ROUNDUP(Y314/H314,0)*0.01898),"")</f>
        <v>0.43653999999999998</v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204.92464285714289</v>
      </c>
      <c r="BN314" s="64">
        <f>IFERROR(Y314*I314/H314,"0")</f>
        <v>205.13700000000003</v>
      </c>
      <c r="BO314" s="64">
        <f>IFERROR(1/J314*(X314/H314),"0")</f>
        <v>0.35900297619047616</v>
      </c>
      <c r="BP314" s="64">
        <f>IFERROR(1/J314*(Y314/H314),"0")</f>
        <v>0.359375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886</v>
      </c>
      <c r="Y315" s="546">
        <f>IFERROR(IF(X315="",0,CEILING((X315/$H315),1)*$H315),"")</f>
        <v>889.19999999999993</v>
      </c>
      <c r="Z315" s="36">
        <f>IFERROR(IF(Y315=0,"",ROUNDUP(Y315/H315,0)*0.01898),"")</f>
        <v>2.1637200000000001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944.95307692307711</v>
      </c>
      <c r="BN315" s="64">
        <f>IFERROR(Y315*I315/H315,"0")</f>
        <v>948.3660000000001</v>
      </c>
      <c r="BO315" s="64">
        <f>IFERROR(1/J315*(X315/H315),"0")</f>
        <v>1.7748397435897436</v>
      </c>
      <c r="BP315" s="64">
        <f>IFERROR(1/J315*(Y315/H315),"0")</f>
        <v>1.78125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109</v>
      </c>
      <c r="Y316" s="546">
        <f>IFERROR(IF(X316="",0,CEILING((X316/$H316),1)*$H316),"")</f>
        <v>109.2</v>
      </c>
      <c r="Z316" s="36">
        <f>IFERROR(IF(Y316=0,"",ROUNDUP(Y316/H316,0)*0.01898),"")</f>
        <v>0.24674000000000001</v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115.73464285714286</v>
      </c>
      <c r="BN316" s="64">
        <f>IFERROR(Y316*I316/H316,"0")</f>
        <v>115.947</v>
      </c>
      <c r="BO316" s="64">
        <f>IFERROR(1/J316*(X316/H316),"0")</f>
        <v>0.20275297619047619</v>
      </c>
      <c r="BP316" s="64">
        <f>IFERROR(1/J316*(Y316/H316),"0")</f>
        <v>0.203125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149.54212454212455</v>
      </c>
      <c r="Y317" s="547">
        <f>IFERROR(Y314/H314,"0")+IFERROR(Y315/H315,"0")+IFERROR(Y316/H316,"0")</f>
        <v>150</v>
      </c>
      <c r="Z317" s="547">
        <f>IFERROR(IF(Z314="",0,Z314),"0")+IFERROR(IF(Z315="",0,Z315),"0")+IFERROR(IF(Z316="",0,Z316),"0")</f>
        <v>2.847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1188</v>
      </c>
      <c r="Y318" s="547">
        <f>IFERROR(SUM(Y314:Y316),"0")</f>
        <v>1191.5999999999999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5</v>
      </c>
      <c r="Y322" s="546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5.7941176470588243</v>
      </c>
      <c r="BN322" s="64">
        <f>IFERROR(Y322*I322/H322,"0")</f>
        <v>5.91</v>
      </c>
      <c r="BO322" s="64">
        <f>IFERROR(1/J322*(X322/H322),"0")</f>
        <v>1.0773540185304893E-2</v>
      </c>
      <c r="BP322" s="64">
        <f>IFERROR(1/J322*(Y322/H322),"0")</f>
        <v>1.098901098901099E-2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208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49</v>
      </c>
      <c r="Y323" s="546">
        <f>IFERROR(IF(X323="",0,CEILING((X323/$H323),1)*$H323),"")</f>
        <v>51</v>
      </c>
      <c r="Z323" s="36">
        <f>IFERROR(IF(Y323=0,"",ROUNDUP(Y323/H323,0)*0.00651),"")</f>
        <v>0.13020000000000001</v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55.341176470588238</v>
      </c>
      <c r="BN323" s="64">
        <f>IFERROR(Y323*I323/H323,"0")</f>
        <v>57.6</v>
      </c>
      <c r="BO323" s="64">
        <f>IFERROR(1/J323*(X323/H323),"0")</f>
        <v>0.10558069381598796</v>
      </c>
      <c r="BP323" s="64">
        <f>IFERROR(1/J323*(Y323/H323),"0")</f>
        <v>0.1098901098901099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21.176470588235297</v>
      </c>
      <c r="Y324" s="547">
        <f>IFERROR(Y320/H320,"0")+IFERROR(Y321/H321,"0")+IFERROR(Y322/H322,"0")+IFERROR(Y323/H323,"0")</f>
        <v>22</v>
      </c>
      <c r="Z324" s="547">
        <f>IFERROR(IF(Z320="",0,Z320),"0")+IFERROR(IF(Z321="",0,Z321),"0")+IFERROR(IF(Z322="",0,Z322),"0")+IFERROR(IF(Z323="",0,Z323),"0")</f>
        <v>0.14322000000000001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54</v>
      </c>
      <c r="Y325" s="547">
        <f>IFERROR(SUM(Y320:Y323),"0")</f>
        <v>56.1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21</v>
      </c>
      <c r="Y327" s="546">
        <f>IFERROR(IF(X327="",0,CEILING((X327/$H327),1)*$H327),"")</f>
        <v>22</v>
      </c>
      <c r="Z327" s="36">
        <f>IFERROR(IF(Y327=0,"",ROUNDUP(Y327/H327,0)*0.00474),"")</f>
        <v>5.2140000000000006E-2</v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23.520000000000003</v>
      </c>
      <c r="BN327" s="64">
        <f>IFERROR(Y327*I327/H327,"0")</f>
        <v>24.64</v>
      </c>
      <c r="BO327" s="64">
        <f>IFERROR(1/J327*(X327/H327),"0")</f>
        <v>4.4117647058823525E-2</v>
      </c>
      <c r="BP327" s="64">
        <f>IFERROR(1/J327*(Y327/H327),"0")</f>
        <v>4.6218487394957979E-2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14</v>
      </c>
      <c r="Y328" s="546">
        <f>IFERROR(IF(X328="",0,CEILING((X328/$H328),1)*$H328),"")</f>
        <v>14</v>
      </c>
      <c r="Z328" s="36">
        <f>IFERROR(IF(Y328=0,"",ROUNDUP(Y328/H328,0)*0.00474),"")</f>
        <v>3.3180000000000001E-2</v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15.680000000000001</v>
      </c>
      <c r="BN328" s="64">
        <f>IFERROR(Y328*I328/H328,"0")</f>
        <v>15.680000000000001</v>
      </c>
      <c r="BO328" s="64">
        <f>IFERROR(1/J328*(X328/H328),"0")</f>
        <v>2.9411764705882353E-2</v>
      </c>
      <c r="BP328" s="64">
        <f>IFERROR(1/J328*(Y328/H328),"0")</f>
        <v>2.9411764705882353E-2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13</v>
      </c>
      <c r="Y329" s="546">
        <f>IFERROR(IF(X329="",0,CEILING((X329/$H329),1)*$H329),"")</f>
        <v>14</v>
      </c>
      <c r="Z329" s="36">
        <f>IFERROR(IF(Y329=0,"",ROUNDUP(Y329/H329,0)*0.00474),"")</f>
        <v>3.3180000000000001E-2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14.560000000000002</v>
      </c>
      <c r="BN329" s="64">
        <f>IFERROR(Y329*I329/H329,"0")</f>
        <v>15.680000000000001</v>
      </c>
      <c r="BO329" s="64">
        <f>IFERROR(1/J329*(X329/H329),"0")</f>
        <v>2.7310924369747899E-2</v>
      </c>
      <c r="BP329" s="64">
        <f>IFERROR(1/J329*(Y329/H329),"0")</f>
        <v>2.9411764705882353E-2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24</v>
      </c>
      <c r="Y330" s="547">
        <f>IFERROR(Y327/H327,"0")+IFERROR(Y328/H328,"0")+IFERROR(Y329/H329,"0")</f>
        <v>25</v>
      </c>
      <c r="Z330" s="547">
        <f>IFERROR(IF(Z327="",0,Z327),"0")+IFERROR(IF(Z328="",0,Z328),"0")+IFERROR(IF(Z329="",0,Z329),"0")</f>
        <v>0.11850000000000001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48</v>
      </c>
      <c r="Y331" s="547">
        <f>IFERROR(SUM(Y327:Y329),"0")</f>
        <v>50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0</v>
      </c>
      <c r="Y342" s="546">
        <f t="shared" ref="Y342:Y348" si="32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0</v>
      </c>
      <c r="BN342" s="64">
        <f t="shared" ref="BN342:BN348" si="34">IFERROR(Y342*I342/H342,"0")</f>
        <v>0</v>
      </c>
      <c r="BO342" s="64">
        <f t="shared" ref="BO342:BO348" si="35">IFERROR(1/J342*(X342/H342),"0")</f>
        <v>0</v>
      </c>
      <c r="BP342" s="64">
        <f t="shared" ref="BP342:BP348" si="36">IFERROR(1/J342*(Y342/H342),"0")</f>
        <v>0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0</v>
      </c>
      <c r="Y343" s="546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844</v>
      </c>
      <c r="Y344" s="546">
        <f t="shared" si="32"/>
        <v>855</v>
      </c>
      <c r="Z344" s="36">
        <f>IFERROR(IF(Y344=0,"",ROUNDUP(Y344/H344,0)*0.02175),"")</f>
        <v>1.2397499999999999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871.00800000000004</v>
      </c>
      <c r="BN344" s="64">
        <f t="shared" si="34"/>
        <v>882.36</v>
      </c>
      <c r="BO344" s="64">
        <f t="shared" si="35"/>
        <v>1.1722222222222221</v>
      </c>
      <c r="BP344" s="64">
        <f t="shared" si="36"/>
        <v>1.1875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522</v>
      </c>
      <c r="Y345" s="546">
        <f t="shared" si="32"/>
        <v>525</v>
      </c>
      <c r="Z345" s="36">
        <f>IFERROR(IF(Y345=0,"",ROUNDUP(Y345/H345,0)*0.02175),"")</f>
        <v>0.76124999999999998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538.70400000000006</v>
      </c>
      <c r="BN345" s="64">
        <f t="shared" si="34"/>
        <v>541.79999999999995</v>
      </c>
      <c r="BO345" s="64">
        <f t="shared" si="35"/>
        <v>0.72499999999999987</v>
      </c>
      <c r="BP345" s="64">
        <f t="shared" si="36"/>
        <v>0.72916666666666663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91.066666666666663</v>
      </c>
      <c r="Y349" s="547">
        <f>IFERROR(Y342/H342,"0")+IFERROR(Y343/H343,"0")+IFERROR(Y344/H344,"0")+IFERROR(Y345/H345,"0")+IFERROR(Y346/H346,"0")+IFERROR(Y347/H347,"0")+IFERROR(Y348/H348,"0")</f>
        <v>92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2.0009999999999999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1366</v>
      </c>
      <c r="Y350" s="547">
        <f>IFERROR(SUM(Y342:Y348),"0")</f>
        <v>1380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1116</v>
      </c>
      <c r="Y352" s="546">
        <f>IFERROR(IF(X352="",0,CEILING((X352/$H352),1)*$H352),"")</f>
        <v>1125</v>
      </c>
      <c r="Z352" s="36">
        <f>IFERROR(IF(Y352=0,"",ROUNDUP(Y352/H352,0)*0.02175),"")</f>
        <v>1.6312499999999999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1151.712</v>
      </c>
      <c r="BN352" s="64">
        <f>IFERROR(Y352*I352/H352,"0")</f>
        <v>1161</v>
      </c>
      <c r="BO352" s="64">
        <f>IFERROR(1/J352*(X352/H352),"0")</f>
        <v>1.55</v>
      </c>
      <c r="BP352" s="64">
        <f>IFERROR(1/J352*(Y352/H352),"0")</f>
        <v>1.5625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74.400000000000006</v>
      </c>
      <c r="Y354" s="547">
        <f>IFERROR(Y352/H352,"0")+IFERROR(Y353/H353,"0")</f>
        <v>75</v>
      </c>
      <c r="Z354" s="547">
        <f>IFERROR(IF(Z352="",0,Z352),"0")+IFERROR(IF(Z353="",0,Z353),"0")</f>
        <v>1.6312499999999999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1116</v>
      </c>
      <c r="Y355" s="547">
        <f>IFERROR(SUM(Y352:Y353),"0")</f>
        <v>1125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4</v>
      </c>
      <c r="Y358" s="546">
        <f>IFERROR(IF(X358="",0,CEILING((X358/$H358),1)*$H358),"")</f>
        <v>9</v>
      </c>
      <c r="Z358" s="36">
        <f>IFERROR(IF(Y358=0,"",ROUNDUP(Y358/H358,0)*0.01898),"")</f>
        <v>1.898E-2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4.230666666666667</v>
      </c>
      <c r="BN358" s="64">
        <f>IFERROR(Y358*I358/H358,"0")</f>
        <v>9.5190000000000001</v>
      </c>
      <c r="BO358" s="64">
        <f>IFERROR(1/J358*(X358/H358),"0")</f>
        <v>6.9444444444444441E-3</v>
      </c>
      <c r="BP358" s="64">
        <f>IFERROR(1/J358*(Y358/H358),"0")</f>
        <v>1.5625E-2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0.44444444444444442</v>
      </c>
      <c r="Y359" s="547">
        <f>IFERROR(Y357/H357,"0")+IFERROR(Y358/H358,"0")</f>
        <v>1</v>
      </c>
      <c r="Z359" s="547">
        <f>IFERROR(IF(Z357="",0,Z357),"0")+IFERROR(IF(Z358="",0,Z358),"0")</f>
        <v>1.898E-2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4</v>
      </c>
      <c r="Y360" s="547">
        <f>IFERROR(SUM(Y357:Y358),"0")</f>
        <v>9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8</v>
      </c>
      <c r="Y368" s="546">
        <f>IFERROR(IF(X368="",0,CEILING((X368/$H368),1)*$H368),"")</f>
        <v>12</v>
      </c>
      <c r="Z368" s="36">
        <f>IFERROR(IF(Y368=0,"",ROUNDUP(Y368/H368,0)*0.01898),"")</f>
        <v>1.898E-2</v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8.2900000000000009</v>
      </c>
      <c r="BN368" s="64">
        <f>IFERROR(Y368*I368/H368,"0")</f>
        <v>12.435</v>
      </c>
      <c r="BO368" s="64">
        <f>IFERROR(1/J368*(X368/H368),"0")</f>
        <v>1.0416666666666666E-2</v>
      </c>
      <c r="BP368" s="64">
        <f>IFERROR(1/J368*(Y368/H368),"0")</f>
        <v>1.5625E-2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0.66666666666666663</v>
      </c>
      <c r="Y370" s="547">
        <f>IFERROR(Y367/H367,"0")+IFERROR(Y368/H368,"0")+IFERROR(Y369/H369,"0")</f>
        <v>1</v>
      </c>
      <c r="Z370" s="547">
        <f>IFERROR(IF(Z367="",0,Z367),"0")+IFERROR(IF(Z368="",0,Z368),"0")+IFERROR(IF(Z369="",0,Z369),"0")</f>
        <v>1.898E-2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8</v>
      </c>
      <c r="Y371" s="547">
        <f>IFERROR(SUM(Y367:Y369),"0")</f>
        <v>12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1462</v>
      </c>
      <c r="Y378" s="546">
        <f>IFERROR(IF(X378="",0,CEILING((X378/$H378),1)*$H378),"")</f>
        <v>1467</v>
      </c>
      <c r="Z378" s="36">
        <f>IFERROR(IF(Y378=0,"",ROUNDUP(Y378/H378,0)*0.01898),"")</f>
        <v>3.0937399999999999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1546.3086666666668</v>
      </c>
      <c r="BN378" s="64">
        <f>IFERROR(Y378*I378/H378,"0")</f>
        <v>1551.597</v>
      </c>
      <c r="BO378" s="64">
        <f>IFERROR(1/J378*(X378/H378),"0")</f>
        <v>2.5381944444444446</v>
      </c>
      <c r="BP378" s="64">
        <f>IFERROR(1/J378*(Y378/H378),"0")</f>
        <v>2.546875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162.44444444444446</v>
      </c>
      <c r="Y380" s="547">
        <f>IFERROR(Y378/H378,"0")+IFERROR(Y379/H379,"0")</f>
        <v>163</v>
      </c>
      <c r="Z380" s="547">
        <f>IFERROR(IF(Z378="",0,Z378),"0")+IFERROR(IF(Z379="",0,Z379),"0")</f>
        <v>3.0937399999999999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1462</v>
      </c>
      <c r="Y381" s="547">
        <f>IFERROR(SUM(Y378:Y379),"0")</f>
        <v>1467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73</v>
      </c>
      <c r="Y426" s="546">
        <f t="shared" ref="Y426:Y437" si="43">IFERROR(IF(X426="",0,CEILING((X426/$H426),1)*$H426),"")</f>
        <v>73.92</v>
      </c>
      <c r="Z426" s="36">
        <f t="shared" ref="Z426:Z432" si="44">IFERROR(IF(Y426=0,"",ROUNDUP(Y426/H426,0)*0.01196),"")</f>
        <v>0.16744000000000001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77.97727272727272</v>
      </c>
      <c r="BN426" s="64">
        <f t="shared" ref="BN426:BN437" si="46">IFERROR(Y426*I426/H426,"0")</f>
        <v>78.959999999999994</v>
      </c>
      <c r="BO426" s="64">
        <f t="shared" ref="BO426:BO437" si="47">IFERROR(1/J426*(X426/H426),"0")</f>
        <v>0.13293997668997667</v>
      </c>
      <c r="BP426" s="64">
        <f t="shared" ref="BP426:BP437" si="48">IFERROR(1/J426*(Y426/H426),"0")</f>
        <v>0.13461538461538464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39</v>
      </c>
      <c r="Y427" s="546">
        <f t="shared" si="43"/>
        <v>42.24</v>
      </c>
      <c r="Z427" s="36">
        <f t="shared" si="44"/>
        <v>9.5680000000000001E-2</v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41.659090909090907</v>
      </c>
      <c r="BN427" s="64">
        <f t="shared" si="46"/>
        <v>45.12</v>
      </c>
      <c r="BO427" s="64">
        <f t="shared" si="47"/>
        <v>7.1022727272727265E-2</v>
      </c>
      <c r="BP427" s="64">
        <f t="shared" si="48"/>
        <v>7.6923076923076927E-2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321</v>
      </c>
      <c r="Y428" s="546">
        <f t="shared" si="43"/>
        <v>322.08000000000004</v>
      </c>
      <c r="Z428" s="36">
        <f t="shared" si="44"/>
        <v>0.72955999999999999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342.88636363636357</v>
      </c>
      <c r="BN428" s="64">
        <f t="shared" si="46"/>
        <v>344.04</v>
      </c>
      <c r="BO428" s="64">
        <f t="shared" si="47"/>
        <v>0.58457167832167833</v>
      </c>
      <c r="BP428" s="64">
        <f t="shared" si="48"/>
        <v>0.58653846153846168</v>
      </c>
    </row>
    <row r="429" spans="1:68" ht="27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574</v>
      </c>
      <c r="Y431" s="546">
        <f t="shared" si="43"/>
        <v>575.52</v>
      </c>
      <c r="Z431" s="36">
        <f t="shared" si="44"/>
        <v>1.3036399999999999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613.13636363636351</v>
      </c>
      <c r="BN431" s="64">
        <f t="shared" si="46"/>
        <v>614.75999999999988</v>
      </c>
      <c r="BO431" s="64">
        <f t="shared" si="47"/>
        <v>1.0453088578088578</v>
      </c>
      <c r="BP431" s="64">
        <f t="shared" si="48"/>
        <v>1.0480769230769229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190.71969696969694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192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2.2963199999999997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1007</v>
      </c>
      <c r="Y439" s="547">
        <f>IFERROR(SUM(Y426:Y437),"0")</f>
        <v>1013.76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427</v>
      </c>
      <c r="Y441" s="546">
        <f>IFERROR(IF(X441="",0,CEILING((X441/$H441),1)*$H441),"")</f>
        <v>427.68</v>
      </c>
      <c r="Z441" s="36">
        <f>IFERROR(IF(Y441=0,"",ROUNDUP(Y441/H441,0)*0.01196),"")</f>
        <v>0.96876000000000007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456.11363636363632</v>
      </c>
      <c r="BN441" s="64">
        <f>IFERROR(Y441*I441/H441,"0")</f>
        <v>456.83999999999992</v>
      </c>
      <c r="BO441" s="64">
        <f>IFERROR(1/J441*(X441/H441),"0")</f>
        <v>0.77760780885780878</v>
      </c>
      <c r="BP441" s="64">
        <f>IFERROR(1/J441*(Y441/H441),"0")</f>
        <v>0.77884615384615385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112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80.87121212121211</v>
      </c>
      <c r="Y444" s="547">
        <f>IFERROR(Y441/H441,"0")+IFERROR(Y442/H442,"0")+IFERROR(Y443/H443,"0")</f>
        <v>81</v>
      </c>
      <c r="Z444" s="547">
        <f>IFERROR(IF(Z441="",0,Z441),"0")+IFERROR(IF(Z442="",0,Z442),"0")+IFERROR(IF(Z443="",0,Z443),"0")</f>
        <v>0.96876000000000007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427</v>
      </c>
      <c r="Y445" s="547">
        <f>IFERROR(SUM(Y441:Y443),"0")</f>
        <v>427.68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135</v>
      </c>
      <c r="Y447" s="546">
        <f t="shared" ref="Y447:Y452" si="49">IFERROR(IF(X447="",0,CEILING((X447/$H447),1)*$H447),"")</f>
        <v>137.28</v>
      </c>
      <c r="Z447" s="36">
        <f>IFERROR(IF(Y447=0,"",ROUNDUP(Y447/H447,0)*0.01196),"")</f>
        <v>0.31096000000000001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144.20454545454544</v>
      </c>
      <c r="BN447" s="64">
        <f t="shared" ref="BN447:BN452" si="51">IFERROR(Y447*I447/H447,"0")</f>
        <v>146.63999999999999</v>
      </c>
      <c r="BO447" s="64">
        <f t="shared" ref="BO447:BO452" si="52">IFERROR(1/J447*(X447/H447),"0")</f>
        <v>0.24584790209790208</v>
      </c>
      <c r="BP447" s="64">
        <f t="shared" ref="BP447:BP452" si="53">IFERROR(1/J447*(Y447/H447),"0")</f>
        <v>0.25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118</v>
      </c>
      <c r="Y448" s="546">
        <f t="shared" si="49"/>
        <v>121.44000000000001</v>
      </c>
      <c r="Z448" s="36">
        <f>IFERROR(IF(Y448=0,"",ROUNDUP(Y448/H448,0)*0.01196),"")</f>
        <v>0.27507999999999999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126.04545454545453</v>
      </c>
      <c r="BN448" s="64">
        <f t="shared" si="51"/>
        <v>129.72</v>
      </c>
      <c r="BO448" s="64">
        <f t="shared" si="52"/>
        <v>0.21488927738927741</v>
      </c>
      <c r="BP448" s="64">
        <f t="shared" si="53"/>
        <v>0.22115384615384617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338</v>
      </c>
      <c r="Y449" s="546">
        <f t="shared" si="49"/>
        <v>343.2</v>
      </c>
      <c r="Z449" s="36">
        <f>IFERROR(IF(Y449=0,"",ROUNDUP(Y449/H449,0)*0.01196),"")</f>
        <v>0.77739999999999998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361.0454545454545</v>
      </c>
      <c r="BN449" s="64">
        <f t="shared" si="51"/>
        <v>366.59999999999997</v>
      </c>
      <c r="BO449" s="64">
        <f t="shared" si="52"/>
        <v>0.61553030303030309</v>
      </c>
      <c r="BP449" s="64">
        <f t="shared" si="53"/>
        <v>0.625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111.93181818181819</v>
      </c>
      <c r="Y453" s="547">
        <f>IFERROR(Y447/H447,"0")+IFERROR(Y448/H448,"0")+IFERROR(Y449/H449,"0")+IFERROR(Y450/H450,"0")+IFERROR(Y451/H451,"0")+IFERROR(Y452/H452,"0")</f>
        <v>114</v>
      </c>
      <c r="Z453" s="547">
        <f>IFERROR(IF(Z447="",0,Z447),"0")+IFERROR(IF(Z448="",0,Z448),"0")+IFERROR(IF(Z449="",0,Z449),"0")+IFERROR(IF(Z450="",0,Z450),"0")+IFERROR(IF(Z451="",0,Z451),"0")+IFERROR(IF(Z452="",0,Z452),"0")</f>
        <v>1.36344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591</v>
      </c>
      <c r="Y454" s="547">
        <f>IFERROR(SUM(Y447:Y452),"0")</f>
        <v>601.92000000000007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112</v>
      </c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112</v>
      </c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/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12856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13012.2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13630.962201648086</v>
      </c>
      <c r="Y496" s="547">
        <f>IFERROR(SUM(BN22:BN492),"0")</f>
        <v>13795.628000000001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23</v>
      </c>
      <c r="Y497" s="38">
        <f>ROUNDUP(SUM(BP22:BP492),0)</f>
        <v>24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14205.962201648086</v>
      </c>
      <c r="Y498" s="547">
        <f>GrossWeightTotalR+PalletQtyTotalR*25</f>
        <v>14395.628000000001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2491.0591033202932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2518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27.431670000000004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191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216.90000000000003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1085.8</v>
      </c>
      <c r="E505" s="46">
        <f>IFERROR(Y86*1,"0")+IFERROR(Y87*1,"0")+IFERROR(Y88*1,"0")+IFERROR(Y92*1,"0")+IFERROR(Y93*1,"0")+IFERROR(Y94*1,"0")+IFERROR(Y95*1,"0")</f>
        <v>398.7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978.00000000000011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356.64000000000004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2388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143.69999999999999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103.2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1304.8999999999999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2514</v>
      </c>
      <c r="U505" s="46">
        <f>IFERROR(Y367*1,"0")+IFERROR(Y368*1,"0")+IFERROR(Y369*1,"0")+IFERROR(Y373*1,"0")+IFERROR(Y374*1,"0")+IFERROR(Y378*1,"0")+IFERROR(Y379*1,"0")+IFERROR(Y383*1,"0")</f>
        <v>1479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2043.3600000000001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ZxotO3/Au5oZ3NrZKEllOugfji5e7cuCNS8WVrIOVyVkqXBA2Ub8UK8FdSFS2eC4Cr2fj6KC7d64doQMWFCf1w==" saltValue="MkkMyFWwFB8bd9S0TJqs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58 X160:X161 X163:X164 X187 X191:X192 X194:X196 X198 X204:X205 X207:X210 X215 X221 X268:X269 X314:X316 X323 X334 X342:X345 X352 X378:X379 X426:X428 X431 X441 X443 X447:X449 X477: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hLGNWVW91w/aCefFcZ/EKbOALtcnbPupBxThU0x04h/+n0Y6MOwE6NyHY0pCAiOnCXhZCjM1oaoGUsJiD+rZyg==" saltValue="YLkdzfwq0wgmGMcKwbJl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2025-10-22T08:57:43Z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