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Симф КИ\"/>
    </mc:Choice>
  </mc:AlternateContent>
  <xr:revisionPtr revIDLastSave="0" documentId="13_ncr:1_{113D60A6-3B75-41A8-9005-DF184321FA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0" i="1" l="1"/>
  <c r="Y10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9" i="1"/>
  <c r="AH110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E6" i="1" s="1"/>
  <c r="Z54" i="1"/>
  <c r="Y18" i="1"/>
  <c r="Y46" i="1"/>
  <c r="Y58" i="1"/>
  <c r="Y74" i="1"/>
  <c r="Y90" i="1"/>
  <c r="Y106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Y54" i="1" s="1"/>
  <c r="AD55" i="1"/>
  <c r="W55" i="1" s="1"/>
  <c r="Z55" i="1" s="1"/>
  <c r="AD56" i="1"/>
  <c r="W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7" i="1"/>
  <c r="AD6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L10" i="1"/>
  <c r="L11" i="1"/>
  <c r="L12" i="1"/>
  <c r="L13" i="1"/>
  <c r="L14" i="1"/>
  <c r="Y14" i="1" s="1"/>
  <c r="L15" i="1"/>
  <c r="L16" i="1"/>
  <c r="L17" i="1"/>
  <c r="L18" i="1"/>
  <c r="L19" i="1"/>
  <c r="L20" i="1"/>
  <c r="Y20" i="1" s="1"/>
  <c r="L21" i="1"/>
  <c r="L22" i="1"/>
  <c r="Y22" i="1" s="1"/>
  <c r="L23" i="1"/>
  <c r="L24" i="1"/>
  <c r="L25" i="1"/>
  <c r="L26" i="1"/>
  <c r="L27" i="1"/>
  <c r="L28" i="1"/>
  <c r="L29" i="1"/>
  <c r="L30" i="1"/>
  <c r="L31" i="1"/>
  <c r="Y31" i="1" s="1"/>
  <c r="L32" i="1"/>
  <c r="L33" i="1"/>
  <c r="Y33" i="1" s="1"/>
  <c r="L34" i="1"/>
  <c r="Y34" i="1" s="1"/>
  <c r="L35" i="1"/>
  <c r="L36" i="1"/>
  <c r="L37" i="1"/>
  <c r="Y37" i="1" s="1"/>
  <c r="L38" i="1"/>
  <c r="Y38" i="1" s="1"/>
  <c r="L39" i="1"/>
  <c r="L40" i="1"/>
  <c r="L41" i="1"/>
  <c r="Y41" i="1" s="1"/>
  <c r="L42" i="1"/>
  <c r="Y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Y60" i="1" s="1"/>
  <c r="L61" i="1"/>
  <c r="Y61" i="1" s="1"/>
  <c r="L62" i="1"/>
  <c r="Y62" i="1" s="1"/>
  <c r="L63" i="1"/>
  <c r="Y63" i="1" s="1"/>
  <c r="L64" i="1"/>
  <c r="L65" i="1"/>
  <c r="L66" i="1"/>
  <c r="L67" i="1"/>
  <c r="L68" i="1"/>
  <c r="L69" i="1"/>
  <c r="Y69" i="1" s="1"/>
  <c r="L70" i="1"/>
  <c r="Y70" i="1" s="1"/>
  <c r="L71" i="1"/>
  <c r="Y71" i="1" s="1"/>
  <c r="L72" i="1"/>
  <c r="L73" i="1"/>
  <c r="L74" i="1"/>
  <c r="L75" i="1"/>
  <c r="L76" i="1"/>
  <c r="L77" i="1"/>
  <c r="Y77" i="1" s="1"/>
  <c r="L78" i="1"/>
  <c r="Y78" i="1" s="1"/>
  <c r="L79" i="1"/>
  <c r="Y79" i="1" s="1"/>
  <c r="L80" i="1"/>
  <c r="L81" i="1"/>
  <c r="L82" i="1"/>
  <c r="L83" i="1"/>
  <c r="L84" i="1"/>
  <c r="L85" i="1"/>
  <c r="Y85" i="1" s="1"/>
  <c r="L86" i="1"/>
  <c r="Y86" i="1" s="1"/>
  <c r="L87" i="1"/>
  <c r="Y87" i="1" s="1"/>
  <c r="L88" i="1"/>
  <c r="L89" i="1"/>
  <c r="L90" i="1"/>
  <c r="L91" i="1"/>
  <c r="L92" i="1"/>
  <c r="Y92" i="1" s="1"/>
  <c r="L93" i="1"/>
  <c r="Y93" i="1" s="1"/>
  <c r="L94" i="1"/>
  <c r="Y94" i="1" s="1"/>
  <c r="L95" i="1"/>
  <c r="Y95" i="1" s="1"/>
  <c r="L96" i="1"/>
  <c r="L97" i="1"/>
  <c r="L98" i="1"/>
  <c r="L99" i="1"/>
  <c r="L100" i="1"/>
  <c r="L101" i="1"/>
  <c r="Y101" i="1" s="1"/>
  <c r="L102" i="1"/>
  <c r="Y102" i="1" s="1"/>
  <c r="L103" i="1"/>
  <c r="Y103" i="1" s="1"/>
  <c r="L104" i="1"/>
  <c r="L105" i="1"/>
  <c r="L106" i="1"/>
  <c r="L107" i="1"/>
  <c r="L108" i="1"/>
  <c r="L109" i="1"/>
  <c r="Y109" i="1" s="1"/>
  <c r="L110" i="1"/>
  <c r="Y110" i="1" s="1"/>
  <c r="L7" i="1"/>
  <c r="L6" i="1" s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99" i="1"/>
  <c r="K100" i="1"/>
  <c r="K102" i="1"/>
  <c r="K104" i="1"/>
  <c r="K106" i="1"/>
  <c r="K108" i="1"/>
  <c r="K110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7" i="1"/>
  <c r="AJ7" i="1" s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F6" i="1"/>
  <c r="W7" i="1" l="1"/>
  <c r="Z7" i="1" s="1"/>
  <c r="Y7" i="1"/>
  <c r="Y98" i="1"/>
  <c r="Y82" i="1"/>
  <c r="Y66" i="1"/>
  <c r="Y44" i="1"/>
  <c r="Y26" i="1"/>
  <c r="Y12" i="1"/>
  <c r="Y76" i="1"/>
  <c r="Y107" i="1"/>
  <c r="Y105" i="1"/>
  <c r="Y99" i="1"/>
  <c r="Y97" i="1"/>
  <c r="Y91" i="1"/>
  <c r="Y89" i="1"/>
  <c r="Y83" i="1"/>
  <c r="Y81" i="1"/>
  <c r="Y75" i="1"/>
  <c r="Y73" i="1"/>
  <c r="Y67" i="1"/>
  <c r="Y65" i="1"/>
  <c r="Y59" i="1"/>
  <c r="Y57" i="1"/>
  <c r="Y55" i="1"/>
  <c r="Y53" i="1"/>
  <c r="Y51" i="1"/>
  <c r="Y49" i="1"/>
  <c r="Y47" i="1"/>
  <c r="Y45" i="1"/>
  <c r="Y43" i="1"/>
  <c r="Y39" i="1"/>
  <c r="Y35" i="1"/>
  <c r="Y29" i="1"/>
  <c r="Y27" i="1"/>
  <c r="Y25" i="1"/>
  <c r="Y23" i="1"/>
  <c r="Y21" i="1"/>
  <c r="Y19" i="1"/>
  <c r="Y17" i="1"/>
  <c r="Y15" i="1"/>
  <c r="Y13" i="1"/>
  <c r="Y11" i="1"/>
  <c r="Y9" i="1"/>
  <c r="M6" i="1"/>
  <c r="Y104" i="1"/>
  <c r="Y100" i="1"/>
  <c r="Y96" i="1"/>
  <c r="Y88" i="1"/>
  <c r="Y84" i="1"/>
  <c r="Y80" i="1"/>
  <c r="Y72" i="1"/>
  <c r="Y68" i="1"/>
  <c r="Y64" i="1"/>
  <c r="Y52" i="1"/>
  <c r="Y48" i="1"/>
  <c r="Y36" i="1"/>
  <c r="Y32" i="1"/>
  <c r="Y30" i="1"/>
  <c r="Y28" i="1"/>
  <c r="Y24" i="1"/>
  <c r="Y16" i="1"/>
  <c r="Y10" i="1"/>
  <c r="Y8" i="1"/>
  <c r="AF6" i="1"/>
  <c r="Y56" i="1"/>
  <c r="X6" i="1"/>
  <c r="AJ6" i="1"/>
  <c r="W6" i="1"/>
  <c r="Z56" i="1"/>
  <c r="Y50" i="1"/>
  <c r="N6" i="1"/>
  <c r="K6" i="1"/>
  <c r="J6" i="1"/>
</calcChain>
</file>

<file path=xl/sharedStrings.xml><?xml version="1.0" encoding="utf-8"?>
<sst xmlns="http://schemas.openxmlformats.org/spreadsheetml/2006/main" count="255" uniqueCount="138">
  <si>
    <t>Период: 04.09.2025 - 11.09.2025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</si>
  <si>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</si>
  <si>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</si>
  <si>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</si>
  <si>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</si>
  <si>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</si>
  <si>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</si>
  <si>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</si>
  <si>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</si>
  <si>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</si>
  <si>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</si>
  <si>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</si>
  <si>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</si>
  <si>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</si>
  <si>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</si>
  <si>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</si>
  <si>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</si>
  <si>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</si>
  <si>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</si>
  <si>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</si>
  <si>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</si>
  <si>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</si>
  <si>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</si>
  <si>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</si>
  <si>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</si>
  <si>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</si>
  <si>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</si>
  <si>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</si>
  <si>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</si>
  <si>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</si>
  <si>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</si>
  <si>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</si>
  <si>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</si>
  <si>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</si>
  <si>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</si>
  <si>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</si>
  <si>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</si>
  <si>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</si>
  <si>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</si>
  <si>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</si>
  <si>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</si>
  <si>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</si>
  <si>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</si>
  <si>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</si>
  <si>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</si>
  <si>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</si>
  <si>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</si>
  <si>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</si>
  <si>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</si>
  <si>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</si>
  <si>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</si>
  <si>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</si>
  <si>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</si>
  <si>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</si>
  <si>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</si>
  <si>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</si>
  <si>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</si>
  <si>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</si>
  <si>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</si>
  <si>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</si>
  <si>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</si>
  <si>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</si>
  <si>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</si>
  <si>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</si>
  <si>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</si>
  <si>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</si>
  <si>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</si>
  <si>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</si>
  <si>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</si>
  <si>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</si>
  <si>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</si>
  <si>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</si>
  <si>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</si>
  <si>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</si>
  <si>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</si>
  <si>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</si>
  <si>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</si>
  <si>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</si>
  <si>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</si>
  <si>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</si>
  <si>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</si>
  <si>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</si>
  <si>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</si>
  <si>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</si>
  <si>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</si>
  <si>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</si>
  <si>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</si>
  <si>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</si>
  <si>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</si>
  <si>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</si>
  <si>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</si>
  <si>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</si>
  <si>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</si>
  <si>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</si>
  <si>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</si>
  <si>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</si>
  <si>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</si>
  <si>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</si>
  <si>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</si>
  <si>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</si>
  <si>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</si>
  <si>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</si>
  <si>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</si>
  <si>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</si>
  <si>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</si>
  <si>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</si>
  <si>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</si>
  <si>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</si>
  <si>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</si>
  <si>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</si>
  <si>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</si>
  <si>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</si>
  <si>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</si>
  <si>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</si>
  <si>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</si>
  <si>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</si>
  <si>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</si>
  <si>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</si>
  <si>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</si>
  <si>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</si>
  <si>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</si>
  <si>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</si>
  <si>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</si>
  <si>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</si>
  <si>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</si>
  <si>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</si>
  <si>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</si>
  <si>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</si>
  <si>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</si>
  <si>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</si>
  <si>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12,09,</t>
  </si>
  <si>
    <t>15,09,</t>
  </si>
  <si>
    <t>16,09,</t>
  </si>
  <si>
    <t>17,09,</t>
  </si>
  <si>
    <t>22,08,</t>
  </si>
  <si>
    <t>29,08,</t>
  </si>
  <si>
    <t>05,09,</t>
  </si>
  <si>
    <t>11,09,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</si>
</sst>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03.09.2025 - 10.09.2025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10,09м</v>
          </cell>
          <cell r="M5" t="str">
            <v>10,09н</v>
          </cell>
          <cell r="N5" t="str">
            <v>11,09,</v>
          </cell>
          <cell r="O5" t="str">
            <v>12,09,</v>
          </cell>
          <cell r="T5" t="str">
            <v>15,09,</v>
          </cell>
          <cell r="V5" t="str">
            <v>15,09,</v>
          </cell>
          <cell r="X5" t="str">
            <v>16,09,</v>
          </cell>
          <cell r="AE5" t="str">
            <v>22,08,</v>
          </cell>
          <cell r="AF5" t="str">
            <v>29,08,</v>
          </cell>
          <cell r="AG5" t="str">
            <v>05,09,</v>
          </cell>
          <cell r="AH5" t="str">
            <v>10,09,</v>
          </cell>
        </row>
        <row r="6">
          <cell r="E6">
            <v>161645.886</v>
          </cell>
          <cell r="F6">
            <v>48747.554000000004</v>
          </cell>
          <cell r="J6">
            <v>165331.60299999997</v>
          </cell>
          <cell r="K6">
            <v>-3685.7169999999996</v>
          </cell>
          <cell r="L6">
            <v>3000</v>
          </cell>
          <cell r="M6">
            <v>34760</v>
          </cell>
          <cell r="N6">
            <v>32200</v>
          </cell>
          <cell r="O6">
            <v>33670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14124</v>
          </cell>
          <cell r="U6">
            <v>0</v>
          </cell>
          <cell r="V6">
            <v>19200</v>
          </cell>
          <cell r="W6">
            <v>30349.177200000002</v>
          </cell>
          <cell r="X6">
            <v>28840</v>
          </cell>
          <cell r="AA6">
            <v>0</v>
          </cell>
          <cell r="AB6">
            <v>0</v>
          </cell>
          <cell r="AC6">
            <v>0</v>
          </cell>
          <cell r="AD6">
            <v>9900</v>
          </cell>
          <cell r="AE6">
            <v>31526.431</v>
          </cell>
          <cell r="AF6">
            <v>29656.144600000003</v>
          </cell>
          <cell r="AG6">
            <v>31401.964</v>
          </cell>
          <cell r="AH6">
            <v>28354.865000000005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633.245</v>
          </cell>
          <cell r="D7">
            <v>925.08900000000006</v>
          </cell>
          <cell r="E7">
            <v>538.226</v>
          </cell>
          <cell r="F7">
            <v>748.03499999999997</v>
          </cell>
          <cell r="G7" t="str">
            <v>н</v>
          </cell>
          <cell r="H7">
            <v>1</v>
          </cell>
          <cell r="I7">
            <v>45</v>
          </cell>
          <cell r="J7">
            <v>546.54300000000001</v>
          </cell>
          <cell r="K7">
            <v>-8.3170000000000073</v>
          </cell>
          <cell r="L7">
            <v>0</v>
          </cell>
          <cell r="M7">
            <v>50</v>
          </cell>
          <cell r="N7">
            <v>100</v>
          </cell>
          <cell r="O7">
            <v>100</v>
          </cell>
          <cell r="V7">
            <v>100</v>
          </cell>
          <cell r="W7">
            <v>107.6452</v>
          </cell>
          <cell r="X7">
            <v>100</v>
          </cell>
          <cell r="Y7">
            <v>11.129479066414479</v>
          </cell>
          <cell r="Z7">
            <v>6.9490790114189949</v>
          </cell>
          <cell r="AD7">
            <v>0</v>
          </cell>
          <cell r="AE7">
            <v>108.67999999999999</v>
          </cell>
          <cell r="AF7">
            <v>105.6502</v>
          </cell>
          <cell r="AG7">
            <v>107.71959999999999</v>
          </cell>
          <cell r="AH7">
            <v>114.307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787.56200000000001</v>
          </cell>
          <cell r="D8">
            <v>703.76199999999994</v>
          </cell>
          <cell r="E8">
            <v>807.43899999999996</v>
          </cell>
          <cell r="F8">
            <v>674.50599999999997</v>
          </cell>
          <cell r="G8" t="str">
            <v>ябл</v>
          </cell>
          <cell r="H8">
            <v>1</v>
          </cell>
          <cell r="I8">
            <v>45</v>
          </cell>
          <cell r="J8">
            <v>821.33399999999995</v>
          </cell>
          <cell r="K8">
            <v>-13.894999999999982</v>
          </cell>
          <cell r="L8">
            <v>0</v>
          </cell>
          <cell r="M8">
            <v>160</v>
          </cell>
          <cell r="N8">
            <v>0</v>
          </cell>
          <cell r="O8">
            <v>180</v>
          </cell>
          <cell r="W8">
            <v>161.48779999999999</v>
          </cell>
          <cell r="X8">
            <v>50</v>
          </cell>
          <cell r="Y8">
            <v>6.5918663824759509</v>
          </cell>
          <cell r="Z8">
            <v>4.1768232646676715</v>
          </cell>
          <cell r="AD8">
            <v>0</v>
          </cell>
          <cell r="AE8">
            <v>330.25220000000002</v>
          </cell>
          <cell r="AF8">
            <v>301.50100000000003</v>
          </cell>
          <cell r="AG8">
            <v>206.20920000000001</v>
          </cell>
          <cell r="AH8">
            <v>152.19399999999999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1610.4490000000001</v>
          </cell>
          <cell r="D9">
            <v>2237.0360000000001</v>
          </cell>
          <cell r="E9">
            <v>2847.3560000000002</v>
          </cell>
          <cell r="F9">
            <v>930.23199999999997</v>
          </cell>
          <cell r="G9" t="str">
            <v>ткмай</v>
          </cell>
          <cell r="H9">
            <v>1</v>
          </cell>
          <cell r="I9">
            <v>45</v>
          </cell>
          <cell r="J9">
            <v>2890.558</v>
          </cell>
          <cell r="K9">
            <v>-43.201999999999771</v>
          </cell>
          <cell r="L9">
            <v>0</v>
          </cell>
          <cell r="M9">
            <v>350</v>
          </cell>
          <cell r="N9">
            <v>700</v>
          </cell>
          <cell r="O9">
            <v>650</v>
          </cell>
          <cell r="V9">
            <v>400</v>
          </cell>
          <cell r="W9">
            <v>569.47120000000007</v>
          </cell>
          <cell r="X9">
            <v>600</v>
          </cell>
          <cell r="Y9">
            <v>6.374742041388572</v>
          </cell>
          <cell r="Z9">
            <v>1.6335013956807647</v>
          </cell>
          <cell r="AD9">
            <v>0</v>
          </cell>
          <cell r="AE9">
            <v>626.74880000000007</v>
          </cell>
          <cell r="AF9">
            <v>590.3116</v>
          </cell>
          <cell r="AG9">
            <v>602.74520000000007</v>
          </cell>
          <cell r="AH9">
            <v>536.94200000000001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1564</v>
          </cell>
          <cell r="D10">
            <v>4654</v>
          </cell>
          <cell r="E10">
            <v>3902</v>
          </cell>
          <cell r="F10">
            <v>1063</v>
          </cell>
          <cell r="G10" t="str">
            <v>ябл</v>
          </cell>
          <cell r="H10">
            <v>0.4</v>
          </cell>
          <cell r="I10">
            <v>45</v>
          </cell>
          <cell r="J10">
            <v>3949</v>
          </cell>
          <cell r="K10">
            <v>-47</v>
          </cell>
          <cell r="L10">
            <v>0</v>
          </cell>
          <cell r="M10">
            <v>600</v>
          </cell>
          <cell r="N10">
            <v>750</v>
          </cell>
          <cell r="O10">
            <v>650</v>
          </cell>
          <cell r="V10">
            <v>120</v>
          </cell>
          <cell r="W10">
            <v>580.4</v>
          </cell>
          <cell r="X10">
            <v>550</v>
          </cell>
          <cell r="Y10">
            <v>6.431771192281186</v>
          </cell>
          <cell r="Z10">
            <v>1.8314955203308063</v>
          </cell>
          <cell r="AD10">
            <v>1000</v>
          </cell>
          <cell r="AE10">
            <v>698.6</v>
          </cell>
          <cell r="AF10">
            <v>671.2</v>
          </cell>
          <cell r="AG10">
            <v>644.20000000000005</v>
          </cell>
          <cell r="AH10">
            <v>552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3408</v>
          </cell>
          <cell r="D11">
            <v>4779</v>
          </cell>
          <cell r="E11">
            <v>6189</v>
          </cell>
          <cell r="F11">
            <v>1868</v>
          </cell>
          <cell r="G11">
            <v>0</v>
          </cell>
          <cell r="H11">
            <v>0.45</v>
          </cell>
          <cell r="I11">
            <v>45</v>
          </cell>
          <cell r="J11">
            <v>6303</v>
          </cell>
          <cell r="K11">
            <v>-114</v>
          </cell>
          <cell r="L11">
            <v>0</v>
          </cell>
          <cell r="M11">
            <v>1400</v>
          </cell>
          <cell r="N11">
            <v>1400</v>
          </cell>
          <cell r="O11">
            <v>1300</v>
          </cell>
          <cell r="T11">
            <v>2202</v>
          </cell>
          <cell r="W11">
            <v>1117.8</v>
          </cell>
          <cell r="X11">
            <v>1200</v>
          </cell>
          <cell r="Y11">
            <v>6.4125961710502777</v>
          </cell>
          <cell r="Z11">
            <v>1.671139738772589</v>
          </cell>
          <cell r="AD11">
            <v>600</v>
          </cell>
          <cell r="AE11">
            <v>1273.5999999999999</v>
          </cell>
          <cell r="AF11">
            <v>1166.5999999999999</v>
          </cell>
          <cell r="AG11">
            <v>1252.4000000000001</v>
          </cell>
          <cell r="AH11">
            <v>1042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2520</v>
          </cell>
          <cell r="D12">
            <v>5767</v>
          </cell>
          <cell r="E12">
            <v>7248</v>
          </cell>
          <cell r="F12">
            <v>906</v>
          </cell>
          <cell r="G12" t="str">
            <v>оконч</v>
          </cell>
          <cell r="H12">
            <v>0.45</v>
          </cell>
          <cell r="I12">
            <v>45</v>
          </cell>
          <cell r="J12">
            <v>7377</v>
          </cell>
          <cell r="K12">
            <v>-129</v>
          </cell>
          <cell r="L12">
            <v>0</v>
          </cell>
          <cell r="M12">
            <v>1700</v>
          </cell>
          <cell r="N12">
            <v>1000</v>
          </cell>
          <cell r="O12">
            <v>1100</v>
          </cell>
          <cell r="V12">
            <v>1100</v>
          </cell>
          <cell r="W12">
            <v>1117.2</v>
          </cell>
          <cell r="X12">
            <v>1350</v>
          </cell>
          <cell r="Y12">
            <v>6.4052989616899385</v>
          </cell>
          <cell r="Z12">
            <v>0.81095596133190118</v>
          </cell>
          <cell r="AD12">
            <v>1662</v>
          </cell>
          <cell r="AE12">
            <v>1073.2</v>
          </cell>
          <cell r="AF12">
            <v>981.8</v>
          </cell>
          <cell r="AG12">
            <v>1098.4000000000001</v>
          </cell>
          <cell r="AH12">
            <v>1203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37</v>
          </cell>
          <cell r="D13">
            <v>41</v>
          </cell>
          <cell r="E13">
            <v>68</v>
          </cell>
          <cell r="F13">
            <v>9</v>
          </cell>
          <cell r="G13">
            <v>0</v>
          </cell>
          <cell r="H13">
            <v>0.4</v>
          </cell>
          <cell r="I13">
            <v>50</v>
          </cell>
          <cell r="J13">
            <v>81</v>
          </cell>
          <cell r="K13">
            <v>-13</v>
          </cell>
          <cell r="L13">
            <v>0</v>
          </cell>
          <cell r="M13">
            <v>40</v>
          </cell>
          <cell r="N13">
            <v>40</v>
          </cell>
          <cell r="O13">
            <v>0</v>
          </cell>
          <cell r="W13">
            <v>13.6</v>
          </cell>
          <cell r="Y13">
            <v>6.5441176470588234</v>
          </cell>
          <cell r="Z13">
            <v>0.66176470588235292</v>
          </cell>
          <cell r="AD13">
            <v>0</v>
          </cell>
          <cell r="AE13">
            <v>11.6</v>
          </cell>
          <cell r="AF13">
            <v>11.2</v>
          </cell>
          <cell r="AG13">
            <v>13.4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772</v>
          </cell>
          <cell r="D14">
            <v>19</v>
          </cell>
          <cell r="E14">
            <v>488</v>
          </cell>
          <cell r="F14">
            <v>290</v>
          </cell>
          <cell r="G14">
            <v>0</v>
          </cell>
          <cell r="H14">
            <v>0.17</v>
          </cell>
          <cell r="I14">
            <v>180</v>
          </cell>
          <cell r="J14">
            <v>502</v>
          </cell>
          <cell r="K14">
            <v>-14</v>
          </cell>
          <cell r="L14">
            <v>0</v>
          </cell>
          <cell r="M14">
            <v>100</v>
          </cell>
          <cell r="N14">
            <v>400</v>
          </cell>
          <cell r="O14">
            <v>0</v>
          </cell>
          <cell r="W14">
            <v>97.6</v>
          </cell>
          <cell r="Y14">
            <v>8.0942622950819683</v>
          </cell>
          <cell r="Z14">
            <v>2.9713114754098364</v>
          </cell>
          <cell r="AD14">
            <v>0</v>
          </cell>
          <cell r="AE14">
            <v>84.2</v>
          </cell>
          <cell r="AF14">
            <v>74.2</v>
          </cell>
          <cell r="AG14">
            <v>106.8</v>
          </cell>
          <cell r="AH14">
            <v>80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131</v>
          </cell>
          <cell r="D15">
            <v>411</v>
          </cell>
          <cell r="E15">
            <v>443</v>
          </cell>
          <cell r="F15">
            <v>93</v>
          </cell>
          <cell r="G15">
            <v>0</v>
          </cell>
          <cell r="H15">
            <v>0.3</v>
          </cell>
          <cell r="I15">
            <v>40</v>
          </cell>
          <cell r="J15">
            <v>549</v>
          </cell>
          <cell r="K15">
            <v>-106</v>
          </cell>
          <cell r="L15">
            <v>0</v>
          </cell>
          <cell r="M15">
            <v>170</v>
          </cell>
          <cell r="N15">
            <v>140</v>
          </cell>
          <cell r="O15">
            <v>90</v>
          </cell>
          <cell r="W15">
            <v>88.6</v>
          </cell>
          <cell r="X15">
            <v>80</v>
          </cell>
          <cell r="Y15">
            <v>6.4672686230248315</v>
          </cell>
          <cell r="Z15">
            <v>1.0496613995485329</v>
          </cell>
          <cell r="AD15">
            <v>0</v>
          </cell>
          <cell r="AE15">
            <v>78.8</v>
          </cell>
          <cell r="AF15">
            <v>70.400000000000006</v>
          </cell>
          <cell r="AG15">
            <v>95.8</v>
          </cell>
          <cell r="AH15">
            <v>64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3371</v>
          </cell>
          <cell r="D16">
            <v>61</v>
          </cell>
          <cell r="E16">
            <v>2022</v>
          </cell>
          <cell r="F16">
            <v>1362</v>
          </cell>
          <cell r="G16">
            <v>0</v>
          </cell>
          <cell r="H16">
            <v>0.17</v>
          </cell>
          <cell r="I16">
            <v>180</v>
          </cell>
          <cell r="J16">
            <v>2080</v>
          </cell>
          <cell r="K16">
            <v>-58</v>
          </cell>
          <cell r="L16">
            <v>0</v>
          </cell>
          <cell r="M16">
            <v>400</v>
          </cell>
          <cell r="N16">
            <v>0</v>
          </cell>
          <cell r="O16">
            <v>1000</v>
          </cell>
          <cell r="T16">
            <v>255</v>
          </cell>
          <cell r="W16">
            <v>404.4</v>
          </cell>
          <cell r="Y16">
            <v>6.8298714144411479</v>
          </cell>
          <cell r="Z16">
            <v>3.3679525222551931</v>
          </cell>
          <cell r="AD16">
            <v>0</v>
          </cell>
          <cell r="AE16">
            <v>369.4</v>
          </cell>
          <cell r="AF16">
            <v>359.6</v>
          </cell>
          <cell r="AG16">
            <v>423</v>
          </cell>
          <cell r="AH16">
            <v>339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327</v>
          </cell>
          <cell r="D17">
            <v>478</v>
          </cell>
          <cell r="E17">
            <v>687</v>
          </cell>
          <cell r="F17">
            <v>89</v>
          </cell>
          <cell r="G17">
            <v>0</v>
          </cell>
          <cell r="H17">
            <v>0.35</v>
          </cell>
          <cell r="I17">
            <v>45</v>
          </cell>
          <cell r="J17">
            <v>801</v>
          </cell>
          <cell r="K17">
            <v>-114</v>
          </cell>
          <cell r="L17">
            <v>0</v>
          </cell>
          <cell r="M17">
            <v>200</v>
          </cell>
          <cell r="N17">
            <v>260</v>
          </cell>
          <cell r="O17">
            <v>200</v>
          </cell>
          <cell r="W17">
            <v>137.4</v>
          </cell>
          <cell r="X17">
            <v>140</v>
          </cell>
          <cell r="Y17">
            <v>6.4701601164483256</v>
          </cell>
          <cell r="Z17">
            <v>0.6477438136826783</v>
          </cell>
          <cell r="AD17">
            <v>0</v>
          </cell>
          <cell r="AE17">
            <v>116.8</v>
          </cell>
          <cell r="AF17">
            <v>97.8</v>
          </cell>
          <cell r="AG17">
            <v>148.19999999999999</v>
          </cell>
          <cell r="AH17">
            <v>86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73</v>
          </cell>
          <cell r="D18">
            <v>120</v>
          </cell>
          <cell r="E18">
            <v>126</v>
          </cell>
          <cell r="F18">
            <v>56</v>
          </cell>
          <cell r="G18" t="str">
            <v>н</v>
          </cell>
          <cell r="H18">
            <v>0.35</v>
          </cell>
          <cell r="I18">
            <v>45</v>
          </cell>
          <cell r="J18">
            <v>163</v>
          </cell>
          <cell r="K18">
            <v>-37</v>
          </cell>
          <cell r="L18">
            <v>0</v>
          </cell>
          <cell r="M18">
            <v>60</v>
          </cell>
          <cell r="N18">
            <v>30</v>
          </cell>
          <cell r="O18">
            <v>20</v>
          </cell>
          <cell r="W18">
            <v>25.2</v>
          </cell>
          <cell r="X18">
            <v>20</v>
          </cell>
          <cell r="Y18">
            <v>7.3809523809523814</v>
          </cell>
          <cell r="Z18">
            <v>2.2222222222222223</v>
          </cell>
          <cell r="AD18">
            <v>0</v>
          </cell>
          <cell r="AE18">
            <v>26.2</v>
          </cell>
          <cell r="AF18">
            <v>23.6</v>
          </cell>
          <cell r="AG18">
            <v>30.2</v>
          </cell>
          <cell r="AH18">
            <v>18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268</v>
          </cell>
          <cell r="D19">
            <v>265</v>
          </cell>
          <cell r="E19">
            <v>219</v>
          </cell>
          <cell r="F19">
            <v>290</v>
          </cell>
          <cell r="G19">
            <v>0</v>
          </cell>
          <cell r="H19">
            <v>0.35</v>
          </cell>
          <cell r="I19">
            <v>45</v>
          </cell>
          <cell r="J19">
            <v>259</v>
          </cell>
          <cell r="K19">
            <v>-40</v>
          </cell>
          <cell r="L19">
            <v>0</v>
          </cell>
          <cell r="M19">
            <v>80</v>
          </cell>
          <cell r="N19">
            <v>0</v>
          </cell>
          <cell r="O19">
            <v>30</v>
          </cell>
          <cell r="W19">
            <v>43.8</v>
          </cell>
          <cell r="Y19">
            <v>9.1324200913242013</v>
          </cell>
          <cell r="Z19">
            <v>6.6210045662100461</v>
          </cell>
          <cell r="AD19">
            <v>0</v>
          </cell>
          <cell r="AE19">
            <v>114.4</v>
          </cell>
          <cell r="AF19">
            <v>99.2</v>
          </cell>
          <cell r="AG19">
            <v>65.400000000000006</v>
          </cell>
          <cell r="AH19">
            <v>22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479</v>
          </cell>
          <cell r="D20">
            <v>448</v>
          </cell>
          <cell r="E20">
            <v>787</v>
          </cell>
          <cell r="F20">
            <v>112</v>
          </cell>
          <cell r="G20">
            <v>0</v>
          </cell>
          <cell r="H20">
            <v>0.35</v>
          </cell>
          <cell r="I20">
            <v>45</v>
          </cell>
          <cell r="J20">
            <v>811</v>
          </cell>
          <cell r="K20">
            <v>-24</v>
          </cell>
          <cell r="L20">
            <v>0</v>
          </cell>
          <cell r="M20">
            <v>100</v>
          </cell>
          <cell r="N20">
            <v>300</v>
          </cell>
          <cell r="O20">
            <v>200</v>
          </cell>
          <cell r="V20">
            <v>150</v>
          </cell>
          <cell r="W20">
            <v>157.4</v>
          </cell>
          <cell r="X20">
            <v>160</v>
          </cell>
          <cell r="Y20">
            <v>6.4930114358322744</v>
          </cell>
          <cell r="Z20">
            <v>0.71156289707750953</v>
          </cell>
          <cell r="AD20">
            <v>0</v>
          </cell>
          <cell r="AE20">
            <v>123.4</v>
          </cell>
          <cell r="AF20">
            <v>97.2</v>
          </cell>
          <cell r="AG20">
            <v>151.19999999999999</v>
          </cell>
          <cell r="AH20">
            <v>120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398.08300000000003</v>
          </cell>
          <cell r="D21">
            <v>845.36800000000005</v>
          </cell>
          <cell r="E21">
            <v>685.69799999999998</v>
          </cell>
          <cell r="F21">
            <v>151.93299999999999</v>
          </cell>
          <cell r="G21">
            <v>0</v>
          </cell>
          <cell r="H21">
            <v>1</v>
          </cell>
          <cell r="I21">
            <v>50</v>
          </cell>
          <cell r="J21">
            <v>672.51700000000005</v>
          </cell>
          <cell r="K21">
            <v>13.180999999999926</v>
          </cell>
          <cell r="L21">
            <v>0</v>
          </cell>
          <cell r="M21">
            <v>160</v>
          </cell>
          <cell r="N21">
            <v>100</v>
          </cell>
          <cell r="O21">
            <v>130</v>
          </cell>
          <cell r="V21">
            <v>200</v>
          </cell>
          <cell r="W21">
            <v>137.1396</v>
          </cell>
          <cell r="X21">
            <v>140</v>
          </cell>
          <cell r="Y21">
            <v>6.4309141925454059</v>
          </cell>
          <cell r="Z21">
            <v>1.1078711036053772</v>
          </cell>
          <cell r="AD21">
            <v>0</v>
          </cell>
          <cell r="AE21">
            <v>134.93219999999999</v>
          </cell>
          <cell r="AF21">
            <v>134.1626</v>
          </cell>
          <cell r="AG21">
            <v>126.67940000000002</v>
          </cell>
          <cell r="AH21">
            <v>140.726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4107.7330000000002</v>
          </cell>
          <cell r="D22">
            <v>4505.75</v>
          </cell>
          <cell r="E22">
            <v>5702.3040000000001</v>
          </cell>
          <cell r="F22">
            <v>2823.2640000000001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5774.1850000000004</v>
          </cell>
          <cell r="K22">
            <v>-71.881000000000313</v>
          </cell>
          <cell r="L22">
            <v>1000</v>
          </cell>
          <cell r="M22">
            <v>0</v>
          </cell>
          <cell r="N22">
            <v>1000</v>
          </cell>
          <cell r="O22">
            <v>1000</v>
          </cell>
          <cell r="T22">
            <v>105</v>
          </cell>
          <cell r="V22">
            <v>400</v>
          </cell>
          <cell r="W22">
            <v>1140.4608000000001</v>
          </cell>
          <cell r="X22">
            <v>1100</v>
          </cell>
          <cell r="Y22">
            <v>6.4213202242461991</v>
          </cell>
          <cell r="Z22">
            <v>2.4755467263758648</v>
          </cell>
          <cell r="AD22">
            <v>0</v>
          </cell>
          <cell r="AE22">
            <v>1174.8538000000001</v>
          </cell>
          <cell r="AF22">
            <v>1166.8292000000001</v>
          </cell>
          <cell r="AG22">
            <v>1073.3030000000001</v>
          </cell>
          <cell r="AH22">
            <v>1028.625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89.42</v>
          </cell>
          <cell r="D23">
            <v>753.29899999999998</v>
          </cell>
          <cell r="E23">
            <v>334.54700000000003</v>
          </cell>
          <cell r="F23">
            <v>128.779</v>
          </cell>
          <cell r="G23">
            <v>0</v>
          </cell>
          <cell r="H23">
            <v>1</v>
          </cell>
          <cell r="I23">
            <v>50</v>
          </cell>
          <cell r="J23">
            <v>339.25799999999998</v>
          </cell>
          <cell r="K23">
            <v>-4.7109999999999559</v>
          </cell>
          <cell r="L23">
            <v>0</v>
          </cell>
          <cell r="M23">
            <v>100</v>
          </cell>
          <cell r="N23">
            <v>0</v>
          </cell>
          <cell r="O23">
            <v>100</v>
          </cell>
          <cell r="V23">
            <v>40</v>
          </cell>
          <cell r="W23">
            <v>66.909400000000005</v>
          </cell>
          <cell r="X23">
            <v>60</v>
          </cell>
          <cell r="Y23">
            <v>6.4083521896773838</v>
          </cell>
          <cell r="Z23">
            <v>1.9246772501322682</v>
          </cell>
          <cell r="AD23">
            <v>0</v>
          </cell>
          <cell r="AE23">
            <v>78.659400000000005</v>
          </cell>
          <cell r="AF23">
            <v>66.350200000000001</v>
          </cell>
          <cell r="AG23">
            <v>75.345200000000006</v>
          </cell>
          <cell r="AH23">
            <v>95.093999999999994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517.71900000000005</v>
          </cell>
          <cell r="D24">
            <v>1852.3340000000001</v>
          </cell>
          <cell r="E24">
            <v>1815.5</v>
          </cell>
          <cell r="F24">
            <v>539.68100000000004</v>
          </cell>
          <cell r="G24">
            <v>0</v>
          </cell>
          <cell r="H24">
            <v>1</v>
          </cell>
          <cell r="I24">
            <v>60</v>
          </cell>
          <cell r="J24">
            <v>1952.8</v>
          </cell>
          <cell r="K24">
            <v>-137.29999999999995</v>
          </cell>
          <cell r="L24">
            <v>0</v>
          </cell>
          <cell r="M24">
            <v>500</v>
          </cell>
          <cell r="N24">
            <v>400</v>
          </cell>
          <cell r="O24">
            <v>350</v>
          </cell>
          <cell r="V24">
            <v>200</v>
          </cell>
          <cell r="W24">
            <v>363.1</v>
          </cell>
          <cell r="X24">
            <v>350</v>
          </cell>
          <cell r="Y24">
            <v>6.443627099972459</v>
          </cell>
          <cell r="Z24">
            <v>1.4863150647204626</v>
          </cell>
          <cell r="AD24">
            <v>0</v>
          </cell>
          <cell r="AE24">
            <v>343.95639999999997</v>
          </cell>
          <cell r="AF24">
            <v>359.26900000000001</v>
          </cell>
          <cell r="AG24">
            <v>394.22179999999997</v>
          </cell>
          <cell r="AH24">
            <v>269.13400000000001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278.661</v>
          </cell>
          <cell r="D25">
            <v>862.36400000000003</v>
          </cell>
          <cell r="E25">
            <v>659.03599999999994</v>
          </cell>
          <cell r="F25">
            <v>160.143</v>
          </cell>
          <cell r="G25">
            <v>0</v>
          </cell>
          <cell r="H25">
            <v>1</v>
          </cell>
          <cell r="I25">
            <v>50</v>
          </cell>
          <cell r="J25">
            <v>645.64</v>
          </cell>
          <cell r="K25">
            <v>13.395999999999958</v>
          </cell>
          <cell r="L25">
            <v>0</v>
          </cell>
          <cell r="M25">
            <v>180</v>
          </cell>
          <cell r="N25">
            <v>100</v>
          </cell>
          <cell r="O25">
            <v>130</v>
          </cell>
          <cell r="V25">
            <v>140</v>
          </cell>
          <cell r="W25">
            <v>131.80719999999999</v>
          </cell>
          <cell r="X25">
            <v>140</v>
          </cell>
          <cell r="Y25">
            <v>6.4498980328843949</v>
          </cell>
          <cell r="Z25">
            <v>1.2149791513665416</v>
          </cell>
          <cell r="AD25">
            <v>0</v>
          </cell>
          <cell r="AE25">
            <v>143.5932</v>
          </cell>
          <cell r="AF25">
            <v>128.32940000000002</v>
          </cell>
          <cell r="AG25">
            <v>132.875</v>
          </cell>
          <cell r="AH25">
            <v>165.72300000000001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91.858999999999995</v>
          </cell>
          <cell r="D26">
            <v>233.32300000000001</v>
          </cell>
          <cell r="E26">
            <v>196.499</v>
          </cell>
          <cell r="F26">
            <v>70.858000000000004</v>
          </cell>
          <cell r="G26">
            <v>0</v>
          </cell>
          <cell r="H26">
            <v>1</v>
          </cell>
          <cell r="I26">
            <v>60</v>
          </cell>
          <cell r="J26">
            <v>211.357</v>
          </cell>
          <cell r="K26">
            <v>-14.858000000000004</v>
          </cell>
          <cell r="L26">
            <v>0</v>
          </cell>
          <cell r="M26">
            <v>50</v>
          </cell>
          <cell r="N26">
            <v>40</v>
          </cell>
          <cell r="O26">
            <v>40</v>
          </cell>
          <cell r="V26">
            <v>20</v>
          </cell>
          <cell r="W26">
            <v>39.299799999999998</v>
          </cell>
          <cell r="X26">
            <v>30</v>
          </cell>
          <cell r="Y26">
            <v>6.3831877007007671</v>
          </cell>
          <cell r="Z26">
            <v>1.803011720161426</v>
          </cell>
          <cell r="AD26">
            <v>0</v>
          </cell>
          <cell r="AE26">
            <v>46.069200000000002</v>
          </cell>
          <cell r="AF26">
            <v>39.210999999999999</v>
          </cell>
          <cell r="AG26">
            <v>43.298200000000001</v>
          </cell>
          <cell r="AH26">
            <v>39.295000000000002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164.52799999999999</v>
          </cell>
          <cell r="D27">
            <v>95.245000000000005</v>
          </cell>
          <cell r="E27">
            <v>197.107</v>
          </cell>
          <cell r="F27">
            <v>19.141999999999999</v>
          </cell>
          <cell r="G27">
            <v>0</v>
          </cell>
          <cell r="H27">
            <v>1</v>
          </cell>
          <cell r="I27">
            <v>60</v>
          </cell>
          <cell r="J27">
            <v>193.58600000000001</v>
          </cell>
          <cell r="K27">
            <v>3.5209999999999866</v>
          </cell>
          <cell r="L27">
            <v>0</v>
          </cell>
          <cell r="M27">
            <v>30</v>
          </cell>
          <cell r="N27">
            <v>70</v>
          </cell>
          <cell r="O27">
            <v>30</v>
          </cell>
          <cell r="V27">
            <v>60</v>
          </cell>
          <cell r="W27">
            <v>39.421399999999998</v>
          </cell>
          <cell r="X27">
            <v>40</v>
          </cell>
          <cell r="Y27">
            <v>6.3199683420680142</v>
          </cell>
          <cell r="Z27">
            <v>0.4855738253841822</v>
          </cell>
          <cell r="AD27">
            <v>0</v>
          </cell>
          <cell r="AE27">
            <v>41.427199999999999</v>
          </cell>
          <cell r="AF27">
            <v>41.912799999999997</v>
          </cell>
          <cell r="AG27">
            <v>36.256</v>
          </cell>
          <cell r="AH27">
            <v>26.452999999999999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307.64699999999999</v>
          </cell>
          <cell r="D28">
            <v>571.45600000000002</v>
          </cell>
          <cell r="E28">
            <v>651.58299999999997</v>
          </cell>
          <cell r="F28">
            <v>59.832999999999998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655.50099999999998</v>
          </cell>
          <cell r="K28">
            <v>-3.9180000000000064</v>
          </cell>
          <cell r="L28">
            <v>0</v>
          </cell>
          <cell r="M28">
            <v>110</v>
          </cell>
          <cell r="N28">
            <v>150</v>
          </cell>
          <cell r="O28">
            <v>130</v>
          </cell>
          <cell r="V28">
            <v>200</v>
          </cell>
          <cell r="W28">
            <v>130.31659999999999</v>
          </cell>
          <cell r="X28">
            <v>190</v>
          </cell>
          <cell r="Y28">
            <v>6.4445588666370979</v>
          </cell>
          <cell r="Z28">
            <v>0.45913567419653367</v>
          </cell>
          <cell r="AD28">
            <v>0</v>
          </cell>
          <cell r="AE28">
            <v>113.899</v>
          </cell>
          <cell r="AF28">
            <v>117.12480000000001</v>
          </cell>
          <cell r="AG28">
            <v>119.0732</v>
          </cell>
          <cell r="AH28">
            <v>145.44300000000001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76.783000000000001</v>
          </cell>
          <cell r="D29">
            <v>250.37299999999999</v>
          </cell>
          <cell r="E29">
            <v>121.071</v>
          </cell>
          <cell r="F29">
            <v>70.144000000000005</v>
          </cell>
          <cell r="G29">
            <v>0</v>
          </cell>
          <cell r="H29">
            <v>1</v>
          </cell>
          <cell r="I29">
            <v>30</v>
          </cell>
          <cell r="J29">
            <v>140.732</v>
          </cell>
          <cell r="K29">
            <v>-19.661000000000001</v>
          </cell>
          <cell r="L29">
            <v>0</v>
          </cell>
          <cell r="M29">
            <v>20</v>
          </cell>
          <cell r="N29">
            <v>20</v>
          </cell>
          <cell r="O29">
            <v>30</v>
          </cell>
          <cell r="W29">
            <v>24.214199999999998</v>
          </cell>
          <cell r="X29">
            <v>20</v>
          </cell>
          <cell r="Y29">
            <v>6.6136399302888398</v>
          </cell>
          <cell r="Z29">
            <v>2.8968126140859498</v>
          </cell>
          <cell r="AD29">
            <v>0</v>
          </cell>
          <cell r="AE29">
            <v>31.382799999999996</v>
          </cell>
          <cell r="AF29">
            <v>29.107799999999997</v>
          </cell>
          <cell r="AG29">
            <v>28.01</v>
          </cell>
          <cell r="AH29">
            <v>29.718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26.917000000000002</v>
          </cell>
          <cell r="D30">
            <v>314.34399999999999</v>
          </cell>
          <cell r="E30">
            <v>150.82400000000001</v>
          </cell>
          <cell r="F30">
            <v>120.68</v>
          </cell>
          <cell r="G30" t="str">
            <v>н</v>
          </cell>
          <cell r="H30">
            <v>1</v>
          </cell>
          <cell r="I30">
            <v>30</v>
          </cell>
          <cell r="J30">
            <v>155.322</v>
          </cell>
          <cell r="K30">
            <v>-4.4979999999999905</v>
          </cell>
          <cell r="L30">
            <v>0</v>
          </cell>
          <cell r="M30">
            <v>30</v>
          </cell>
          <cell r="N30">
            <v>30</v>
          </cell>
          <cell r="O30">
            <v>30</v>
          </cell>
          <cell r="W30">
            <v>30.164800000000003</v>
          </cell>
          <cell r="Y30">
            <v>6.9842995809685453</v>
          </cell>
          <cell r="Z30">
            <v>4.0006895454304354</v>
          </cell>
          <cell r="AD30">
            <v>0</v>
          </cell>
          <cell r="AE30">
            <v>48.834800000000001</v>
          </cell>
          <cell r="AF30">
            <v>30.524400000000004</v>
          </cell>
          <cell r="AG30">
            <v>37.597799999999999</v>
          </cell>
          <cell r="AH30">
            <v>36.75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1446.8610000000001</v>
          </cell>
          <cell r="D31">
            <v>2918.3809999999999</v>
          </cell>
          <cell r="E31">
            <v>2106.085</v>
          </cell>
          <cell r="F31">
            <v>429.17500000000001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2253.3090000000002</v>
          </cell>
          <cell r="K31">
            <v>-147.22400000000016</v>
          </cell>
          <cell r="L31">
            <v>0</v>
          </cell>
          <cell r="M31">
            <v>250</v>
          </cell>
          <cell r="N31">
            <v>650</v>
          </cell>
          <cell r="O31">
            <v>540</v>
          </cell>
          <cell r="V31">
            <v>450</v>
          </cell>
          <cell r="W31">
            <v>421.21699999999998</v>
          </cell>
          <cell r="X31">
            <v>420</v>
          </cell>
          <cell r="Y31">
            <v>6.5030020155881658</v>
          </cell>
          <cell r="Z31">
            <v>1.0188928746940413</v>
          </cell>
          <cell r="AD31">
            <v>0</v>
          </cell>
          <cell r="AE31">
            <v>367.15539999999999</v>
          </cell>
          <cell r="AF31">
            <v>400.524</v>
          </cell>
          <cell r="AG31">
            <v>411.7174</v>
          </cell>
          <cell r="AH31">
            <v>439.36099999999999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110.883</v>
          </cell>
          <cell r="D32">
            <v>68.653999999999996</v>
          </cell>
          <cell r="E32">
            <v>123.366</v>
          </cell>
          <cell r="F32">
            <v>48.847000000000001</v>
          </cell>
          <cell r="G32">
            <v>0</v>
          </cell>
          <cell r="H32">
            <v>1</v>
          </cell>
          <cell r="I32">
            <v>40</v>
          </cell>
          <cell r="J32">
            <v>132.15</v>
          </cell>
          <cell r="K32">
            <v>-8.784000000000006</v>
          </cell>
          <cell r="L32">
            <v>0</v>
          </cell>
          <cell r="M32">
            <v>30</v>
          </cell>
          <cell r="N32">
            <v>30</v>
          </cell>
          <cell r="O32">
            <v>40</v>
          </cell>
          <cell r="W32">
            <v>24.673200000000001</v>
          </cell>
          <cell r="X32">
            <v>20</v>
          </cell>
          <cell r="Y32">
            <v>6.8433360893601156</v>
          </cell>
          <cell r="Z32">
            <v>1.9797594150738453</v>
          </cell>
          <cell r="AD32">
            <v>0</v>
          </cell>
          <cell r="AE32">
            <v>27.966000000000001</v>
          </cell>
          <cell r="AF32">
            <v>24.477600000000002</v>
          </cell>
          <cell r="AG32">
            <v>23.8188</v>
          </cell>
          <cell r="AH32">
            <v>13.247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351.351</v>
          </cell>
          <cell r="D33">
            <v>132.65100000000001</v>
          </cell>
          <cell r="E33">
            <v>271.35700000000003</v>
          </cell>
          <cell r="F33">
            <v>198.69900000000001</v>
          </cell>
          <cell r="G33" t="str">
            <v>н</v>
          </cell>
          <cell r="H33">
            <v>1</v>
          </cell>
          <cell r="I33">
            <v>35</v>
          </cell>
          <cell r="J33">
            <v>286.7</v>
          </cell>
          <cell r="K33">
            <v>-15.342999999999961</v>
          </cell>
          <cell r="L33">
            <v>0</v>
          </cell>
          <cell r="M33">
            <v>0</v>
          </cell>
          <cell r="N33">
            <v>0</v>
          </cell>
          <cell r="O33">
            <v>40</v>
          </cell>
          <cell r="V33">
            <v>60</v>
          </cell>
          <cell r="W33">
            <v>54.271400000000007</v>
          </cell>
          <cell r="X33">
            <v>50</v>
          </cell>
          <cell r="Y33">
            <v>6.4250968281636363</v>
          </cell>
          <cell r="Z33">
            <v>3.6612101401474808</v>
          </cell>
          <cell r="AD33">
            <v>0</v>
          </cell>
          <cell r="AE33">
            <v>70.092600000000004</v>
          </cell>
          <cell r="AF33">
            <v>88.379199999999997</v>
          </cell>
          <cell r="AG33">
            <v>52.362199999999994</v>
          </cell>
          <cell r="AH33">
            <v>127.28400000000001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54.607999999999997</v>
          </cell>
          <cell r="D34">
            <v>153.298</v>
          </cell>
          <cell r="E34">
            <v>132.94200000000001</v>
          </cell>
          <cell r="F34">
            <v>62.302</v>
          </cell>
          <cell r="G34">
            <v>0</v>
          </cell>
          <cell r="H34">
            <v>1</v>
          </cell>
          <cell r="I34">
            <v>30</v>
          </cell>
          <cell r="J34">
            <v>154.702</v>
          </cell>
          <cell r="K34">
            <v>-21.759999999999991</v>
          </cell>
          <cell r="L34">
            <v>0</v>
          </cell>
          <cell r="M34">
            <v>10</v>
          </cell>
          <cell r="N34">
            <v>10</v>
          </cell>
          <cell r="O34">
            <v>20</v>
          </cell>
          <cell r="V34">
            <v>30</v>
          </cell>
          <cell r="W34">
            <v>26.5884</v>
          </cell>
          <cell r="X34">
            <v>40</v>
          </cell>
          <cell r="Y34">
            <v>6.4803448120232883</v>
          </cell>
          <cell r="Z34">
            <v>2.3432022987468217</v>
          </cell>
          <cell r="AD34">
            <v>0</v>
          </cell>
          <cell r="AE34">
            <v>20.1952</v>
          </cell>
          <cell r="AF34">
            <v>25.682799999999997</v>
          </cell>
          <cell r="AG34">
            <v>22.4054</v>
          </cell>
          <cell r="AH34">
            <v>26.19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24.312999999999999</v>
          </cell>
          <cell r="D35">
            <v>14.275</v>
          </cell>
          <cell r="E35">
            <v>8.2110000000000003</v>
          </cell>
          <cell r="F35">
            <v>26.738</v>
          </cell>
          <cell r="G35" t="str">
            <v>н</v>
          </cell>
          <cell r="H35">
            <v>1</v>
          </cell>
          <cell r="I35">
            <v>45</v>
          </cell>
          <cell r="J35">
            <v>13.6</v>
          </cell>
          <cell r="K35">
            <v>-5.3889999999999993</v>
          </cell>
          <cell r="L35">
            <v>0</v>
          </cell>
          <cell r="M35">
            <v>0</v>
          </cell>
          <cell r="N35">
            <v>0</v>
          </cell>
          <cell r="O35">
            <v>10</v>
          </cell>
          <cell r="W35">
            <v>1.6422000000000001</v>
          </cell>
          <cell r="Y35">
            <v>22.37120935330654</v>
          </cell>
          <cell r="Z35">
            <v>16.281817074655947</v>
          </cell>
          <cell r="AD35">
            <v>0</v>
          </cell>
          <cell r="AE35">
            <v>4.5860000000000003</v>
          </cell>
          <cell r="AF35">
            <v>2.1856</v>
          </cell>
          <cell r="AG35">
            <v>4.3692000000000002</v>
          </cell>
          <cell r="AH35">
            <v>0.91200000000000003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6.9370000000000003</v>
          </cell>
          <cell r="D36">
            <v>27.68</v>
          </cell>
          <cell r="E36">
            <v>7.367</v>
          </cell>
          <cell r="F36">
            <v>24.509</v>
          </cell>
          <cell r="G36" t="str">
            <v>н</v>
          </cell>
          <cell r="H36">
            <v>1</v>
          </cell>
          <cell r="I36">
            <v>45</v>
          </cell>
          <cell r="J36">
            <v>9.5</v>
          </cell>
          <cell r="K36">
            <v>-2.133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1.4734</v>
          </cell>
          <cell r="Y36">
            <v>16.634315189357949</v>
          </cell>
          <cell r="Z36">
            <v>16.634315189357949</v>
          </cell>
          <cell r="AD36">
            <v>0</v>
          </cell>
          <cell r="AE36">
            <v>0.72360000000000002</v>
          </cell>
          <cell r="AF36">
            <v>1.6594000000000002</v>
          </cell>
          <cell r="AG36">
            <v>2.1946000000000003</v>
          </cell>
          <cell r="AH36">
            <v>-2.8000000000000001E-2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10.802</v>
          </cell>
          <cell r="D37">
            <v>10.948</v>
          </cell>
          <cell r="E37">
            <v>9.2460000000000004</v>
          </cell>
          <cell r="F37">
            <v>12.504</v>
          </cell>
          <cell r="G37" t="str">
            <v>н</v>
          </cell>
          <cell r="H37">
            <v>1</v>
          </cell>
          <cell r="I37">
            <v>45</v>
          </cell>
          <cell r="J37">
            <v>9.3000000000000007</v>
          </cell>
          <cell r="K37">
            <v>-5.400000000000027E-2</v>
          </cell>
          <cell r="L37">
            <v>0</v>
          </cell>
          <cell r="M37">
            <v>10</v>
          </cell>
          <cell r="N37">
            <v>0</v>
          </cell>
          <cell r="O37">
            <v>0</v>
          </cell>
          <cell r="W37">
            <v>1.8492000000000002</v>
          </cell>
          <cell r="Y37">
            <v>12.169586848366858</v>
          </cell>
          <cell r="Z37">
            <v>6.7618429591174554</v>
          </cell>
          <cell r="AD37">
            <v>0</v>
          </cell>
          <cell r="AE37">
            <v>1.3077999999999999</v>
          </cell>
          <cell r="AF37">
            <v>1.2542</v>
          </cell>
          <cell r="AG37">
            <v>3.3592</v>
          </cell>
          <cell r="AH37">
            <v>2.738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1288</v>
          </cell>
          <cell r="D38">
            <v>1554</v>
          </cell>
          <cell r="E38">
            <v>1642</v>
          </cell>
          <cell r="F38">
            <v>1154</v>
          </cell>
          <cell r="G38" t="str">
            <v>отк</v>
          </cell>
          <cell r="H38">
            <v>0.35</v>
          </cell>
          <cell r="I38">
            <v>40</v>
          </cell>
          <cell r="J38">
            <v>1696</v>
          </cell>
          <cell r="K38">
            <v>-54</v>
          </cell>
          <cell r="L38">
            <v>0</v>
          </cell>
          <cell r="M38">
            <v>300</v>
          </cell>
          <cell r="N38">
            <v>400</v>
          </cell>
          <cell r="O38">
            <v>350</v>
          </cell>
          <cell r="V38">
            <v>200</v>
          </cell>
          <cell r="W38">
            <v>328.4</v>
          </cell>
          <cell r="X38">
            <v>200</v>
          </cell>
          <cell r="Y38">
            <v>7.9293544457978085</v>
          </cell>
          <cell r="Z38">
            <v>3.5140073081607799</v>
          </cell>
          <cell r="AD38">
            <v>0</v>
          </cell>
          <cell r="AE38">
            <v>316.39999999999998</v>
          </cell>
          <cell r="AF38">
            <v>308.2</v>
          </cell>
          <cell r="AG38">
            <v>342.2</v>
          </cell>
          <cell r="AH38">
            <v>284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1795</v>
          </cell>
          <cell r="D39">
            <v>3847</v>
          </cell>
          <cell r="E39">
            <v>4801</v>
          </cell>
          <cell r="F39">
            <v>750</v>
          </cell>
          <cell r="G39">
            <v>0</v>
          </cell>
          <cell r="H39">
            <v>0.4</v>
          </cell>
          <cell r="I39">
            <v>40</v>
          </cell>
          <cell r="J39">
            <v>4947</v>
          </cell>
          <cell r="K39">
            <v>-146</v>
          </cell>
          <cell r="L39">
            <v>0</v>
          </cell>
          <cell r="M39">
            <v>1600</v>
          </cell>
          <cell r="N39">
            <v>1000</v>
          </cell>
          <cell r="O39">
            <v>1000</v>
          </cell>
          <cell r="T39">
            <v>300</v>
          </cell>
          <cell r="V39">
            <v>500</v>
          </cell>
          <cell r="W39">
            <v>897.8</v>
          </cell>
          <cell r="X39">
            <v>900</v>
          </cell>
          <cell r="Y39">
            <v>6.4045444419692581</v>
          </cell>
          <cell r="Z39">
            <v>0.83537536199599027</v>
          </cell>
          <cell r="AD39">
            <v>312</v>
          </cell>
          <cell r="AE39">
            <v>876</v>
          </cell>
          <cell r="AF39">
            <v>803.2</v>
          </cell>
          <cell r="AG39">
            <v>918.2</v>
          </cell>
          <cell r="AH39">
            <v>774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3246</v>
          </cell>
          <cell r="D40">
            <v>14262</v>
          </cell>
          <cell r="E40">
            <v>3913</v>
          </cell>
          <cell r="F40">
            <v>2959</v>
          </cell>
          <cell r="G40">
            <v>0</v>
          </cell>
          <cell r="H40">
            <v>0.45</v>
          </cell>
          <cell r="I40">
            <v>45</v>
          </cell>
          <cell r="J40">
            <v>3939</v>
          </cell>
          <cell r="K40">
            <v>-26</v>
          </cell>
          <cell r="L40">
            <v>0</v>
          </cell>
          <cell r="M40">
            <v>900</v>
          </cell>
          <cell r="N40">
            <v>500</v>
          </cell>
          <cell r="O40">
            <v>900</v>
          </cell>
          <cell r="T40">
            <v>5200</v>
          </cell>
          <cell r="W40">
            <v>782.6</v>
          </cell>
          <cell r="Y40">
            <v>6.7199079989777664</v>
          </cell>
          <cell r="Z40">
            <v>3.7809864554050598</v>
          </cell>
          <cell r="AD40">
            <v>0</v>
          </cell>
          <cell r="AE40">
            <v>1337.4</v>
          </cell>
          <cell r="AF40">
            <v>1231</v>
          </cell>
          <cell r="AG40">
            <v>1027</v>
          </cell>
          <cell r="AH40">
            <v>720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461.42</v>
          </cell>
          <cell r="D41">
            <v>1764.893</v>
          </cell>
          <cell r="E41">
            <v>1312.5139999999999</v>
          </cell>
          <cell r="F41">
            <v>206.75899999999999</v>
          </cell>
          <cell r="G41">
            <v>0</v>
          </cell>
          <cell r="H41">
            <v>1</v>
          </cell>
          <cell r="I41">
            <v>40</v>
          </cell>
          <cell r="J41">
            <v>1293.559</v>
          </cell>
          <cell r="K41">
            <v>18.954999999999927</v>
          </cell>
          <cell r="L41">
            <v>0</v>
          </cell>
          <cell r="M41">
            <v>300</v>
          </cell>
          <cell r="N41">
            <v>200</v>
          </cell>
          <cell r="O41">
            <v>220</v>
          </cell>
          <cell r="V41">
            <v>280</v>
          </cell>
          <cell r="W41">
            <v>262.50279999999998</v>
          </cell>
          <cell r="X41">
            <v>360</v>
          </cell>
          <cell r="Y41">
            <v>5.9685420498371835</v>
          </cell>
          <cell r="Z41">
            <v>0.78764493178739425</v>
          </cell>
          <cell r="AD41">
            <v>0</v>
          </cell>
          <cell r="AE41">
            <v>112.7346</v>
          </cell>
          <cell r="AF41">
            <v>105.6262</v>
          </cell>
          <cell r="AG41">
            <v>222.95120000000003</v>
          </cell>
          <cell r="AH41">
            <v>232.423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954</v>
          </cell>
          <cell r="D42">
            <v>568</v>
          </cell>
          <cell r="E42">
            <v>1314</v>
          </cell>
          <cell r="F42">
            <v>160</v>
          </cell>
          <cell r="G42">
            <v>0</v>
          </cell>
          <cell r="H42">
            <v>0.1</v>
          </cell>
          <cell r="I42">
            <v>730</v>
          </cell>
          <cell r="J42">
            <v>1381</v>
          </cell>
          <cell r="K42">
            <v>-67</v>
          </cell>
          <cell r="L42">
            <v>0</v>
          </cell>
          <cell r="M42">
            <v>1000</v>
          </cell>
          <cell r="N42">
            <v>0</v>
          </cell>
          <cell r="O42">
            <v>1000</v>
          </cell>
          <cell r="W42">
            <v>262.8</v>
          </cell>
          <cell r="Y42">
            <v>8.2191780821917799</v>
          </cell>
          <cell r="Z42">
            <v>0.60882800608828003</v>
          </cell>
          <cell r="AD42">
            <v>0</v>
          </cell>
          <cell r="AE42">
            <v>218.4</v>
          </cell>
          <cell r="AF42">
            <v>181.6</v>
          </cell>
          <cell r="AG42">
            <v>283</v>
          </cell>
          <cell r="AH42">
            <v>223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426</v>
          </cell>
          <cell r="D43">
            <v>1444</v>
          </cell>
          <cell r="E43">
            <v>1546</v>
          </cell>
          <cell r="F43">
            <v>274</v>
          </cell>
          <cell r="G43">
            <v>0</v>
          </cell>
          <cell r="H43">
            <v>0.35</v>
          </cell>
          <cell r="I43">
            <v>40</v>
          </cell>
          <cell r="J43">
            <v>1663</v>
          </cell>
          <cell r="K43">
            <v>-117</v>
          </cell>
          <cell r="L43">
            <v>0</v>
          </cell>
          <cell r="M43">
            <v>650</v>
          </cell>
          <cell r="N43">
            <v>350</v>
          </cell>
          <cell r="O43">
            <v>350</v>
          </cell>
          <cell r="W43">
            <v>309.2</v>
          </cell>
          <cell r="X43">
            <v>350</v>
          </cell>
          <cell r="Y43">
            <v>6.3842173350582154</v>
          </cell>
          <cell r="Z43">
            <v>0.88615782664941789</v>
          </cell>
          <cell r="AD43">
            <v>0</v>
          </cell>
          <cell r="AE43">
            <v>268</v>
          </cell>
          <cell r="AF43">
            <v>257.39999999999998</v>
          </cell>
          <cell r="AG43">
            <v>330.8</v>
          </cell>
          <cell r="AH43">
            <v>284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672.31899999999996</v>
          </cell>
          <cell r="D44">
            <v>219.93</v>
          </cell>
          <cell r="E44">
            <v>397.00299999999999</v>
          </cell>
          <cell r="F44">
            <v>485.86500000000001</v>
          </cell>
          <cell r="G44">
            <v>0</v>
          </cell>
          <cell r="H44">
            <v>1</v>
          </cell>
          <cell r="I44">
            <v>40</v>
          </cell>
          <cell r="J44">
            <v>416.21199999999999</v>
          </cell>
          <cell r="K44">
            <v>-19.209000000000003</v>
          </cell>
          <cell r="L44">
            <v>0</v>
          </cell>
          <cell r="M44">
            <v>50</v>
          </cell>
          <cell r="N44">
            <v>0</v>
          </cell>
          <cell r="O44">
            <v>100</v>
          </cell>
          <cell r="W44">
            <v>79.400599999999997</v>
          </cell>
          <cell r="Y44">
            <v>8.0083147986287262</v>
          </cell>
          <cell r="Z44">
            <v>6.1191603086122779</v>
          </cell>
          <cell r="AD44">
            <v>0</v>
          </cell>
          <cell r="AE44">
            <v>249.10380000000001</v>
          </cell>
          <cell r="AF44">
            <v>229.65559999999999</v>
          </cell>
          <cell r="AG44">
            <v>117.03420000000001</v>
          </cell>
          <cell r="AH44">
            <v>62.734000000000002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456</v>
          </cell>
          <cell r="D45">
            <v>1398</v>
          </cell>
          <cell r="E45">
            <v>1470</v>
          </cell>
          <cell r="F45">
            <v>339</v>
          </cell>
          <cell r="G45">
            <v>0</v>
          </cell>
          <cell r="H45">
            <v>0.4</v>
          </cell>
          <cell r="I45">
            <v>35</v>
          </cell>
          <cell r="J45">
            <v>1535</v>
          </cell>
          <cell r="K45">
            <v>-65</v>
          </cell>
          <cell r="L45">
            <v>0</v>
          </cell>
          <cell r="M45">
            <v>650</v>
          </cell>
          <cell r="N45">
            <v>300</v>
          </cell>
          <cell r="O45">
            <v>350</v>
          </cell>
          <cell r="W45">
            <v>294</v>
          </cell>
          <cell r="X45">
            <v>250</v>
          </cell>
          <cell r="Y45">
            <v>6.425170068027211</v>
          </cell>
          <cell r="Z45">
            <v>1.153061224489796</v>
          </cell>
          <cell r="AD45">
            <v>0</v>
          </cell>
          <cell r="AE45">
            <v>266.60000000000002</v>
          </cell>
          <cell r="AF45">
            <v>259</v>
          </cell>
          <cell r="AG45">
            <v>324</v>
          </cell>
          <cell r="AH45">
            <v>238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1250</v>
          </cell>
          <cell r="D46">
            <v>2743</v>
          </cell>
          <cell r="E46">
            <v>2872</v>
          </cell>
          <cell r="F46">
            <v>1069</v>
          </cell>
          <cell r="G46" t="str">
            <v>оконч</v>
          </cell>
          <cell r="H46">
            <v>0.4</v>
          </cell>
          <cell r="I46">
            <v>40</v>
          </cell>
          <cell r="J46">
            <v>2949</v>
          </cell>
          <cell r="K46">
            <v>-77</v>
          </cell>
          <cell r="L46">
            <v>0</v>
          </cell>
          <cell r="M46">
            <v>750</v>
          </cell>
          <cell r="N46">
            <v>500</v>
          </cell>
          <cell r="O46">
            <v>600</v>
          </cell>
          <cell r="V46">
            <v>200</v>
          </cell>
          <cell r="W46">
            <v>574.4</v>
          </cell>
          <cell r="X46">
            <v>550</v>
          </cell>
          <cell r="Y46">
            <v>6.3875348189415044</v>
          </cell>
          <cell r="Z46">
            <v>1.8610724233983287</v>
          </cell>
          <cell r="AD46">
            <v>0</v>
          </cell>
          <cell r="AE46">
            <v>673.4</v>
          </cell>
          <cell r="AF46">
            <v>586.20000000000005</v>
          </cell>
          <cell r="AG46">
            <v>632.6</v>
          </cell>
          <cell r="AH46">
            <v>527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93.796999999999997</v>
          </cell>
          <cell r="D47">
            <v>171.06299999999999</v>
          </cell>
          <cell r="E47">
            <v>199.25299999999999</v>
          </cell>
          <cell r="F47">
            <v>61.256999999999998</v>
          </cell>
          <cell r="G47" t="str">
            <v>лид, я</v>
          </cell>
          <cell r="H47">
            <v>1</v>
          </cell>
          <cell r="I47">
            <v>40</v>
          </cell>
          <cell r="J47">
            <v>204.411</v>
          </cell>
          <cell r="K47">
            <v>-5.1580000000000155</v>
          </cell>
          <cell r="L47">
            <v>0</v>
          </cell>
          <cell r="M47">
            <v>50</v>
          </cell>
          <cell r="N47">
            <v>30</v>
          </cell>
          <cell r="O47">
            <v>30</v>
          </cell>
          <cell r="V47">
            <v>40</v>
          </cell>
          <cell r="W47">
            <v>39.8506</v>
          </cell>
          <cell r="X47">
            <v>50</v>
          </cell>
          <cell r="Y47">
            <v>6.5559113288131172</v>
          </cell>
          <cell r="Z47">
            <v>1.5371663161909732</v>
          </cell>
          <cell r="AD47">
            <v>0</v>
          </cell>
          <cell r="AE47">
            <v>37.920200000000001</v>
          </cell>
          <cell r="AF47">
            <v>35.980399999999996</v>
          </cell>
          <cell r="AG47">
            <v>37.501600000000003</v>
          </cell>
          <cell r="AH47">
            <v>29.725000000000001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331.863</v>
          </cell>
          <cell r="D48">
            <v>519.74</v>
          </cell>
          <cell r="E48">
            <v>748.16499999999996</v>
          </cell>
          <cell r="F48">
            <v>88.168000000000006</v>
          </cell>
          <cell r="G48" t="str">
            <v>ткмай</v>
          </cell>
          <cell r="H48">
            <v>1</v>
          </cell>
          <cell r="I48">
            <v>40</v>
          </cell>
          <cell r="J48">
            <v>867.64099999999996</v>
          </cell>
          <cell r="K48">
            <v>-119.476</v>
          </cell>
          <cell r="L48">
            <v>0</v>
          </cell>
          <cell r="M48">
            <v>350</v>
          </cell>
          <cell r="N48">
            <v>180</v>
          </cell>
          <cell r="O48">
            <v>170</v>
          </cell>
          <cell r="W48">
            <v>149.63299999999998</v>
          </cell>
          <cell r="X48">
            <v>180</v>
          </cell>
          <cell r="Y48">
            <v>6.470283961425622</v>
          </cell>
          <cell r="Z48">
            <v>0.58922831193653813</v>
          </cell>
          <cell r="AD48">
            <v>0</v>
          </cell>
          <cell r="AE48">
            <v>137.84960000000001</v>
          </cell>
          <cell r="AF48">
            <v>132.5752</v>
          </cell>
          <cell r="AG48">
            <v>156.54480000000001</v>
          </cell>
          <cell r="AH48">
            <v>85.373999999999995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594</v>
          </cell>
          <cell r="D49">
            <v>1425</v>
          </cell>
          <cell r="E49">
            <v>1758</v>
          </cell>
          <cell r="F49">
            <v>211</v>
          </cell>
          <cell r="G49" t="str">
            <v>лид, я</v>
          </cell>
          <cell r="H49">
            <v>0.35</v>
          </cell>
          <cell r="I49">
            <v>40</v>
          </cell>
          <cell r="J49">
            <v>1812</v>
          </cell>
          <cell r="K49">
            <v>-54</v>
          </cell>
          <cell r="L49">
            <v>0</v>
          </cell>
          <cell r="M49">
            <v>550</v>
          </cell>
          <cell r="N49">
            <v>350</v>
          </cell>
          <cell r="O49">
            <v>400</v>
          </cell>
          <cell r="V49">
            <v>350</v>
          </cell>
          <cell r="W49">
            <v>351.6</v>
          </cell>
          <cell r="X49">
            <v>400</v>
          </cell>
          <cell r="Y49">
            <v>6.4306029579067117</v>
          </cell>
          <cell r="Z49">
            <v>0.60011376564277585</v>
          </cell>
          <cell r="AD49">
            <v>0</v>
          </cell>
          <cell r="AE49">
            <v>300.60000000000002</v>
          </cell>
          <cell r="AF49">
            <v>294.8</v>
          </cell>
          <cell r="AG49">
            <v>337.4</v>
          </cell>
          <cell r="AH49">
            <v>305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779</v>
          </cell>
          <cell r="D50">
            <v>4225</v>
          </cell>
          <cell r="E50">
            <v>3257</v>
          </cell>
          <cell r="F50">
            <v>619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2911</v>
          </cell>
          <cell r="K50">
            <v>346</v>
          </cell>
          <cell r="L50">
            <v>0</v>
          </cell>
          <cell r="M50">
            <v>900</v>
          </cell>
          <cell r="N50">
            <v>800</v>
          </cell>
          <cell r="O50">
            <v>800</v>
          </cell>
          <cell r="V50">
            <v>450</v>
          </cell>
          <cell r="W50">
            <v>651.4</v>
          </cell>
          <cell r="X50">
            <v>600</v>
          </cell>
          <cell r="Y50">
            <v>6.4000614062020267</v>
          </cell>
          <cell r="Z50">
            <v>0.95026097635861229</v>
          </cell>
          <cell r="AD50">
            <v>0</v>
          </cell>
          <cell r="AE50">
            <v>594.6</v>
          </cell>
          <cell r="AF50">
            <v>583.20000000000005</v>
          </cell>
          <cell r="AG50">
            <v>667.4</v>
          </cell>
          <cell r="AH50">
            <v>536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933</v>
          </cell>
          <cell r="D51">
            <v>1072</v>
          </cell>
          <cell r="E51">
            <v>1565</v>
          </cell>
          <cell r="F51">
            <v>391</v>
          </cell>
          <cell r="G51">
            <v>0</v>
          </cell>
          <cell r="H51">
            <v>0.4</v>
          </cell>
          <cell r="I51">
            <v>35</v>
          </cell>
          <cell r="J51">
            <v>1616</v>
          </cell>
          <cell r="K51">
            <v>-51</v>
          </cell>
          <cell r="L51">
            <v>0</v>
          </cell>
          <cell r="M51">
            <v>500</v>
          </cell>
          <cell r="N51">
            <v>220</v>
          </cell>
          <cell r="O51">
            <v>300</v>
          </cell>
          <cell r="V51">
            <v>300</v>
          </cell>
          <cell r="W51">
            <v>313</v>
          </cell>
          <cell r="X51">
            <v>300</v>
          </cell>
          <cell r="Y51">
            <v>6.4249201277955272</v>
          </cell>
          <cell r="Z51">
            <v>1.2492012779552715</v>
          </cell>
          <cell r="AD51">
            <v>0</v>
          </cell>
          <cell r="AE51">
            <v>366.8</v>
          </cell>
          <cell r="AF51">
            <v>313.8</v>
          </cell>
          <cell r="AG51">
            <v>312.60000000000002</v>
          </cell>
          <cell r="AH51">
            <v>288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192.79900000000001</v>
          </cell>
          <cell r="D52">
            <v>247.654</v>
          </cell>
          <cell r="E52">
            <v>428.88600000000002</v>
          </cell>
          <cell r="F52">
            <v>7.0270000000000001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432.45299999999997</v>
          </cell>
          <cell r="K52">
            <v>-3.5669999999999504</v>
          </cell>
          <cell r="L52">
            <v>0</v>
          </cell>
          <cell r="M52">
            <v>120</v>
          </cell>
          <cell r="N52">
            <v>50</v>
          </cell>
          <cell r="O52">
            <v>70</v>
          </cell>
          <cell r="V52">
            <v>150</v>
          </cell>
          <cell r="W52">
            <v>85.777200000000008</v>
          </cell>
          <cell r="X52">
            <v>150</v>
          </cell>
          <cell r="Y52">
            <v>6.3773007279323641</v>
          </cell>
          <cell r="Z52">
            <v>8.1921536259052519E-2</v>
          </cell>
          <cell r="AD52">
            <v>0</v>
          </cell>
          <cell r="AE52">
            <v>74.838800000000006</v>
          </cell>
          <cell r="AF52">
            <v>64.268799999999999</v>
          </cell>
          <cell r="AG52">
            <v>72.664000000000001</v>
          </cell>
          <cell r="AH52">
            <v>104.669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1132.2829999999999</v>
          </cell>
          <cell r="D53">
            <v>972.73500000000001</v>
          </cell>
          <cell r="E53">
            <v>1256.981</v>
          </cell>
          <cell r="F53">
            <v>814.07399999999996</v>
          </cell>
          <cell r="G53" t="str">
            <v>н</v>
          </cell>
          <cell r="H53">
            <v>1</v>
          </cell>
          <cell r="I53">
            <v>50</v>
          </cell>
          <cell r="J53">
            <v>1272.989</v>
          </cell>
          <cell r="K53">
            <v>-16.008000000000038</v>
          </cell>
          <cell r="L53">
            <v>0</v>
          </cell>
          <cell r="M53">
            <v>200</v>
          </cell>
          <cell r="N53">
            <v>250</v>
          </cell>
          <cell r="O53">
            <v>250</v>
          </cell>
          <cell r="V53">
            <v>200</v>
          </cell>
          <cell r="W53">
            <v>251.39619999999999</v>
          </cell>
          <cell r="X53">
            <v>250</v>
          </cell>
          <cell r="Y53">
            <v>7.812663835014213</v>
          </cell>
          <cell r="Z53">
            <v>3.2382112378786951</v>
          </cell>
          <cell r="AD53">
            <v>0</v>
          </cell>
          <cell r="AE53">
            <v>315.68259999999998</v>
          </cell>
          <cell r="AF53">
            <v>260.19940000000003</v>
          </cell>
          <cell r="AG53">
            <v>246.73159999999999</v>
          </cell>
          <cell r="AH53">
            <v>234.62299999999999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13.765000000000001</v>
          </cell>
          <cell r="D54">
            <v>67.44</v>
          </cell>
          <cell r="E54">
            <v>34.036000000000001</v>
          </cell>
          <cell r="F54">
            <v>17.143000000000001</v>
          </cell>
          <cell r="G54">
            <v>0</v>
          </cell>
          <cell r="H54">
            <v>1</v>
          </cell>
          <cell r="I54">
            <v>50</v>
          </cell>
          <cell r="J54">
            <v>39.799999999999997</v>
          </cell>
          <cell r="K54">
            <v>-5.7639999999999958</v>
          </cell>
          <cell r="L54">
            <v>0</v>
          </cell>
          <cell r="M54">
            <v>0</v>
          </cell>
          <cell r="N54">
            <v>20</v>
          </cell>
          <cell r="O54">
            <v>20</v>
          </cell>
          <cell r="W54">
            <v>6.8071999999999999</v>
          </cell>
          <cell r="Y54">
            <v>8.3944940651075335</v>
          </cell>
          <cell r="Z54">
            <v>2.5183629098601483</v>
          </cell>
          <cell r="AD54">
            <v>0</v>
          </cell>
          <cell r="AE54">
            <v>5.9984000000000002</v>
          </cell>
          <cell r="AF54">
            <v>8.0754000000000001</v>
          </cell>
          <cell r="AG54">
            <v>8.0282</v>
          </cell>
          <cell r="AH54">
            <v>6.0250000000000004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2146.1370000000002</v>
          </cell>
          <cell r="D55">
            <v>7600.7950000000001</v>
          </cell>
          <cell r="E55">
            <v>4418.5280000000002</v>
          </cell>
          <cell r="F55">
            <v>1784.7760000000001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4363.95</v>
          </cell>
          <cell r="K55">
            <v>54.578000000000429</v>
          </cell>
          <cell r="L55">
            <v>0</v>
          </cell>
          <cell r="M55">
            <v>700</v>
          </cell>
          <cell r="N55">
            <v>0</v>
          </cell>
          <cell r="O55">
            <v>700</v>
          </cell>
          <cell r="V55">
            <v>1000</v>
          </cell>
          <cell r="W55">
            <v>883.7056</v>
          </cell>
          <cell r="X55">
            <v>1300</v>
          </cell>
          <cell r="Y55">
            <v>6.2065647201964094</v>
          </cell>
          <cell r="Z55">
            <v>2.0196499829807575</v>
          </cell>
          <cell r="AD55">
            <v>0</v>
          </cell>
          <cell r="AE55">
            <v>1177.6822</v>
          </cell>
          <cell r="AF55">
            <v>1101.9947999999999</v>
          </cell>
          <cell r="AG55">
            <v>862.7897999999999</v>
          </cell>
          <cell r="AH55">
            <v>898.52099999999996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2983</v>
          </cell>
          <cell r="D56">
            <v>9066</v>
          </cell>
          <cell r="E56">
            <v>7072</v>
          </cell>
          <cell r="F56">
            <v>1269</v>
          </cell>
          <cell r="G56" t="str">
            <v>бонмай</v>
          </cell>
          <cell r="H56">
            <v>0.45</v>
          </cell>
          <cell r="I56">
            <v>50</v>
          </cell>
          <cell r="J56">
            <v>4824</v>
          </cell>
          <cell r="K56">
            <v>2248</v>
          </cell>
          <cell r="L56">
            <v>0</v>
          </cell>
          <cell r="M56">
            <v>1000</v>
          </cell>
          <cell r="N56">
            <v>1600</v>
          </cell>
          <cell r="O56">
            <v>1200</v>
          </cell>
          <cell r="T56">
            <v>1700</v>
          </cell>
          <cell r="V56">
            <v>1200</v>
          </cell>
          <cell r="W56">
            <v>1184.4000000000001</v>
          </cell>
          <cell r="X56">
            <v>1400</v>
          </cell>
          <cell r="Y56">
            <v>6.4750084430935493</v>
          </cell>
          <cell r="Z56">
            <v>1.0714285714285714</v>
          </cell>
          <cell r="AD56">
            <v>1150</v>
          </cell>
          <cell r="AE56">
            <v>1186.8</v>
          </cell>
          <cell r="AF56">
            <v>1081</v>
          </cell>
          <cell r="AG56">
            <v>1140.4000000000001</v>
          </cell>
          <cell r="AH56">
            <v>605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2629</v>
          </cell>
          <cell r="D57">
            <v>5520</v>
          </cell>
          <cell r="E57">
            <v>5853</v>
          </cell>
          <cell r="F57">
            <v>428</v>
          </cell>
          <cell r="G57" t="str">
            <v>акяб</v>
          </cell>
          <cell r="H57">
            <v>0.45</v>
          </cell>
          <cell r="I57">
            <v>50</v>
          </cell>
          <cell r="J57">
            <v>5960</v>
          </cell>
          <cell r="K57">
            <v>-107</v>
          </cell>
          <cell r="L57">
            <v>0</v>
          </cell>
          <cell r="M57">
            <v>1400</v>
          </cell>
          <cell r="N57">
            <v>1700</v>
          </cell>
          <cell r="O57">
            <v>1200</v>
          </cell>
          <cell r="V57">
            <v>600</v>
          </cell>
          <cell r="W57">
            <v>970.6</v>
          </cell>
          <cell r="X57">
            <v>1000</v>
          </cell>
          <cell r="Y57">
            <v>6.5196785493509166</v>
          </cell>
          <cell r="Z57">
            <v>0.44096435194724909</v>
          </cell>
          <cell r="AD57">
            <v>1000</v>
          </cell>
          <cell r="AE57">
            <v>871.2</v>
          </cell>
          <cell r="AF57">
            <v>779</v>
          </cell>
          <cell r="AG57">
            <v>998.4</v>
          </cell>
          <cell r="AH57">
            <v>917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880</v>
          </cell>
          <cell r="D58">
            <v>1955</v>
          </cell>
          <cell r="E58">
            <v>1656</v>
          </cell>
          <cell r="F58">
            <v>497</v>
          </cell>
          <cell r="G58">
            <v>0</v>
          </cell>
          <cell r="H58">
            <v>0.45</v>
          </cell>
          <cell r="I58">
            <v>50</v>
          </cell>
          <cell r="J58">
            <v>1679</v>
          </cell>
          <cell r="K58">
            <v>-23</v>
          </cell>
          <cell r="L58">
            <v>0</v>
          </cell>
          <cell r="M58">
            <v>300</v>
          </cell>
          <cell r="N58">
            <v>500</v>
          </cell>
          <cell r="O58">
            <v>450</v>
          </cell>
          <cell r="V58">
            <v>100</v>
          </cell>
          <cell r="W58">
            <v>331.2</v>
          </cell>
          <cell r="X58">
            <v>350</v>
          </cell>
          <cell r="Y58">
            <v>6.6334541062801931</v>
          </cell>
          <cell r="Z58">
            <v>1.5006038647342996</v>
          </cell>
          <cell r="AD58">
            <v>0</v>
          </cell>
          <cell r="AE58">
            <v>272.2</v>
          </cell>
          <cell r="AF58">
            <v>213.4</v>
          </cell>
          <cell r="AG58">
            <v>347.8</v>
          </cell>
          <cell r="AH58">
            <v>287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425</v>
          </cell>
          <cell r="D59">
            <v>468</v>
          </cell>
          <cell r="E59">
            <v>790</v>
          </cell>
          <cell r="F59">
            <v>80</v>
          </cell>
          <cell r="G59">
            <v>0</v>
          </cell>
          <cell r="H59">
            <v>0.4</v>
          </cell>
          <cell r="I59">
            <v>40</v>
          </cell>
          <cell r="J59">
            <v>951</v>
          </cell>
          <cell r="K59">
            <v>-161</v>
          </cell>
          <cell r="L59">
            <v>0</v>
          </cell>
          <cell r="M59">
            <v>200</v>
          </cell>
          <cell r="N59">
            <v>220</v>
          </cell>
          <cell r="O59">
            <v>250</v>
          </cell>
          <cell r="V59">
            <v>100</v>
          </cell>
          <cell r="W59">
            <v>158</v>
          </cell>
          <cell r="X59">
            <v>120</v>
          </cell>
          <cell r="Y59">
            <v>6.1392405063291138</v>
          </cell>
          <cell r="Z59">
            <v>0.50632911392405067</v>
          </cell>
          <cell r="AD59">
            <v>0</v>
          </cell>
          <cell r="AE59">
            <v>78.400000000000006</v>
          </cell>
          <cell r="AF59">
            <v>94.4</v>
          </cell>
          <cell r="AG59">
            <v>171.6</v>
          </cell>
          <cell r="AH59">
            <v>104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9</v>
          </cell>
          <cell r="D60">
            <v>1009</v>
          </cell>
          <cell r="E60">
            <v>630</v>
          </cell>
          <cell r="F60">
            <v>353</v>
          </cell>
          <cell r="G60">
            <v>0</v>
          </cell>
          <cell r="H60">
            <v>0.4</v>
          </cell>
          <cell r="I60">
            <v>40</v>
          </cell>
          <cell r="J60">
            <v>728</v>
          </cell>
          <cell r="K60">
            <v>-98</v>
          </cell>
          <cell r="L60">
            <v>0</v>
          </cell>
          <cell r="M60">
            <v>0</v>
          </cell>
          <cell r="N60">
            <v>80</v>
          </cell>
          <cell r="O60">
            <v>150</v>
          </cell>
          <cell r="V60">
            <v>100</v>
          </cell>
          <cell r="W60">
            <v>126</v>
          </cell>
          <cell r="X60">
            <v>100</v>
          </cell>
          <cell r="Y60">
            <v>6.2142857142857144</v>
          </cell>
          <cell r="Z60">
            <v>2.8015873015873014</v>
          </cell>
          <cell r="AD60">
            <v>0</v>
          </cell>
          <cell r="AE60">
            <v>79.2</v>
          </cell>
          <cell r="AF60">
            <v>85.6</v>
          </cell>
          <cell r="AG60">
            <v>133.4</v>
          </cell>
          <cell r="AH60">
            <v>82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465.23399999999998</v>
          </cell>
          <cell r="D61">
            <v>816.92100000000005</v>
          </cell>
          <cell r="E61">
            <v>947.26199999999994</v>
          </cell>
          <cell r="F61">
            <v>311.17</v>
          </cell>
          <cell r="G61" t="str">
            <v>ткмай</v>
          </cell>
          <cell r="H61">
            <v>1</v>
          </cell>
          <cell r="I61">
            <v>50</v>
          </cell>
          <cell r="J61">
            <v>984.13099999999997</v>
          </cell>
          <cell r="K61">
            <v>-36.869000000000028</v>
          </cell>
          <cell r="L61">
            <v>0</v>
          </cell>
          <cell r="M61">
            <v>250</v>
          </cell>
          <cell r="N61">
            <v>150</v>
          </cell>
          <cell r="O61">
            <v>200</v>
          </cell>
          <cell r="V61">
            <v>120</v>
          </cell>
          <cell r="W61">
            <v>189.45239999999998</v>
          </cell>
          <cell r="X61">
            <v>200</v>
          </cell>
          <cell r="Y61">
            <v>6.4985716728845881</v>
          </cell>
          <cell r="Z61">
            <v>1.6424706153102311</v>
          </cell>
          <cell r="AD61">
            <v>0</v>
          </cell>
          <cell r="AE61">
            <v>197.85640000000001</v>
          </cell>
          <cell r="AF61">
            <v>213.25880000000001</v>
          </cell>
          <cell r="AG61">
            <v>201.03640000000001</v>
          </cell>
          <cell r="AH61">
            <v>125.953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1298</v>
          </cell>
          <cell r="D62">
            <v>37</v>
          </cell>
          <cell r="E62">
            <v>970</v>
          </cell>
          <cell r="F62">
            <v>340</v>
          </cell>
          <cell r="G62">
            <v>0</v>
          </cell>
          <cell r="H62">
            <v>0.1</v>
          </cell>
          <cell r="I62">
            <v>730</v>
          </cell>
          <cell r="J62">
            <v>1012</v>
          </cell>
          <cell r="K62">
            <v>-42</v>
          </cell>
          <cell r="L62">
            <v>0</v>
          </cell>
          <cell r="M62">
            <v>500</v>
          </cell>
          <cell r="N62">
            <v>0</v>
          </cell>
          <cell r="O62">
            <v>1000</v>
          </cell>
          <cell r="W62">
            <v>194</v>
          </cell>
          <cell r="Y62">
            <v>9.4845360824742269</v>
          </cell>
          <cell r="Z62">
            <v>1.7525773195876289</v>
          </cell>
          <cell r="AD62">
            <v>0</v>
          </cell>
          <cell r="AE62">
            <v>156.6</v>
          </cell>
          <cell r="AF62">
            <v>118.8</v>
          </cell>
          <cell r="AG62">
            <v>193.2</v>
          </cell>
          <cell r="AH62">
            <v>190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83.67</v>
          </cell>
          <cell r="D63">
            <v>263.47800000000001</v>
          </cell>
          <cell r="E63">
            <v>236.78800000000001</v>
          </cell>
          <cell r="F63">
            <v>106.33499999999999</v>
          </cell>
          <cell r="G63">
            <v>0</v>
          </cell>
          <cell r="H63">
            <v>1</v>
          </cell>
          <cell r="I63">
            <v>50</v>
          </cell>
          <cell r="J63">
            <v>236.68</v>
          </cell>
          <cell r="K63">
            <v>0.10800000000000409</v>
          </cell>
          <cell r="L63">
            <v>0</v>
          </cell>
          <cell r="M63">
            <v>0</v>
          </cell>
          <cell r="N63">
            <v>30</v>
          </cell>
          <cell r="O63">
            <v>40</v>
          </cell>
          <cell r="V63">
            <v>50</v>
          </cell>
          <cell r="W63">
            <v>47.357600000000005</v>
          </cell>
          <cell r="X63">
            <v>50</v>
          </cell>
          <cell r="Y63">
            <v>5.8350718786424975</v>
          </cell>
          <cell r="Z63">
            <v>2.2453629406895614</v>
          </cell>
          <cell r="AD63">
            <v>0</v>
          </cell>
          <cell r="AE63">
            <v>85.948800000000006</v>
          </cell>
          <cell r="AF63">
            <v>85.130200000000002</v>
          </cell>
          <cell r="AG63">
            <v>40.089600000000004</v>
          </cell>
          <cell r="AH63">
            <v>32.289000000000001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1840</v>
          </cell>
          <cell r="D64">
            <v>3732</v>
          </cell>
          <cell r="E64">
            <v>4526</v>
          </cell>
          <cell r="F64">
            <v>999</v>
          </cell>
          <cell r="G64">
            <v>0</v>
          </cell>
          <cell r="H64">
            <v>0.4</v>
          </cell>
          <cell r="I64">
            <v>40</v>
          </cell>
          <cell r="J64">
            <v>4573</v>
          </cell>
          <cell r="K64">
            <v>-47</v>
          </cell>
          <cell r="L64">
            <v>0</v>
          </cell>
          <cell r="M64">
            <v>900</v>
          </cell>
          <cell r="N64">
            <v>700</v>
          </cell>
          <cell r="O64">
            <v>800</v>
          </cell>
          <cell r="T64">
            <v>402</v>
          </cell>
          <cell r="V64">
            <v>750</v>
          </cell>
          <cell r="W64">
            <v>766</v>
          </cell>
          <cell r="X64">
            <v>800</v>
          </cell>
          <cell r="Y64">
            <v>6.4608355091383816</v>
          </cell>
          <cell r="Z64">
            <v>1.304177545691906</v>
          </cell>
          <cell r="AD64">
            <v>696</v>
          </cell>
          <cell r="AE64">
            <v>808.6</v>
          </cell>
          <cell r="AF64">
            <v>767.4</v>
          </cell>
          <cell r="AG64">
            <v>767</v>
          </cell>
          <cell r="AH64">
            <v>706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1677</v>
          </cell>
          <cell r="D65">
            <v>2433</v>
          </cell>
          <cell r="E65">
            <v>3408</v>
          </cell>
          <cell r="F65">
            <v>658</v>
          </cell>
          <cell r="G65">
            <v>0</v>
          </cell>
          <cell r="H65">
            <v>0.4</v>
          </cell>
          <cell r="I65">
            <v>40</v>
          </cell>
          <cell r="J65">
            <v>3455</v>
          </cell>
          <cell r="K65">
            <v>-47</v>
          </cell>
          <cell r="L65">
            <v>0</v>
          </cell>
          <cell r="M65">
            <v>800</v>
          </cell>
          <cell r="N65">
            <v>850</v>
          </cell>
          <cell r="O65">
            <v>700</v>
          </cell>
          <cell r="V65">
            <v>700</v>
          </cell>
          <cell r="W65">
            <v>681.6</v>
          </cell>
          <cell r="X65">
            <v>700</v>
          </cell>
          <cell r="Y65">
            <v>6.467136150234742</v>
          </cell>
          <cell r="Z65">
            <v>0.96537558685446001</v>
          </cell>
          <cell r="AD65">
            <v>0</v>
          </cell>
          <cell r="AE65">
            <v>696.6</v>
          </cell>
          <cell r="AF65">
            <v>638.4</v>
          </cell>
          <cell r="AG65">
            <v>679.2</v>
          </cell>
          <cell r="AH65">
            <v>642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302.02499999999998</v>
          </cell>
          <cell r="D66">
            <v>540.43499999999995</v>
          </cell>
          <cell r="E66">
            <v>578.702</v>
          </cell>
          <cell r="F66">
            <v>252.81399999999999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587.70699999999999</v>
          </cell>
          <cell r="K66">
            <v>-9.0049999999999955</v>
          </cell>
          <cell r="L66">
            <v>0</v>
          </cell>
          <cell r="M66">
            <v>200</v>
          </cell>
          <cell r="N66">
            <v>120</v>
          </cell>
          <cell r="O66">
            <v>150</v>
          </cell>
          <cell r="W66">
            <v>115.74039999999999</v>
          </cell>
          <cell r="X66">
            <v>30</v>
          </cell>
          <cell r="Y66">
            <v>6.5043321087537285</v>
          </cell>
          <cell r="Z66">
            <v>2.1843193906362859</v>
          </cell>
          <cell r="AD66">
            <v>0</v>
          </cell>
          <cell r="AE66">
            <v>136.72020000000001</v>
          </cell>
          <cell r="AF66">
            <v>117.68900000000001</v>
          </cell>
          <cell r="AG66">
            <v>137.71359999999999</v>
          </cell>
          <cell r="AH66">
            <v>89.203000000000003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145.965</v>
          </cell>
          <cell r="D67">
            <v>233.827</v>
          </cell>
          <cell r="E67">
            <v>270.25200000000001</v>
          </cell>
          <cell r="F67">
            <v>104.1</v>
          </cell>
          <cell r="G67">
            <v>0</v>
          </cell>
          <cell r="H67">
            <v>1</v>
          </cell>
          <cell r="I67">
            <v>40</v>
          </cell>
          <cell r="J67">
            <v>261.66000000000003</v>
          </cell>
          <cell r="K67">
            <v>8.5919999999999845</v>
          </cell>
          <cell r="L67">
            <v>0</v>
          </cell>
          <cell r="M67">
            <v>80</v>
          </cell>
          <cell r="N67">
            <v>30</v>
          </cell>
          <cell r="O67">
            <v>40</v>
          </cell>
          <cell r="V67">
            <v>40</v>
          </cell>
          <cell r="W67">
            <v>54.050400000000003</v>
          </cell>
          <cell r="X67">
            <v>60</v>
          </cell>
          <cell r="Y67">
            <v>6.5512928673978363</v>
          </cell>
          <cell r="Z67">
            <v>1.925980196261267</v>
          </cell>
          <cell r="AD67">
            <v>0</v>
          </cell>
          <cell r="AE67">
            <v>52.696799999999996</v>
          </cell>
          <cell r="AF67">
            <v>55.5732</v>
          </cell>
          <cell r="AG67">
            <v>56.335400000000007</v>
          </cell>
          <cell r="AH67">
            <v>52.259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553.96100000000001</v>
          </cell>
          <cell r="D68">
            <v>1066.3040000000001</v>
          </cell>
          <cell r="E68">
            <v>1487.1610000000001</v>
          </cell>
          <cell r="F68">
            <v>96.245999999999995</v>
          </cell>
          <cell r="G68" t="str">
            <v>ябл</v>
          </cell>
          <cell r="H68">
            <v>1</v>
          </cell>
          <cell r="I68">
            <v>40</v>
          </cell>
          <cell r="J68">
            <v>1551.394</v>
          </cell>
          <cell r="K68">
            <v>-64.232999999999947</v>
          </cell>
          <cell r="L68">
            <v>0</v>
          </cell>
          <cell r="M68">
            <v>250</v>
          </cell>
          <cell r="N68">
            <v>250</v>
          </cell>
          <cell r="O68">
            <v>250</v>
          </cell>
          <cell r="V68">
            <v>330</v>
          </cell>
          <cell r="W68">
            <v>297.43220000000002</v>
          </cell>
          <cell r="X68">
            <v>350</v>
          </cell>
          <cell r="Y68">
            <v>5.1314080990558519</v>
          </cell>
          <cell r="Z68">
            <v>0.32358971221004312</v>
          </cell>
          <cell r="AD68">
            <v>0</v>
          </cell>
          <cell r="AE68">
            <v>143.8614</v>
          </cell>
          <cell r="AF68">
            <v>164.94040000000001</v>
          </cell>
          <cell r="AG68">
            <v>231.64259999999999</v>
          </cell>
          <cell r="AH68">
            <v>255.369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119.306</v>
          </cell>
          <cell r="D69">
            <v>280.04899999999998</v>
          </cell>
          <cell r="E69">
            <v>276.55599999999998</v>
          </cell>
          <cell r="F69">
            <v>115.51300000000001</v>
          </cell>
          <cell r="G69">
            <v>0</v>
          </cell>
          <cell r="H69">
            <v>1</v>
          </cell>
          <cell r="I69">
            <v>40</v>
          </cell>
          <cell r="J69">
            <v>314.93200000000002</v>
          </cell>
          <cell r="K69">
            <v>-38.376000000000033</v>
          </cell>
          <cell r="L69">
            <v>0</v>
          </cell>
          <cell r="M69">
            <v>90</v>
          </cell>
          <cell r="N69">
            <v>30</v>
          </cell>
          <cell r="O69">
            <v>40</v>
          </cell>
          <cell r="V69">
            <v>30</v>
          </cell>
          <cell r="W69">
            <v>55.311199999999999</v>
          </cell>
          <cell r="X69">
            <v>60</v>
          </cell>
          <cell r="Y69">
            <v>6.6082999464846184</v>
          </cell>
          <cell r="Z69">
            <v>2.0884197052314901</v>
          </cell>
          <cell r="AD69">
            <v>0</v>
          </cell>
          <cell r="AE69">
            <v>67.5244</v>
          </cell>
          <cell r="AF69">
            <v>68.034199999999998</v>
          </cell>
          <cell r="AG69">
            <v>55.385599999999997</v>
          </cell>
          <cell r="AH69">
            <v>35.438000000000002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66</v>
          </cell>
          <cell r="D70">
            <v>137</v>
          </cell>
          <cell r="E70">
            <v>131</v>
          </cell>
          <cell r="F70">
            <v>66</v>
          </cell>
          <cell r="G70" t="str">
            <v>дк</v>
          </cell>
          <cell r="H70">
            <v>0.6</v>
          </cell>
          <cell r="I70">
            <v>60</v>
          </cell>
          <cell r="J70">
            <v>157</v>
          </cell>
          <cell r="K70">
            <v>-26</v>
          </cell>
          <cell r="L70">
            <v>0</v>
          </cell>
          <cell r="M70">
            <v>50</v>
          </cell>
          <cell r="N70">
            <v>40</v>
          </cell>
          <cell r="O70">
            <v>30</v>
          </cell>
          <cell r="W70">
            <v>26.2</v>
          </cell>
          <cell r="X70">
            <v>30</v>
          </cell>
          <cell r="Y70">
            <v>8.2442748091603058</v>
          </cell>
          <cell r="Z70">
            <v>2.5190839694656488</v>
          </cell>
          <cell r="AD70">
            <v>0</v>
          </cell>
          <cell r="AE70">
            <v>32.799999999999997</v>
          </cell>
          <cell r="AF70">
            <v>29</v>
          </cell>
          <cell r="AG70">
            <v>30.4</v>
          </cell>
          <cell r="AH70">
            <v>27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87</v>
          </cell>
          <cell r="D71">
            <v>481</v>
          </cell>
          <cell r="E71">
            <v>438</v>
          </cell>
          <cell r="F71">
            <v>121</v>
          </cell>
          <cell r="G71" t="str">
            <v>ябл</v>
          </cell>
          <cell r="H71">
            <v>0.6</v>
          </cell>
          <cell r="I71">
            <v>60</v>
          </cell>
          <cell r="J71">
            <v>561</v>
          </cell>
          <cell r="K71">
            <v>-123</v>
          </cell>
          <cell r="L71">
            <v>0</v>
          </cell>
          <cell r="M71">
            <v>70</v>
          </cell>
          <cell r="N71">
            <v>190</v>
          </cell>
          <cell r="O71">
            <v>100</v>
          </cell>
          <cell r="V71">
            <v>40</v>
          </cell>
          <cell r="W71">
            <v>87.6</v>
          </cell>
          <cell r="X71">
            <v>60</v>
          </cell>
          <cell r="Y71">
            <v>6.6324200913242013</v>
          </cell>
          <cell r="Z71">
            <v>1.3812785388127855</v>
          </cell>
          <cell r="AD71">
            <v>0</v>
          </cell>
          <cell r="AE71">
            <v>80.8</v>
          </cell>
          <cell r="AF71">
            <v>70.2</v>
          </cell>
          <cell r="AG71">
            <v>99.4</v>
          </cell>
          <cell r="AH71">
            <v>126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313</v>
          </cell>
          <cell r="D72">
            <v>406</v>
          </cell>
          <cell r="E72">
            <v>602</v>
          </cell>
          <cell r="F72">
            <v>112</v>
          </cell>
          <cell r="G72" t="str">
            <v>ябл</v>
          </cell>
          <cell r="H72">
            <v>0.6</v>
          </cell>
          <cell r="I72">
            <v>60</v>
          </cell>
          <cell r="J72">
            <v>769</v>
          </cell>
          <cell r="K72">
            <v>-167</v>
          </cell>
          <cell r="L72">
            <v>0</v>
          </cell>
          <cell r="M72">
            <v>200</v>
          </cell>
          <cell r="N72">
            <v>190</v>
          </cell>
          <cell r="O72">
            <v>130</v>
          </cell>
          <cell r="V72">
            <v>30</v>
          </cell>
          <cell r="W72">
            <v>120.4</v>
          </cell>
          <cell r="X72">
            <v>140</v>
          </cell>
          <cell r="Y72">
            <v>6.6611295681063121</v>
          </cell>
          <cell r="Z72">
            <v>0.93023255813953487</v>
          </cell>
          <cell r="AD72">
            <v>0</v>
          </cell>
          <cell r="AE72">
            <v>118.4</v>
          </cell>
          <cell r="AF72">
            <v>108.2</v>
          </cell>
          <cell r="AG72">
            <v>127.8</v>
          </cell>
          <cell r="AH72">
            <v>124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22.831</v>
          </cell>
          <cell r="D73">
            <v>345.50599999999997</v>
          </cell>
          <cell r="E73">
            <v>165.97399999999999</v>
          </cell>
          <cell r="F73">
            <v>166.11</v>
          </cell>
          <cell r="G73">
            <v>0</v>
          </cell>
          <cell r="H73">
            <v>1</v>
          </cell>
          <cell r="I73">
            <v>30</v>
          </cell>
          <cell r="J73">
            <v>181.17099999999999</v>
          </cell>
          <cell r="K73">
            <v>-15.197000000000003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20</v>
          </cell>
          <cell r="W73">
            <v>33.194800000000001</v>
          </cell>
          <cell r="X73">
            <v>30</v>
          </cell>
          <cell r="Y73">
            <v>6.5103570438743423</v>
          </cell>
          <cell r="Z73">
            <v>5.0040970272452316</v>
          </cell>
          <cell r="AD73">
            <v>0</v>
          </cell>
          <cell r="AE73">
            <v>47.747799999999998</v>
          </cell>
          <cell r="AF73">
            <v>53.485199999999999</v>
          </cell>
          <cell r="AG73">
            <v>33.494199999999999</v>
          </cell>
          <cell r="AH73">
            <v>24.914999999999999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299</v>
          </cell>
          <cell r="D74">
            <v>863</v>
          </cell>
          <cell r="E74">
            <v>961</v>
          </cell>
          <cell r="F74">
            <v>188</v>
          </cell>
          <cell r="G74" t="str">
            <v>ябл,дк</v>
          </cell>
          <cell r="H74">
            <v>0.6</v>
          </cell>
          <cell r="I74">
            <v>60</v>
          </cell>
          <cell r="J74">
            <v>976</v>
          </cell>
          <cell r="K74">
            <v>-15</v>
          </cell>
          <cell r="L74">
            <v>0</v>
          </cell>
          <cell r="M74">
            <v>240</v>
          </cell>
          <cell r="N74">
            <v>260</v>
          </cell>
          <cell r="O74">
            <v>220</v>
          </cell>
          <cell r="V74">
            <v>140</v>
          </cell>
          <cell r="W74">
            <v>192.2</v>
          </cell>
          <cell r="X74">
            <v>200</v>
          </cell>
          <cell r="Y74">
            <v>6.4932362122788767</v>
          </cell>
          <cell r="Z74">
            <v>0.97814776274713844</v>
          </cell>
          <cell r="AD74">
            <v>0</v>
          </cell>
          <cell r="AE74">
            <v>195.2</v>
          </cell>
          <cell r="AF74">
            <v>173.4</v>
          </cell>
          <cell r="AG74">
            <v>198.8</v>
          </cell>
          <cell r="AH74">
            <v>211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432</v>
          </cell>
          <cell r="D75">
            <v>775</v>
          </cell>
          <cell r="E75">
            <v>1081</v>
          </cell>
          <cell r="F75">
            <v>109</v>
          </cell>
          <cell r="G75" t="str">
            <v>ябл,дк</v>
          </cell>
          <cell r="H75">
            <v>0.6</v>
          </cell>
          <cell r="I75">
            <v>60</v>
          </cell>
          <cell r="J75">
            <v>1266</v>
          </cell>
          <cell r="K75">
            <v>-185</v>
          </cell>
          <cell r="L75">
            <v>0</v>
          </cell>
          <cell r="M75">
            <v>210</v>
          </cell>
          <cell r="N75">
            <v>350</v>
          </cell>
          <cell r="O75">
            <v>300</v>
          </cell>
          <cell r="V75">
            <v>200</v>
          </cell>
          <cell r="W75">
            <v>216.2</v>
          </cell>
          <cell r="X75">
            <v>220</v>
          </cell>
          <cell r="Y75">
            <v>6.4246068455134138</v>
          </cell>
          <cell r="Z75">
            <v>0.50416281221091586</v>
          </cell>
          <cell r="AD75">
            <v>0</v>
          </cell>
          <cell r="AE75">
            <v>210.2</v>
          </cell>
          <cell r="AF75">
            <v>196.4</v>
          </cell>
          <cell r="AG75">
            <v>213.2</v>
          </cell>
          <cell r="AH75">
            <v>195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445</v>
          </cell>
          <cell r="D76">
            <v>849</v>
          </cell>
          <cell r="E76">
            <v>751</v>
          </cell>
          <cell r="F76">
            <v>379</v>
          </cell>
          <cell r="G76">
            <v>0</v>
          </cell>
          <cell r="H76">
            <v>0.4</v>
          </cell>
          <cell r="I76" t="e">
            <v>#N/A</v>
          </cell>
          <cell r="J76">
            <v>798</v>
          </cell>
          <cell r="K76">
            <v>-47</v>
          </cell>
          <cell r="L76">
            <v>0</v>
          </cell>
          <cell r="M76">
            <v>150</v>
          </cell>
          <cell r="N76">
            <v>120</v>
          </cell>
          <cell r="O76">
            <v>150</v>
          </cell>
          <cell r="V76">
            <v>100</v>
          </cell>
          <cell r="W76">
            <v>150.19999999999999</v>
          </cell>
          <cell r="X76">
            <v>120</v>
          </cell>
          <cell r="Y76">
            <v>6.7842876165113184</v>
          </cell>
          <cell r="Z76">
            <v>2.523302263648469</v>
          </cell>
          <cell r="AD76">
            <v>0</v>
          </cell>
          <cell r="AE76">
            <v>123.2</v>
          </cell>
          <cell r="AF76">
            <v>184.8</v>
          </cell>
          <cell r="AG76">
            <v>162.6</v>
          </cell>
          <cell r="AH76">
            <v>124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146</v>
          </cell>
          <cell r="D77">
            <v>1248</v>
          </cell>
          <cell r="E77">
            <v>1108</v>
          </cell>
          <cell r="F77">
            <v>153</v>
          </cell>
          <cell r="G77">
            <v>0</v>
          </cell>
          <cell r="H77">
            <v>0.33</v>
          </cell>
          <cell r="I77">
            <v>60</v>
          </cell>
          <cell r="J77">
            <v>1172</v>
          </cell>
          <cell r="K77">
            <v>-64</v>
          </cell>
          <cell r="L77">
            <v>0</v>
          </cell>
          <cell r="M77">
            <v>220</v>
          </cell>
          <cell r="N77">
            <v>120</v>
          </cell>
          <cell r="O77">
            <v>170</v>
          </cell>
          <cell r="V77">
            <v>300</v>
          </cell>
          <cell r="W77">
            <v>221.6</v>
          </cell>
          <cell r="X77">
            <v>360</v>
          </cell>
          <cell r="Y77">
            <v>5.9702166064981954</v>
          </cell>
          <cell r="Z77">
            <v>0.69043321299638993</v>
          </cell>
          <cell r="AD77">
            <v>0</v>
          </cell>
          <cell r="AE77">
            <v>92</v>
          </cell>
          <cell r="AF77">
            <v>252.8</v>
          </cell>
          <cell r="AG77">
            <v>176.4</v>
          </cell>
          <cell r="AH77">
            <v>199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398</v>
          </cell>
          <cell r="D78">
            <v>782</v>
          </cell>
          <cell r="E78">
            <v>688</v>
          </cell>
          <cell r="F78">
            <v>115</v>
          </cell>
          <cell r="G78">
            <v>0</v>
          </cell>
          <cell r="H78">
            <v>0.35</v>
          </cell>
          <cell r="I78" t="e">
            <v>#N/A</v>
          </cell>
          <cell r="J78">
            <v>720</v>
          </cell>
          <cell r="K78">
            <v>-32</v>
          </cell>
          <cell r="L78">
            <v>0</v>
          </cell>
          <cell r="M78">
            <v>220</v>
          </cell>
          <cell r="N78">
            <v>120</v>
          </cell>
          <cell r="O78">
            <v>150</v>
          </cell>
          <cell r="V78">
            <v>150</v>
          </cell>
          <cell r="W78">
            <v>137.6</v>
          </cell>
          <cell r="X78">
            <v>150</v>
          </cell>
          <cell r="Y78">
            <v>6.5770348837209305</v>
          </cell>
          <cell r="Z78">
            <v>0.83575581395348841</v>
          </cell>
          <cell r="AD78">
            <v>0</v>
          </cell>
          <cell r="AE78">
            <v>128.6</v>
          </cell>
          <cell r="AF78">
            <v>141.6</v>
          </cell>
          <cell r="AG78">
            <v>132.6</v>
          </cell>
          <cell r="AH78">
            <v>140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125</v>
          </cell>
          <cell r="D79">
            <v>541</v>
          </cell>
          <cell r="E79">
            <v>285</v>
          </cell>
          <cell r="F79">
            <v>54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314</v>
          </cell>
          <cell r="K79">
            <v>-29</v>
          </cell>
          <cell r="L79">
            <v>0</v>
          </cell>
          <cell r="M79">
            <v>40</v>
          </cell>
          <cell r="N79">
            <v>120</v>
          </cell>
          <cell r="O79">
            <v>80</v>
          </cell>
          <cell r="V79">
            <v>20</v>
          </cell>
          <cell r="W79">
            <v>57</v>
          </cell>
          <cell r="X79">
            <v>50</v>
          </cell>
          <cell r="Y79">
            <v>6.3859649122807021</v>
          </cell>
          <cell r="Z79">
            <v>0.94736842105263153</v>
          </cell>
          <cell r="AD79">
            <v>0</v>
          </cell>
          <cell r="AE79">
            <v>62.6</v>
          </cell>
          <cell r="AF79">
            <v>54.4</v>
          </cell>
          <cell r="AG79">
            <v>57.2</v>
          </cell>
          <cell r="AH79">
            <v>62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1732</v>
          </cell>
          <cell r="D80">
            <v>4818</v>
          </cell>
          <cell r="E80">
            <v>4907</v>
          </cell>
          <cell r="F80">
            <v>1581</v>
          </cell>
          <cell r="G80">
            <v>0</v>
          </cell>
          <cell r="H80">
            <v>0.35</v>
          </cell>
          <cell r="I80">
            <v>40</v>
          </cell>
          <cell r="J80">
            <v>4981</v>
          </cell>
          <cell r="K80">
            <v>-74</v>
          </cell>
          <cell r="L80">
            <v>0</v>
          </cell>
          <cell r="M80">
            <v>1400</v>
          </cell>
          <cell r="N80">
            <v>900</v>
          </cell>
          <cell r="O80">
            <v>900</v>
          </cell>
          <cell r="V80">
            <v>200</v>
          </cell>
          <cell r="W80">
            <v>855.4</v>
          </cell>
          <cell r="X80">
            <v>600</v>
          </cell>
          <cell r="Y80">
            <v>6.5244330137947157</v>
          </cell>
          <cell r="Z80">
            <v>1.8482581248538696</v>
          </cell>
          <cell r="AD80">
            <v>630</v>
          </cell>
          <cell r="AE80">
            <v>1059.2</v>
          </cell>
          <cell r="AF80">
            <v>970.6</v>
          </cell>
          <cell r="AG80">
            <v>991.4</v>
          </cell>
          <cell r="AH80">
            <v>798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5249</v>
          </cell>
          <cell r="D81">
            <v>10006</v>
          </cell>
          <cell r="E81">
            <v>14117</v>
          </cell>
          <cell r="F81">
            <v>1011</v>
          </cell>
          <cell r="G81" t="str">
            <v>отк</v>
          </cell>
          <cell r="H81">
            <v>0.35</v>
          </cell>
          <cell r="I81">
            <v>45</v>
          </cell>
          <cell r="J81">
            <v>14192</v>
          </cell>
          <cell r="K81">
            <v>-75</v>
          </cell>
          <cell r="L81">
            <v>0</v>
          </cell>
          <cell r="M81">
            <v>2800</v>
          </cell>
          <cell r="N81">
            <v>2800</v>
          </cell>
          <cell r="O81">
            <v>2400</v>
          </cell>
          <cell r="T81">
            <v>3300</v>
          </cell>
          <cell r="V81">
            <v>3100</v>
          </cell>
          <cell r="W81">
            <v>2422.6</v>
          </cell>
          <cell r="X81">
            <v>3200</v>
          </cell>
          <cell r="Y81">
            <v>6.3200693469825806</v>
          </cell>
          <cell r="Z81">
            <v>0.41732023445884586</v>
          </cell>
          <cell r="AD81">
            <v>2004</v>
          </cell>
          <cell r="AE81">
            <v>2072.4</v>
          </cell>
          <cell r="AF81">
            <v>1981.2</v>
          </cell>
          <cell r="AG81">
            <v>2273.1999999999998</v>
          </cell>
          <cell r="AH81">
            <v>2692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205</v>
          </cell>
          <cell r="D82">
            <v>1746</v>
          </cell>
          <cell r="E82">
            <v>781</v>
          </cell>
          <cell r="F82">
            <v>523</v>
          </cell>
          <cell r="G82">
            <v>0</v>
          </cell>
          <cell r="H82">
            <v>0.4</v>
          </cell>
          <cell r="I82" t="e">
            <v>#N/A</v>
          </cell>
          <cell r="J82">
            <v>944</v>
          </cell>
          <cell r="K82">
            <v>-163</v>
          </cell>
          <cell r="L82">
            <v>0</v>
          </cell>
          <cell r="M82">
            <v>400</v>
          </cell>
          <cell r="N82">
            <v>250</v>
          </cell>
          <cell r="O82">
            <v>180</v>
          </cell>
          <cell r="W82">
            <v>156.19999999999999</v>
          </cell>
          <cell r="Y82">
            <v>8.6619718309859159</v>
          </cell>
          <cell r="Z82">
            <v>3.3482714468629964</v>
          </cell>
          <cell r="AD82">
            <v>0</v>
          </cell>
          <cell r="AE82">
            <v>148.6</v>
          </cell>
          <cell r="AF82">
            <v>106</v>
          </cell>
          <cell r="AG82">
            <v>174.6</v>
          </cell>
          <cell r="AH82">
            <v>122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479.01</v>
          </cell>
          <cell r="D83">
            <v>175.756</v>
          </cell>
          <cell r="E83">
            <v>646.31700000000001</v>
          </cell>
          <cell r="F83">
            <v>-27.292999999999999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696.45100000000002</v>
          </cell>
          <cell r="K83">
            <v>-50.134000000000015</v>
          </cell>
          <cell r="L83">
            <v>0</v>
          </cell>
          <cell r="M83">
            <v>100</v>
          </cell>
          <cell r="N83">
            <v>260</v>
          </cell>
          <cell r="O83">
            <v>140</v>
          </cell>
          <cell r="V83">
            <v>200</v>
          </cell>
          <cell r="W83">
            <v>129.26339999999999</v>
          </cell>
          <cell r="X83">
            <v>160</v>
          </cell>
          <cell r="Y83">
            <v>6.44193948170944</v>
          </cell>
          <cell r="Z83">
            <v>-0.21114251984707197</v>
          </cell>
          <cell r="AD83">
            <v>0</v>
          </cell>
          <cell r="AE83">
            <v>157.8554</v>
          </cell>
          <cell r="AF83">
            <v>102.465</v>
          </cell>
          <cell r="AG83">
            <v>122.205</v>
          </cell>
          <cell r="AH83">
            <v>153.06399999999999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188</v>
          </cell>
          <cell r="D84">
            <v>407</v>
          </cell>
          <cell r="E84">
            <v>427</v>
          </cell>
          <cell r="F84">
            <v>163</v>
          </cell>
          <cell r="G84">
            <v>0</v>
          </cell>
          <cell r="H84">
            <v>0.4</v>
          </cell>
          <cell r="I84" t="e">
            <v>#N/A</v>
          </cell>
          <cell r="J84">
            <v>513</v>
          </cell>
          <cell r="K84">
            <v>-86</v>
          </cell>
          <cell r="L84">
            <v>0</v>
          </cell>
          <cell r="M84">
            <v>120</v>
          </cell>
          <cell r="N84">
            <v>200</v>
          </cell>
          <cell r="O84">
            <v>100</v>
          </cell>
          <cell r="W84">
            <v>85.4</v>
          </cell>
          <cell r="Y84">
            <v>6.8266978922716621</v>
          </cell>
          <cell r="Z84">
            <v>1.9086651053864168</v>
          </cell>
          <cell r="AD84">
            <v>0</v>
          </cell>
          <cell r="AE84">
            <v>73.599999999999994</v>
          </cell>
          <cell r="AF84">
            <v>74.599999999999994</v>
          </cell>
          <cell r="AG84">
            <v>92.6</v>
          </cell>
          <cell r="AH84">
            <v>60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58.84</v>
          </cell>
          <cell r="D85">
            <v>38.265999999999998</v>
          </cell>
          <cell r="E85">
            <v>86.757000000000005</v>
          </cell>
          <cell r="F85">
            <v>10.349</v>
          </cell>
          <cell r="G85">
            <v>0</v>
          </cell>
          <cell r="H85">
            <v>1</v>
          </cell>
          <cell r="I85" t="e">
            <v>#N/A</v>
          </cell>
          <cell r="J85">
            <v>83</v>
          </cell>
          <cell r="K85">
            <v>3.757000000000005</v>
          </cell>
          <cell r="L85">
            <v>0</v>
          </cell>
          <cell r="M85">
            <v>40</v>
          </cell>
          <cell r="N85">
            <v>0</v>
          </cell>
          <cell r="O85">
            <v>20</v>
          </cell>
          <cell r="V85">
            <v>30</v>
          </cell>
          <cell r="W85">
            <v>17.351400000000002</v>
          </cell>
          <cell r="X85">
            <v>20</v>
          </cell>
          <cell r="Y85">
            <v>6.9359821109535824</v>
          </cell>
          <cell r="Z85">
            <v>0.59643602245351957</v>
          </cell>
          <cell r="AD85">
            <v>0</v>
          </cell>
          <cell r="AE85">
            <v>17.0274</v>
          </cell>
          <cell r="AF85">
            <v>16.210799999999999</v>
          </cell>
          <cell r="AG85">
            <v>15.199400000000001</v>
          </cell>
          <cell r="AH85">
            <v>20.077000000000002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529</v>
          </cell>
          <cell r="D86">
            <v>2401</v>
          </cell>
          <cell r="E86">
            <v>810</v>
          </cell>
          <cell r="F86">
            <v>408</v>
          </cell>
          <cell r="G86">
            <v>0</v>
          </cell>
          <cell r="H86">
            <v>0.2</v>
          </cell>
          <cell r="I86" t="e">
            <v>#N/A</v>
          </cell>
          <cell r="J86">
            <v>842</v>
          </cell>
          <cell r="K86">
            <v>-32</v>
          </cell>
          <cell r="L86">
            <v>0</v>
          </cell>
          <cell r="M86">
            <v>200</v>
          </cell>
          <cell r="N86">
            <v>150</v>
          </cell>
          <cell r="O86">
            <v>200</v>
          </cell>
          <cell r="W86">
            <v>162</v>
          </cell>
          <cell r="X86">
            <v>100</v>
          </cell>
          <cell r="Y86">
            <v>6.5308641975308639</v>
          </cell>
          <cell r="Z86">
            <v>2.5185185185185186</v>
          </cell>
          <cell r="AD86">
            <v>0</v>
          </cell>
          <cell r="AE86">
            <v>188</v>
          </cell>
          <cell r="AF86">
            <v>207.2</v>
          </cell>
          <cell r="AG86">
            <v>193.6</v>
          </cell>
          <cell r="AH86">
            <v>187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137</v>
          </cell>
          <cell r="D87">
            <v>1525</v>
          </cell>
          <cell r="E87">
            <v>686</v>
          </cell>
          <cell r="F87">
            <v>278</v>
          </cell>
          <cell r="G87">
            <v>0</v>
          </cell>
          <cell r="H87">
            <v>0.3</v>
          </cell>
          <cell r="I87" t="e">
            <v>#N/A</v>
          </cell>
          <cell r="J87">
            <v>956</v>
          </cell>
          <cell r="K87">
            <v>-270</v>
          </cell>
          <cell r="L87">
            <v>0</v>
          </cell>
          <cell r="M87">
            <v>420</v>
          </cell>
          <cell r="N87">
            <v>300</v>
          </cell>
          <cell r="O87">
            <v>200</v>
          </cell>
          <cell r="V87">
            <v>100</v>
          </cell>
          <cell r="W87">
            <v>137.19999999999999</v>
          </cell>
          <cell r="X87">
            <v>80</v>
          </cell>
          <cell r="Y87">
            <v>10.043731778425657</v>
          </cell>
          <cell r="Z87">
            <v>2.0262390670553936</v>
          </cell>
          <cell r="AD87">
            <v>0</v>
          </cell>
          <cell r="AE87">
            <v>100.2</v>
          </cell>
          <cell r="AF87">
            <v>78.2</v>
          </cell>
          <cell r="AG87">
            <v>204.2</v>
          </cell>
          <cell r="AH87">
            <v>218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230.41399999999999</v>
          </cell>
          <cell r="D88">
            <v>369.64100000000002</v>
          </cell>
          <cell r="E88">
            <v>449.93900000000002</v>
          </cell>
          <cell r="F88">
            <v>139.01599999999999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502.334</v>
          </cell>
          <cell r="K88">
            <v>-52.394999999999982</v>
          </cell>
          <cell r="L88">
            <v>0</v>
          </cell>
          <cell r="M88">
            <v>120</v>
          </cell>
          <cell r="N88">
            <v>80</v>
          </cell>
          <cell r="O88">
            <v>90</v>
          </cell>
          <cell r="V88">
            <v>80</v>
          </cell>
          <cell r="W88">
            <v>89.987800000000007</v>
          </cell>
          <cell r="X88">
            <v>100</v>
          </cell>
          <cell r="Y88">
            <v>6.767761852162181</v>
          </cell>
          <cell r="Z88">
            <v>1.5448316327324367</v>
          </cell>
          <cell r="AD88">
            <v>0</v>
          </cell>
          <cell r="AE88">
            <v>104.6908</v>
          </cell>
          <cell r="AF88">
            <v>84.633799999999994</v>
          </cell>
          <cell r="AG88">
            <v>93.449399999999997</v>
          </cell>
          <cell r="AH88">
            <v>93.742000000000004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1552.0650000000001</v>
          </cell>
          <cell r="D89">
            <v>4999.6019999999999</v>
          </cell>
          <cell r="E89">
            <v>4289.7489999999998</v>
          </cell>
          <cell r="F89">
            <v>2206.8150000000001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4355.6099999999997</v>
          </cell>
          <cell r="K89">
            <v>-65.860999999999876</v>
          </cell>
          <cell r="L89">
            <v>0</v>
          </cell>
          <cell r="M89">
            <v>1100</v>
          </cell>
          <cell r="N89">
            <v>1000</v>
          </cell>
          <cell r="O89">
            <v>600</v>
          </cell>
          <cell r="V89">
            <v>200</v>
          </cell>
          <cell r="W89">
            <v>857.94979999999998</v>
          </cell>
          <cell r="X89">
            <v>800</v>
          </cell>
          <cell r="Y89">
            <v>6.884802584020651</v>
          </cell>
          <cell r="Z89">
            <v>2.5721959489937523</v>
          </cell>
          <cell r="AD89">
            <v>0</v>
          </cell>
          <cell r="AE89">
            <v>1017.7314</v>
          </cell>
          <cell r="AF89">
            <v>990.45480000000009</v>
          </cell>
          <cell r="AG89">
            <v>994.12160000000006</v>
          </cell>
          <cell r="AH89">
            <v>744.70100000000002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4174.4160000000002</v>
          </cell>
          <cell r="D90">
            <v>5289.5959999999995</v>
          </cell>
          <cell r="E90">
            <v>6418.8980000000001</v>
          </cell>
          <cell r="F90">
            <v>2968.0810000000001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6637.2070000000003</v>
          </cell>
          <cell r="K90">
            <v>-218.3090000000002</v>
          </cell>
          <cell r="L90">
            <v>1000</v>
          </cell>
          <cell r="M90">
            <v>0</v>
          </cell>
          <cell r="N90">
            <v>1500</v>
          </cell>
          <cell r="O90">
            <v>1000</v>
          </cell>
          <cell r="T90">
            <v>30</v>
          </cell>
          <cell r="V90">
            <v>700</v>
          </cell>
          <cell r="W90">
            <v>1283.7796000000001</v>
          </cell>
          <cell r="X90">
            <v>1200</v>
          </cell>
          <cell r="Y90">
            <v>6.5183159165327131</v>
          </cell>
          <cell r="Z90">
            <v>2.311986418852582</v>
          </cell>
          <cell r="AD90">
            <v>0</v>
          </cell>
          <cell r="AE90">
            <v>1170.7793999999999</v>
          </cell>
          <cell r="AF90">
            <v>1068.8409999999999</v>
          </cell>
          <cell r="AG90">
            <v>1354.3592000000001</v>
          </cell>
          <cell r="AH90">
            <v>1290.8630000000001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5054.7330000000002</v>
          </cell>
          <cell r="D91">
            <v>4956.2659999999996</v>
          </cell>
          <cell r="E91">
            <v>6965.85</v>
          </cell>
          <cell r="F91">
            <v>2963.1390000000001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7105.5569999999998</v>
          </cell>
          <cell r="K91">
            <v>-139.70699999999943</v>
          </cell>
          <cell r="L91">
            <v>1000</v>
          </cell>
          <cell r="M91">
            <v>0</v>
          </cell>
          <cell r="N91">
            <v>1100</v>
          </cell>
          <cell r="O91">
            <v>1400</v>
          </cell>
          <cell r="T91">
            <v>30</v>
          </cell>
          <cell r="V91">
            <v>1000</v>
          </cell>
          <cell r="W91">
            <v>1393.17</v>
          </cell>
          <cell r="X91">
            <v>1600</v>
          </cell>
          <cell r="Y91">
            <v>6.5054078109634856</v>
          </cell>
          <cell r="Z91">
            <v>2.1269041107689657</v>
          </cell>
          <cell r="AD91">
            <v>0</v>
          </cell>
          <cell r="AE91">
            <v>1820.1221999999998</v>
          </cell>
          <cell r="AF91">
            <v>1742.1896000000002</v>
          </cell>
          <cell r="AG91">
            <v>1448.1808000000001</v>
          </cell>
          <cell r="AH91">
            <v>1336.954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163.315</v>
          </cell>
          <cell r="D92">
            <v>165.74199999999999</v>
          </cell>
          <cell r="E92">
            <v>206.24100000000001</v>
          </cell>
          <cell r="F92">
            <v>116.931</v>
          </cell>
          <cell r="G92">
            <v>0</v>
          </cell>
          <cell r="H92">
            <v>1</v>
          </cell>
          <cell r="I92" t="e">
            <v>#N/A</v>
          </cell>
          <cell r="J92">
            <v>214.26</v>
          </cell>
          <cell r="K92">
            <v>-8.018999999999977</v>
          </cell>
          <cell r="L92">
            <v>0</v>
          </cell>
          <cell r="M92">
            <v>60</v>
          </cell>
          <cell r="N92">
            <v>30</v>
          </cell>
          <cell r="O92">
            <v>50</v>
          </cell>
          <cell r="W92">
            <v>41.248200000000004</v>
          </cell>
          <cell r="X92">
            <v>30</v>
          </cell>
          <cell r="Y92">
            <v>6.956206573862616</v>
          </cell>
          <cell r="Z92">
            <v>2.8348146100920766</v>
          </cell>
          <cell r="AD92">
            <v>0</v>
          </cell>
          <cell r="AE92">
            <v>46.436799999999998</v>
          </cell>
          <cell r="AF92">
            <v>41.861200000000004</v>
          </cell>
          <cell r="AG92">
            <v>44.917000000000002</v>
          </cell>
          <cell r="AH92">
            <v>55.253999999999998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26</v>
          </cell>
          <cell r="D93">
            <v>163</v>
          </cell>
          <cell r="E93">
            <v>134</v>
          </cell>
          <cell r="F93">
            <v>53</v>
          </cell>
          <cell r="G93">
            <v>0</v>
          </cell>
          <cell r="H93">
            <v>0.5</v>
          </cell>
          <cell r="I93" t="e">
            <v>#N/A</v>
          </cell>
          <cell r="J93">
            <v>159</v>
          </cell>
          <cell r="K93">
            <v>-25</v>
          </cell>
          <cell r="L93">
            <v>0</v>
          </cell>
          <cell r="M93">
            <v>70</v>
          </cell>
          <cell r="N93">
            <v>30</v>
          </cell>
          <cell r="O93">
            <v>30</v>
          </cell>
          <cell r="W93">
            <v>26.8</v>
          </cell>
          <cell r="X93">
            <v>30</v>
          </cell>
          <cell r="Y93">
            <v>7.9477611940298507</v>
          </cell>
          <cell r="Z93">
            <v>1.9776119402985075</v>
          </cell>
          <cell r="AD93">
            <v>0</v>
          </cell>
          <cell r="AE93">
            <v>24.4</v>
          </cell>
          <cell r="AF93">
            <v>22</v>
          </cell>
          <cell r="AG93">
            <v>31.4</v>
          </cell>
          <cell r="AH93">
            <v>22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36.871000000000002</v>
          </cell>
          <cell r="D94">
            <v>9.8279999999999994</v>
          </cell>
          <cell r="E94">
            <v>20.309999999999999</v>
          </cell>
          <cell r="F94">
            <v>18.155000000000001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24.6</v>
          </cell>
          <cell r="K94">
            <v>-4.2900000000000027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10</v>
          </cell>
          <cell r="W94">
            <v>4.0619999999999994</v>
          </cell>
          <cell r="Y94">
            <v>6.9313146233382588</v>
          </cell>
          <cell r="Z94">
            <v>4.4694731659281155</v>
          </cell>
          <cell r="AD94">
            <v>0</v>
          </cell>
          <cell r="AE94">
            <v>5.1351999999999993</v>
          </cell>
          <cell r="AF94">
            <v>2.3548</v>
          </cell>
          <cell r="AG94">
            <v>2.0284</v>
          </cell>
          <cell r="AH94">
            <v>1.502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412</v>
          </cell>
          <cell r="D95">
            <v>1886</v>
          </cell>
          <cell r="E95">
            <v>1894</v>
          </cell>
          <cell r="F95">
            <v>363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2266</v>
          </cell>
          <cell r="K95">
            <v>-372</v>
          </cell>
          <cell r="L95">
            <v>0</v>
          </cell>
          <cell r="M95">
            <v>600</v>
          </cell>
          <cell r="N95">
            <v>500</v>
          </cell>
          <cell r="O95">
            <v>400</v>
          </cell>
          <cell r="T95">
            <v>354</v>
          </cell>
          <cell r="V95">
            <v>100</v>
          </cell>
          <cell r="W95">
            <v>310.39999999999998</v>
          </cell>
          <cell r="X95">
            <v>200</v>
          </cell>
          <cell r="Y95">
            <v>6.9684278350515472</v>
          </cell>
          <cell r="Z95">
            <v>1.169458762886598</v>
          </cell>
          <cell r="AD95">
            <v>342</v>
          </cell>
          <cell r="AE95">
            <v>282.60000000000002</v>
          </cell>
          <cell r="AF95">
            <v>262.60000000000002</v>
          </cell>
          <cell r="AG95">
            <v>364.4</v>
          </cell>
          <cell r="AH95">
            <v>304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380</v>
          </cell>
          <cell r="D96">
            <v>735</v>
          </cell>
          <cell r="E96">
            <v>987</v>
          </cell>
          <cell r="F96">
            <v>107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1189</v>
          </cell>
          <cell r="K96">
            <v>-202</v>
          </cell>
          <cell r="L96">
            <v>0</v>
          </cell>
          <cell r="M96">
            <v>400</v>
          </cell>
          <cell r="N96">
            <v>300</v>
          </cell>
          <cell r="O96">
            <v>220</v>
          </cell>
          <cell r="V96">
            <v>100</v>
          </cell>
          <cell r="W96">
            <v>197.4</v>
          </cell>
          <cell r="X96">
            <v>200</v>
          </cell>
          <cell r="Y96">
            <v>6.7223910840932115</v>
          </cell>
          <cell r="Z96">
            <v>0.54204660587639308</v>
          </cell>
          <cell r="AD96">
            <v>0</v>
          </cell>
          <cell r="AE96">
            <v>174.6</v>
          </cell>
          <cell r="AF96">
            <v>157.6</v>
          </cell>
          <cell r="AG96">
            <v>210</v>
          </cell>
          <cell r="AH96">
            <v>141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617</v>
          </cell>
          <cell r="D97">
            <v>1431</v>
          </cell>
          <cell r="E97">
            <v>1876</v>
          </cell>
          <cell r="F97">
            <v>144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1937</v>
          </cell>
          <cell r="K97">
            <v>-61</v>
          </cell>
          <cell r="L97">
            <v>0</v>
          </cell>
          <cell r="M97">
            <v>500</v>
          </cell>
          <cell r="N97">
            <v>250</v>
          </cell>
          <cell r="O97">
            <v>250</v>
          </cell>
          <cell r="T97">
            <v>102</v>
          </cell>
          <cell r="V97">
            <v>250</v>
          </cell>
          <cell r="W97">
            <v>274.39999999999998</v>
          </cell>
          <cell r="X97">
            <v>350</v>
          </cell>
          <cell r="Y97">
            <v>6.3556851311953357</v>
          </cell>
          <cell r="Z97">
            <v>0.52478134110787178</v>
          </cell>
          <cell r="AD97">
            <v>504</v>
          </cell>
          <cell r="AE97">
            <v>240.4</v>
          </cell>
          <cell r="AF97">
            <v>244.2</v>
          </cell>
          <cell r="AG97">
            <v>265</v>
          </cell>
          <cell r="AH97">
            <v>250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454</v>
          </cell>
          <cell r="D98">
            <v>558</v>
          </cell>
          <cell r="E98">
            <v>907</v>
          </cell>
          <cell r="F98">
            <v>86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1014</v>
          </cell>
          <cell r="K98">
            <v>-107</v>
          </cell>
          <cell r="L98">
            <v>0</v>
          </cell>
          <cell r="M98">
            <v>300</v>
          </cell>
          <cell r="N98">
            <v>250</v>
          </cell>
          <cell r="O98">
            <v>190</v>
          </cell>
          <cell r="V98">
            <v>160</v>
          </cell>
          <cell r="W98">
            <v>181.4</v>
          </cell>
          <cell r="X98">
            <v>200</v>
          </cell>
          <cell r="Y98">
            <v>6.5380374862183022</v>
          </cell>
          <cell r="Z98">
            <v>0.47409040793825796</v>
          </cell>
          <cell r="AD98">
            <v>0</v>
          </cell>
          <cell r="AE98">
            <v>167.8</v>
          </cell>
          <cell r="AF98">
            <v>156.4</v>
          </cell>
          <cell r="AG98">
            <v>179.2</v>
          </cell>
          <cell r="AH98">
            <v>148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T99">
            <v>144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6.2030000000000003</v>
          </cell>
          <cell r="D100">
            <v>1.101</v>
          </cell>
          <cell r="E100">
            <v>0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1.3</v>
          </cell>
          <cell r="K100">
            <v>-1.3</v>
          </cell>
          <cell r="L100">
            <v>0</v>
          </cell>
          <cell r="M100">
            <v>0</v>
          </cell>
          <cell r="N100">
            <v>10</v>
          </cell>
          <cell r="O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0.57079999999999997</v>
          </cell>
          <cell r="AF100">
            <v>0</v>
          </cell>
          <cell r="AG100">
            <v>0</v>
          </cell>
          <cell r="AH100">
            <v>-0.92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12</v>
          </cell>
          <cell r="E101">
            <v>7</v>
          </cell>
          <cell r="F101">
            <v>5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21</v>
          </cell>
          <cell r="K101">
            <v>-14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V101">
            <v>10</v>
          </cell>
          <cell r="W101">
            <v>1.4</v>
          </cell>
          <cell r="Y101">
            <v>10.714285714285715</v>
          </cell>
          <cell r="Z101">
            <v>3.5714285714285716</v>
          </cell>
          <cell r="AD101">
            <v>0</v>
          </cell>
          <cell r="AE101">
            <v>0</v>
          </cell>
          <cell r="AF101">
            <v>1.2</v>
          </cell>
          <cell r="AG101">
            <v>0.6</v>
          </cell>
          <cell r="AH101">
            <v>-1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275</v>
          </cell>
          <cell r="D102">
            <v>789</v>
          </cell>
          <cell r="E102">
            <v>668</v>
          </cell>
          <cell r="F102">
            <v>379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695</v>
          </cell>
          <cell r="K102">
            <v>-27</v>
          </cell>
          <cell r="L102">
            <v>0</v>
          </cell>
          <cell r="M102">
            <v>350</v>
          </cell>
          <cell r="N102">
            <v>200</v>
          </cell>
          <cell r="O102">
            <v>150</v>
          </cell>
          <cell r="V102">
            <v>100</v>
          </cell>
          <cell r="W102">
            <v>133.6</v>
          </cell>
          <cell r="X102">
            <v>100</v>
          </cell>
          <cell r="Y102">
            <v>9.5733532934131738</v>
          </cell>
          <cell r="Z102">
            <v>2.8368263473053892</v>
          </cell>
          <cell r="AD102">
            <v>0</v>
          </cell>
          <cell r="AE102">
            <v>133.80000000000001</v>
          </cell>
          <cell r="AF102">
            <v>114.8</v>
          </cell>
          <cell r="AG102">
            <v>129.80000000000001</v>
          </cell>
          <cell r="AH102">
            <v>119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245</v>
          </cell>
          <cell r="D103">
            <v>600</v>
          </cell>
          <cell r="E103">
            <v>513</v>
          </cell>
          <cell r="F103">
            <v>318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569</v>
          </cell>
          <cell r="K103">
            <v>-56</v>
          </cell>
          <cell r="L103">
            <v>0</v>
          </cell>
          <cell r="M103">
            <v>300</v>
          </cell>
          <cell r="N103">
            <v>200</v>
          </cell>
          <cell r="O103">
            <v>200</v>
          </cell>
          <cell r="W103">
            <v>102.6</v>
          </cell>
          <cell r="Y103">
            <v>9.9220272904483444</v>
          </cell>
          <cell r="Z103">
            <v>3.0994152046783627</v>
          </cell>
          <cell r="AD103">
            <v>0</v>
          </cell>
          <cell r="AE103">
            <v>94.2</v>
          </cell>
          <cell r="AF103">
            <v>75</v>
          </cell>
          <cell r="AG103">
            <v>119</v>
          </cell>
          <cell r="AH103">
            <v>103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9</v>
          </cell>
          <cell r="D104">
            <v>341</v>
          </cell>
          <cell r="E104">
            <v>210</v>
          </cell>
          <cell r="F104">
            <v>133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424</v>
          </cell>
          <cell r="K104">
            <v>-214</v>
          </cell>
          <cell r="L104">
            <v>0</v>
          </cell>
          <cell r="M104">
            <v>100</v>
          </cell>
          <cell r="N104">
            <v>200</v>
          </cell>
          <cell r="O104">
            <v>200</v>
          </cell>
          <cell r="W104">
            <v>42</v>
          </cell>
          <cell r="Y104">
            <v>15.071428571428571</v>
          </cell>
          <cell r="Z104">
            <v>3.1666666666666665</v>
          </cell>
          <cell r="AD104">
            <v>0</v>
          </cell>
          <cell r="AE104">
            <v>60.8</v>
          </cell>
          <cell r="AF104">
            <v>56</v>
          </cell>
          <cell r="AG104">
            <v>46.2</v>
          </cell>
          <cell r="AH104">
            <v>34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348</v>
          </cell>
          <cell r="D105">
            <v>1481</v>
          </cell>
          <cell r="E105">
            <v>1061</v>
          </cell>
          <cell r="F105">
            <v>745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1098</v>
          </cell>
          <cell r="K105">
            <v>-37</v>
          </cell>
          <cell r="L105">
            <v>0</v>
          </cell>
          <cell r="M105">
            <v>450</v>
          </cell>
          <cell r="N105">
            <v>200</v>
          </cell>
          <cell r="O105">
            <v>200</v>
          </cell>
          <cell r="V105">
            <v>100</v>
          </cell>
          <cell r="W105">
            <v>212.2</v>
          </cell>
          <cell r="X105">
            <v>200</v>
          </cell>
          <cell r="Y105">
            <v>8.9302544769085781</v>
          </cell>
          <cell r="Z105">
            <v>3.5108388312912351</v>
          </cell>
          <cell r="AD105">
            <v>0</v>
          </cell>
          <cell r="AE105">
            <v>225</v>
          </cell>
          <cell r="AF105">
            <v>193</v>
          </cell>
          <cell r="AG105">
            <v>227.6</v>
          </cell>
          <cell r="AH105">
            <v>160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382</v>
          </cell>
          <cell r="D106">
            <v>1246</v>
          </cell>
          <cell r="E106">
            <v>994</v>
          </cell>
          <cell r="F106">
            <v>610</v>
          </cell>
          <cell r="G106" t="str">
            <v>нв1405,</v>
          </cell>
          <cell r="H106">
            <v>7.0000000000000007E-2</v>
          </cell>
          <cell r="I106">
            <v>90</v>
          </cell>
          <cell r="J106">
            <v>1169</v>
          </cell>
          <cell r="K106">
            <v>-175</v>
          </cell>
          <cell r="L106">
            <v>0</v>
          </cell>
          <cell r="M106">
            <v>500</v>
          </cell>
          <cell r="N106">
            <v>250</v>
          </cell>
          <cell r="O106">
            <v>400</v>
          </cell>
          <cell r="W106">
            <v>198.8</v>
          </cell>
          <cell r="X106">
            <v>100</v>
          </cell>
          <cell r="Y106">
            <v>9.3561368209255527</v>
          </cell>
          <cell r="Z106">
            <v>3.0684104627766597</v>
          </cell>
          <cell r="AD106">
            <v>0</v>
          </cell>
          <cell r="AE106">
            <v>235</v>
          </cell>
          <cell r="AF106">
            <v>209.4</v>
          </cell>
          <cell r="AG106">
            <v>248.6</v>
          </cell>
          <cell r="AH106">
            <v>194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493</v>
          </cell>
          <cell r="D107">
            <v>953</v>
          </cell>
          <cell r="E107">
            <v>903</v>
          </cell>
          <cell r="F107">
            <v>515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991</v>
          </cell>
          <cell r="K107">
            <v>-88</v>
          </cell>
          <cell r="L107">
            <v>0</v>
          </cell>
          <cell r="M107">
            <v>300</v>
          </cell>
          <cell r="N107">
            <v>200</v>
          </cell>
          <cell r="O107">
            <v>200</v>
          </cell>
          <cell r="V107">
            <v>200</v>
          </cell>
          <cell r="W107">
            <v>180.6</v>
          </cell>
          <cell r="X107">
            <v>200</v>
          </cell>
          <cell r="Y107">
            <v>8.9424141749723152</v>
          </cell>
          <cell r="Z107">
            <v>2.8516057585825028</v>
          </cell>
          <cell r="AD107">
            <v>0</v>
          </cell>
          <cell r="AE107">
            <v>195.2</v>
          </cell>
          <cell r="AF107">
            <v>165.4</v>
          </cell>
          <cell r="AG107">
            <v>186</v>
          </cell>
          <cell r="AH107">
            <v>158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33</v>
          </cell>
          <cell r="D108">
            <v>847</v>
          </cell>
          <cell r="E108">
            <v>333</v>
          </cell>
          <cell r="F108">
            <v>536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521</v>
          </cell>
          <cell r="K108">
            <v>-188</v>
          </cell>
          <cell r="L108">
            <v>0</v>
          </cell>
          <cell r="M108">
            <v>200</v>
          </cell>
          <cell r="N108">
            <v>200</v>
          </cell>
          <cell r="O108">
            <v>200</v>
          </cell>
          <cell r="W108">
            <v>66.599999999999994</v>
          </cell>
          <cell r="Y108">
            <v>17.057057057057058</v>
          </cell>
          <cell r="Z108">
            <v>8.0480480480480487</v>
          </cell>
          <cell r="AD108">
            <v>0</v>
          </cell>
          <cell r="AE108">
            <v>0</v>
          </cell>
          <cell r="AF108">
            <v>41.4</v>
          </cell>
          <cell r="AG108">
            <v>55</v>
          </cell>
          <cell r="AH108">
            <v>136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-5</v>
          </cell>
          <cell r="D109">
            <v>11</v>
          </cell>
          <cell r="E109">
            <v>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12</v>
          </cell>
          <cell r="K109">
            <v>-7</v>
          </cell>
          <cell r="L109">
            <v>0</v>
          </cell>
          <cell r="M109">
            <v>100</v>
          </cell>
          <cell r="N109">
            <v>200</v>
          </cell>
          <cell r="O109">
            <v>200</v>
          </cell>
          <cell r="V109">
            <v>100</v>
          </cell>
          <cell r="W109">
            <v>1</v>
          </cell>
          <cell r="X109">
            <v>100</v>
          </cell>
          <cell r="Y109">
            <v>700</v>
          </cell>
          <cell r="Z109">
            <v>0</v>
          </cell>
          <cell r="AD109">
            <v>0</v>
          </cell>
          <cell r="AE109">
            <v>53.8</v>
          </cell>
          <cell r="AF109">
            <v>32.799999999999997</v>
          </cell>
          <cell r="AG109">
            <v>1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453</v>
          </cell>
          <cell r="D110">
            <v>522</v>
          </cell>
          <cell r="E110">
            <v>636</v>
          </cell>
          <cell r="F110">
            <v>229</v>
          </cell>
          <cell r="G110">
            <v>0</v>
          </cell>
          <cell r="H110">
            <v>0</v>
          </cell>
          <cell r="I110" t="e">
            <v>#N/A</v>
          </cell>
          <cell r="J110">
            <v>737</v>
          </cell>
          <cell r="K110">
            <v>-101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127.2</v>
          </cell>
          <cell r="Y110">
            <v>1.800314465408805</v>
          </cell>
          <cell r="Z110">
            <v>1.800314465408805</v>
          </cell>
          <cell r="AD110">
            <v>0</v>
          </cell>
          <cell r="AE110">
            <v>133.19999999999999</v>
          </cell>
          <cell r="AF110">
            <v>124.2</v>
          </cell>
          <cell r="AG110">
            <v>112.8</v>
          </cell>
          <cell r="AH110">
            <v>147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1048</v>
          </cell>
          <cell r="D111">
            <v>1582</v>
          </cell>
          <cell r="E111">
            <v>2315</v>
          </cell>
          <cell r="F111">
            <v>259</v>
          </cell>
          <cell r="G111">
            <v>0</v>
          </cell>
          <cell r="H111">
            <v>0</v>
          </cell>
          <cell r="I111" t="e">
            <v>#N/A</v>
          </cell>
          <cell r="J111">
            <v>2375</v>
          </cell>
          <cell r="K111">
            <v>-60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463</v>
          </cell>
          <cell r="Y111">
            <v>0.55939524838012955</v>
          </cell>
          <cell r="Z111">
            <v>0.55939524838012955</v>
          </cell>
          <cell r="AD111">
            <v>0</v>
          </cell>
          <cell r="AE111">
            <v>582</v>
          </cell>
          <cell r="AF111">
            <v>522.4</v>
          </cell>
          <cell r="AG111">
            <v>404.2</v>
          </cell>
          <cell r="AH111">
            <v>545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05.09.2025 - 11.09.2025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532.15300000000002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4.0599999999999996</v>
          </cell>
          <cell r="F8">
            <v>799.71299999999997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2876.098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1004</v>
          </cell>
          <cell r="F10">
            <v>3913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619</v>
          </cell>
          <cell r="F11">
            <v>6000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1685</v>
          </cell>
          <cell r="F12">
            <v>7063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14</v>
          </cell>
          <cell r="F15">
            <v>568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</v>
          </cell>
          <cell r="F17">
            <v>1965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</v>
          </cell>
          <cell r="F18">
            <v>712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762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652.19399999999996</v>
          </cell>
        </row>
        <row r="23">
          <cell r="A23" t="str">
            <v xml:space="preserve"> 201  Ветчина Нежная ТМ Особый рецепт, (2,5кг), ПОКОМ</v>
          </cell>
          <cell r="F23">
            <v>5716.2520000000004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3.2</v>
          </cell>
          <cell r="F24">
            <v>331.363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1929.1310000000001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</v>
          </cell>
          <cell r="F26">
            <v>618.28300000000002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197.75399999999999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187.21600000000001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670.48099999999999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137.88200000000001</v>
          </cell>
        </row>
        <row r="32">
          <cell r="A32" t="str">
            <v xml:space="preserve"> 248  Сардельки Сочные ТМ Особый рецепт,   ПОКОМ</v>
          </cell>
          <cell r="D32">
            <v>3.9</v>
          </cell>
          <cell r="F32">
            <v>161.922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2131.3270000000002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172.35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281.39999999999998</v>
          </cell>
        </row>
        <row r="36">
          <cell r="A36" t="str">
            <v xml:space="preserve"> 263  Шпикачки Стародворские, ВЕС.  ПОКОМ</v>
          </cell>
          <cell r="F36">
            <v>152.05199999999999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10.4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7.1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</v>
          </cell>
          <cell r="F40">
            <v>1623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324</v>
          </cell>
          <cell r="F41">
            <v>4756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</v>
          </cell>
          <cell r="F42">
            <v>3779</v>
          </cell>
        </row>
        <row r="43">
          <cell r="A43" t="str">
            <v xml:space="preserve"> 283  Сосиски Сочинки, ВЕС, ТМ Стародворье ПОКОМ</v>
          </cell>
          <cell r="D43">
            <v>2.7</v>
          </cell>
          <cell r="F43">
            <v>1274.4100000000001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1191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1488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387.25700000000001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F47">
            <v>1375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F48">
            <v>2818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1.4</v>
          </cell>
          <cell r="F50">
            <v>205.077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2.4</v>
          </cell>
          <cell r="F51">
            <v>832.02300000000002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1710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17</v>
          </cell>
          <cell r="F53">
            <v>2707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11</v>
          </cell>
          <cell r="F54">
            <v>1557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386.21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1.4</v>
          </cell>
          <cell r="F56">
            <v>1290.932</v>
          </cell>
        </row>
        <row r="57">
          <cell r="A57" t="str">
            <v xml:space="preserve"> 316  Колбаса Нежная ТМ Зареченские ВЕС  ПОКОМ</v>
          </cell>
          <cell r="F57">
            <v>41.8</v>
          </cell>
        </row>
        <row r="58">
          <cell r="A58" t="str">
            <v xml:space="preserve"> 318  Сосиски Датские ТМ Зареченские, ВЕС  ПОКОМ</v>
          </cell>
          <cell r="D58">
            <v>9.1</v>
          </cell>
          <cell r="F58">
            <v>4284.3900000000003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1160</v>
          </cell>
          <cell r="F59">
            <v>4641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1012</v>
          </cell>
          <cell r="F60">
            <v>5605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6</v>
          </cell>
          <cell r="F61">
            <v>1526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</v>
          </cell>
          <cell r="F62">
            <v>818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</v>
          </cell>
          <cell r="F63">
            <v>632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934.697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861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244.94300000000001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709</v>
          </cell>
          <cell r="F67">
            <v>4405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3339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583.87199999999996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5.3</v>
          </cell>
          <cell r="F70">
            <v>251.59100000000001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6.1</v>
          </cell>
          <cell r="F71">
            <v>1622.7429999999999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300.637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133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543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</v>
          </cell>
          <cell r="F75">
            <v>691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256.27499999999998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911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</v>
          </cell>
          <cell r="F78">
            <v>1237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10</v>
          </cell>
          <cell r="F79">
            <v>782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21</v>
          </cell>
          <cell r="F80">
            <v>1165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13</v>
          </cell>
          <cell r="F81">
            <v>707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331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652</v>
          </cell>
          <cell r="F83">
            <v>4826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2033</v>
          </cell>
          <cell r="F84">
            <v>14030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6</v>
          </cell>
          <cell r="F85">
            <v>869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672.71600000000001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</v>
          </cell>
          <cell r="F87">
            <v>442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71.599999999999994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</v>
          </cell>
          <cell r="F89">
            <v>780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853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</v>
          </cell>
          <cell r="F91">
            <v>494.06400000000002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</v>
          </cell>
          <cell r="F92">
            <v>4314.5079999999998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</v>
          </cell>
          <cell r="F93">
            <v>6548.6319999999996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12.5</v>
          </cell>
          <cell r="F94">
            <v>7063.2460000000001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206.929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126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25.8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348</v>
          </cell>
          <cell r="F98">
            <v>2094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6</v>
          </cell>
          <cell r="F99">
            <v>1065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510</v>
          </cell>
          <cell r="F100">
            <v>1832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943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2</v>
          </cell>
          <cell r="F102">
            <v>18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5</v>
          </cell>
          <cell r="F103">
            <v>621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489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9</v>
          </cell>
          <cell r="F105">
            <v>429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3</v>
          </cell>
          <cell r="F106">
            <v>966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3</v>
          </cell>
          <cell r="F107">
            <v>987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3</v>
          </cell>
          <cell r="F108">
            <v>870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1</v>
          </cell>
          <cell r="F109">
            <v>525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2</v>
          </cell>
        </row>
        <row r="111">
          <cell r="A111" t="str">
            <v>0447 Сыр Голландский 45% Нарезка 125г ТМ Папа может ОСТАНКИНО</v>
          </cell>
          <cell r="D111">
            <v>91</v>
          </cell>
          <cell r="F111">
            <v>91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122</v>
          </cell>
          <cell r="F112">
            <v>122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9.5</v>
          </cell>
          <cell r="F113">
            <v>9.5</v>
          </cell>
        </row>
        <row r="114">
          <cell r="A114" t="str">
            <v>3215 ВЕТЧ.МЯСНАЯ Папа может п/о 0.4кг 8шт.    ОСТАНКИНО</v>
          </cell>
          <cell r="D114">
            <v>1027</v>
          </cell>
          <cell r="F114">
            <v>1038</v>
          </cell>
        </row>
        <row r="115">
          <cell r="A115" t="str">
            <v>3684 ПРЕСИЖН с/к в/у 1/250 8шт.   ОСТАНКИНО</v>
          </cell>
          <cell r="D115">
            <v>121</v>
          </cell>
          <cell r="F115">
            <v>121</v>
          </cell>
        </row>
        <row r="116">
          <cell r="A116" t="str">
            <v>4063 МЯСНАЯ Папа может вар п/о_Л   ОСТАНКИНО</v>
          </cell>
          <cell r="D116">
            <v>1602.684</v>
          </cell>
          <cell r="F116">
            <v>1607.8820000000001</v>
          </cell>
        </row>
        <row r="117">
          <cell r="A117" t="str">
            <v>4117 ЭКСТРА Папа может с/к в/у_Л   ОСТАНКИНО</v>
          </cell>
          <cell r="D117">
            <v>44.3</v>
          </cell>
          <cell r="F117">
            <v>44.3</v>
          </cell>
        </row>
        <row r="118">
          <cell r="A118" t="str">
            <v>4163 Сыр Боккончини копченый 40% 100 гр.  ОСТАНКИНО</v>
          </cell>
          <cell r="D118">
            <v>263</v>
          </cell>
          <cell r="F118">
            <v>263</v>
          </cell>
        </row>
        <row r="119">
          <cell r="A119" t="str">
            <v>4170 Сыр Скаморца свежий 40% 100 гр.  ОСТАНКИНО</v>
          </cell>
          <cell r="D119">
            <v>274</v>
          </cell>
          <cell r="F119">
            <v>274</v>
          </cell>
        </row>
        <row r="120">
          <cell r="A120" t="str">
            <v>4187 Сыр Чечил свежий 45% 100г/6шт ТМ Папа Может  ОСТАНКИНО</v>
          </cell>
          <cell r="D120">
            <v>262</v>
          </cell>
          <cell r="F120">
            <v>262</v>
          </cell>
        </row>
        <row r="121">
          <cell r="A121" t="str">
            <v>4194 Сыр Чечил копченый 43% 100г/6шт ТМ Папа Может  ОСТАНКИНО</v>
          </cell>
          <cell r="D121">
            <v>228</v>
          </cell>
          <cell r="F121">
            <v>228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121.5</v>
          </cell>
          <cell r="F122">
            <v>121.5</v>
          </cell>
        </row>
        <row r="123">
          <cell r="A123" t="str">
            <v>4813 ФИЛЕЙНАЯ Папа может вар п/о_Л   ОСТАНКИНО</v>
          </cell>
          <cell r="D123">
            <v>589.6</v>
          </cell>
          <cell r="F123">
            <v>617.58199999999999</v>
          </cell>
        </row>
        <row r="124">
          <cell r="A124" t="str">
            <v>4819 Сыр "Пармезан" 40% кусок 180 гр  ОСТАНКИНО</v>
          </cell>
          <cell r="D124">
            <v>86</v>
          </cell>
          <cell r="F124">
            <v>86</v>
          </cell>
        </row>
        <row r="125">
          <cell r="A125" t="str">
            <v>4903 Сыр Перлини 40% 100гр (8шт)  ОСТАНКИНО</v>
          </cell>
          <cell r="D125">
            <v>61</v>
          </cell>
          <cell r="F125">
            <v>61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27</v>
          </cell>
          <cell r="F127">
            <v>27</v>
          </cell>
        </row>
        <row r="128">
          <cell r="A128" t="str">
            <v>4993 САЛЯМИ ИТАЛЬЯНСКАЯ с/к в/у 1/250*8_120c ОСТАНКИНО</v>
          </cell>
          <cell r="D128">
            <v>608</v>
          </cell>
          <cell r="F128">
            <v>608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75</v>
          </cell>
          <cell r="F129">
            <v>75</v>
          </cell>
        </row>
        <row r="130">
          <cell r="A130" t="str">
            <v>5235 Сыр полутвердый "Голландский" 45%, брус ВЕС  ОСТАНКИНО</v>
          </cell>
          <cell r="D130">
            <v>48.5</v>
          </cell>
          <cell r="F130">
            <v>48.5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21</v>
          </cell>
          <cell r="F131">
            <v>21</v>
          </cell>
        </row>
        <row r="132">
          <cell r="A132" t="str">
            <v>5246 ДОКТОРСКАЯ ПРЕМИУМ вар б/о мгс_30с ОСТАНКИНО</v>
          </cell>
          <cell r="D132">
            <v>114.1</v>
          </cell>
          <cell r="F132">
            <v>114.1</v>
          </cell>
        </row>
        <row r="133">
          <cell r="A133" t="str">
            <v>5247 РУССКАЯ ПРЕМИУМ вар б/о мгс_30с ОСТАНКИНО</v>
          </cell>
          <cell r="D133">
            <v>30.2</v>
          </cell>
          <cell r="F133">
            <v>30.2</v>
          </cell>
        </row>
        <row r="134">
          <cell r="A134" t="str">
            <v>5259 Сыр полутвердый "Тильзитер" 45%, ВЕС брус ТМ "Папа может"  ОСТАНКИНО</v>
          </cell>
          <cell r="D134">
            <v>3</v>
          </cell>
          <cell r="F134">
            <v>3</v>
          </cell>
        </row>
        <row r="135">
          <cell r="A135" t="str">
            <v>5483 ЭКСТРА Папа может с/к в/у 1/250 8шт.   ОСТАНКИНО</v>
          </cell>
          <cell r="D135">
            <v>1099</v>
          </cell>
          <cell r="F135">
            <v>1101</v>
          </cell>
        </row>
        <row r="136">
          <cell r="A136" t="str">
            <v>5544 Сервелат Финский в/к в/у_45с НОВАЯ ОСТАНКИНО</v>
          </cell>
          <cell r="D136">
            <v>1177.0319999999999</v>
          </cell>
          <cell r="F136">
            <v>1177.0319999999999</v>
          </cell>
        </row>
        <row r="137">
          <cell r="A137" t="str">
            <v>5679 САЛЯМИ ИТАЛЬЯНСКАЯ с/к в/у 1/150_60с ОСТАНКИНО</v>
          </cell>
          <cell r="D137">
            <v>508</v>
          </cell>
          <cell r="F137">
            <v>508</v>
          </cell>
        </row>
        <row r="138">
          <cell r="A138" t="str">
            <v>5682 САЛЯМИ МЕЛКОЗЕРНЕНАЯ с/к в/у 1/120_60с   ОСТАНКИНО</v>
          </cell>
          <cell r="D138">
            <v>2713</v>
          </cell>
          <cell r="F138">
            <v>2714</v>
          </cell>
        </row>
        <row r="139">
          <cell r="A139" t="str">
            <v>5706 АРОМАТНАЯ Папа может с/к в/у 1/250 8шт.  ОСТАНКИНО</v>
          </cell>
          <cell r="D139">
            <v>889</v>
          </cell>
          <cell r="F139">
            <v>890</v>
          </cell>
        </row>
        <row r="140">
          <cell r="A140" t="str">
            <v>5708 ПОСОЛЬСКАЯ Папа может с/к в/у ОСТАНКИНО</v>
          </cell>
          <cell r="D140">
            <v>78.203999999999994</v>
          </cell>
          <cell r="F140">
            <v>78.203999999999994</v>
          </cell>
        </row>
        <row r="141">
          <cell r="A141" t="str">
            <v>5851 ЭКСТРА Папа может вар п/о   ОСТАНКИНО</v>
          </cell>
          <cell r="D141">
            <v>255.5</v>
          </cell>
          <cell r="F141">
            <v>255.5</v>
          </cell>
        </row>
        <row r="142">
          <cell r="A142" t="str">
            <v>5931 ОХОТНИЧЬЯ Папа может с/к в/у 1/220 8шт.   ОСТАНКИНО</v>
          </cell>
          <cell r="D142">
            <v>1552</v>
          </cell>
          <cell r="F142">
            <v>1552</v>
          </cell>
        </row>
        <row r="143">
          <cell r="A143" t="str">
            <v>5992 ВРЕМЯ ОКРОШКИ Папа может вар п/о 0.4кг   ОСТАНКИНО</v>
          </cell>
          <cell r="D143">
            <v>1294</v>
          </cell>
          <cell r="F143">
            <v>1294</v>
          </cell>
        </row>
        <row r="144">
          <cell r="A144" t="str">
            <v>6004 РАГУ СВИНОЕ 1кг 8шт.зам_120с ОСТАНКИНО</v>
          </cell>
          <cell r="D144">
            <v>170</v>
          </cell>
          <cell r="F144">
            <v>170</v>
          </cell>
        </row>
        <row r="145">
          <cell r="A145" t="str">
            <v>6221 НЕАПОЛИТАНСКИЙ ДУЭТ с/к с/н мгс 1/90  ОСТАНКИНО</v>
          </cell>
          <cell r="D145">
            <v>730</v>
          </cell>
          <cell r="F145">
            <v>730</v>
          </cell>
        </row>
        <row r="146">
          <cell r="A146" t="str">
            <v>6228 МЯСНОЕ АССОРТИ к/з с/н мгс 1/90 10шт.  ОСТАНКИНО</v>
          </cell>
          <cell r="D146">
            <v>664</v>
          </cell>
          <cell r="F146">
            <v>674</v>
          </cell>
        </row>
        <row r="147">
          <cell r="A147" t="str">
            <v>6247 ДОМАШНЯЯ Папа может вар п/о 0,4кг 8шт.  ОСТАНКИНО</v>
          </cell>
          <cell r="D147">
            <v>117</v>
          </cell>
          <cell r="F147">
            <v>117</v>
          </cell>
        </row>
        <row r="148">
          <cell r="A148" t="str">
            <v>6268 ГОВЯЖЬЯ Папа может вар п/о 0,4кг 8 шт.  ОСТАНКИНО</v>
          </cell>
          <cell r="D148">
            <v>971</v>
          </cell>
          <cell r="F148">
            <v>972</v>
          </cell>
        </row>
        <row r="149">
          <cell r="A149" t="str">
            <v>6279 КОРЕЙКА ПО-ОСТ.к/в в/с с/н в/у 1/150_45с  ОСТАНКИНО</v>
          </cell>
          <cell r="D149">
            <v>887</v>
          </cell>
          <cell r="F149">
            <v>897</v>
          </cell>
        </row>
        <row r="150">
          <cell r="A150" t="str">
            <v>6303 МЯСНЫЕ Папа может сос п/о мгс 1.5*3  ОСТАНКИНО</v>
          </cell>
          <cell r="D150">
            <v>489.4</v>
          </cell>
          <cell r="F150">
            <v>489.4</v>
          </cell>
        </row>
        <row r="151">
          <cell r="A151" t="str">
            <v>6324 ДОКТОРСКАЯ ГОСТ вар п/о 0.4кг 8шт.  ОСТАНКИНО</v>
          </cell>
          <cell r="D151">
            <v>87</v>
          </cell>
          <cell r="F151">
            <v>87</v>
          </cell>
        </row>
        <row r="152">
          <cell r="A152" t="str">
            <v>6325 ДОКТОРСКАЯ ПРЕМИУМ вар п/о 0.4кг 8шт.  ОСТАНКИНО</v>
          </cell>
          <cell r="D152">
            <v>1614</v>
          </cell>
          <cell r="F152">
            <v>1614</v>
          </cell>
        </row>
        <row r="153">
          <cell r="A153" t="str">
            <v>6333 МЯСНАЯ Папа может вар п/о 0.4кг 8шт.  ОСТАНКИНО</v>
          </cell>
          <cell r="D153">
            <v>4597</v>
          </cell>
          <cell r="F153">
            <v>4608</v>
          </cell>
        </row>
        <row r="154">
          <cell r="A154" t="str">
            <v>6340 ДОМАШНИЙ РЕЦЕПТ Коровино 0.5кг 8шт.  ОСТАНКИНО</v>
          </cell>
          <cell r="D154">
            <v>367</v>
          </cell>
          <cell r="F154">
            <v>377</v>
          </cell>
        </row>
        <row r="155">
          <cell r="A155" t="str">
            <v>6353 ЭКСТРА Папа может вар п/о 0.4кг 8шт.  ОСТАНКИНО</v>
          </cell>
          <cell r="D155">
            <v>1867</v>
          </cell>
          <cell r="F155">
            <v>1877</v>
          </cell>
        </row>
        <row r="156">
          <cell r="A156" t="str">
            <v>6392 ФИЛЕЙНАЯ Папа может вар п/о 0.4кг. ОСТАНКИНО</v>
          </cell>
          <cell r="D156">
            <v>3619</v>
          </cell>
          <cell r="F156">
            <v>3630</v>
          </cell>
        </row>
        <row r="157">
          <cell r="A157" t="str">
            <v>6426 КЛАССИЧЕСКАЯ ПМ вар п/о 0.3кг 8шт.  ОСТАНКИНО</v>
          </cell>
          <cell r="D157">
            <v>10</v>
          </cell>
          <cell r="F157">
            <v>10</v>
          </cell>
        </row>
        <row r="158">
          <cell r="A158" t="str">
            <v>6448 СВИНИНА МАДЕРА с/к с/н в/у 1/100 10шт.   ОСТАНКИНО</v>
          </cell>
          <cell r="D158">
            <v>166</v>
          </cell>
          <cell r="F158">
            <v>166</v>
          </cell>
        </row>
        <row r="159">
          <cell r="A159" t="str">
            <v>6453 ЭКСТРА Папа может с/к с/н в/у 1/100 14шт.   ОСТАНКИНО</v>
          </cell>
          <cell r="D159">
            <v>2687</v>
          </cell>
          <cell r="F159">
            <v>2687</v>
          </cell>
        </row>
        <row r="160">
          <cell r="A160" t="str">
            <v>6454 АРОМАТНАЯ с/к с/н в/у 1/100 10шт.  ОСТАНКИНО</v>
          </cell>
          <cell r="D160">
            <v>2165</v>
          </cell>
          <cell r="F160">
            <v>2165</v>
          </cell>
        </row>
        <row r="161">
          <cell r="A161" t="str">
            <v>6459 СЕРВЕЛАТ ШВЕЙЦАРСК. в/к с/н в/у 1/100*10  ОСТАНКИНО</v>
          </cell>
          <cell r="D161">
            <v>1502</v>
          </cell>
          <cell r="F161">
            <v>1512</v>
          </cell>
        </row>
        <row r="162">
          <cell r="A162" t="str">
            <v>6470 ВЕТЧ.МРАМОРНАЯ в/у_45с  ОСТАНКИНО</v>
          </cell>
          <cell r="D162">
            <v>70.099999999999994</v>
          </cell>
          <cell r="F162">
            <v>70.099999999999994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310</v>
          </cell>
        </row>
        <row r="164">
          <cell r="A164" t="str">
            <v>6527 ШПИКАЧКИ СОЧНЫЕ ПМ сар б/о мгс 1*3 45с ОСТАНКИНО</v>
          </cell>
          <cell r="D164">
            <v>391.64499999999998</v>
          </cell>
          <cell r="F164">
            <v>391.64499999999998</v>
          </cell>
        </row>
        <row r="165">
          <cell r="A165" t="str">
            <v>6528 ШПИКАЧКИ СОЧНЫЕ ПМ сар б/о мгс 0.4кг 45с  ОСТАНКИНО</v>
          </cell>
          <cell r="D165">
            <v>50</v>
          </cell>
          <cell r="F165">
            <v>50</v>
          </cell>
        </row>
        <row r="166">
          <cell r="A166" t="str">
            <v>6586 МРАМОРНАЯ И БАЛЫКОВАЯ в/к с/н мгс 1/90 ОСТАНКИНО</v>
          </cell>
          <cell r="D166">
            <v>294</v>
          </cell>
          <cell r="F166">
            <v>294</v>
          </cell>
        </row>
        <row r="167">
          <cell r="A167" t="str">
            <v>6609 С ГОВЯДИНОЙ ПМ сар б/о мгс 0.4кг_45с ОСТАНКИНО</v>
          </cell>
          <cell r="D167">
            <v>70</v>
          </cell>
          <cell r="F167">
            <v>70</v>
          </cell>
        </row>
        <row r="168">
          <cell r="A168" t="str">
            <v>6616 МОЛОЧНЫЕ КЛАССИЧЕСКИЕ сос п/о в/у 0.3кг  ОСТАНКИНО</v>
          </cell>
          <cell r="D168">
            <v>2840</v>
          </cell>
          <cell r="F168">
            <v>2841</v>
          </cell>
        </row>
        <row r="169">
          <cell r="A169" t="str">
            <v>6683 СЕРВЕЛАТ ЗЕРНИСТЫЙ ПМ в/к в/у 0,35кг  ОСТАНКИНО</v>
          </cell>
          <cell r="D169">
            <v>10</v>
          </cell>
          <cell r="F169">
            <v>10</v>
          </cell>
        </row>
        <row r="170">
          <cell r="A170" t="str">
            <v>6684 СЕРВЕЛАТ КАРЕЛЬСКИЙ ПМ в/к в/у 0.28кг  ОСТАНКИНО</v>
          </cell>
          <cell r="D170">
            <v>10</v>
          </cell>
          <cell r="F170">
            <v>10</v>
          </cell>
        </row>
        <row r="171">
          <cell r="A171" t="str">
            <v>6697 СЕРВЕЛАТ ФИНСКИЙ ПМ в/к в/у 0,35кг 8шт.  ОСТАНКИНО</v>
          </cell>
          <cell r="D171">
            <v>5879</v>
          </cell>
          <cell r="F171">
            <v>5892</v>
          </cell>
        </row>
        <row r="172">
          <cell r="A172" t="str">
            <v>6713 СОЧНЫЙ ГРИЛЬ ПМ сос п/о мгс 0.41кг 8шт.  ОСТАНКИНО</v>
          </cell>
          <cell r="D172">
            <v>1932</v>
          </cell>
          <cell r="F172">
            <v>1932</v>
          </cell>
        </row>
        <row r="173">
          <cell r="A173" t="str">
            <v>6722 СОЧНЫЕ ПМ сос п/о мгс 0,41кг 10шт.  ОСТАНКИНО</v>
          </cell>
          <cell r="D173">
            <v>10</v>
          </cell>
          <cell r="F173">
            <v>10</v>
          </cell>
        </row>
        <row r="174">
          <cell r="A174" t="str">
            <v>6724 МОЛОЧНЫЕ ПМ сос п/о мгс 0.41кг 10шт.  ОСТАНКИНО</v>
          </cell>
          <cell r="D174">
            <v>909</v>
          </cell>
          <cell r="F174">
            <v>909</v>
          </cell>
        </row>
        <row r="175">
          <cell r="A175" t="str">
            <v>6765 РУБЛЕНЫЕ сос ц/о мгс 0.36кг 6шт.  ОСТАНКИНО</v>
          </cell>
          <cell r="D175">
            <v>635</v>
          </cell>
          <cell r="F175">
            <v>635</v>
          </cell>
        </row>
        <row r="176">
          <cell r="A176" t="str">
            <v>6773 САЛЯМИ Папа может п/к в/у 0,28кг 8шт.  ОСТАНКИНО</v>
          </cell>
          <cell r="D176">
            <v>10</v>
          </cell>
          <cell r="F176">
            <v>10</v>
          </cell>
        </row>
        <row r="177">
          <cell r="A177" t="str">
            <v>6777 МЯСНЫЕ С ГОВЯДИНОЙ ПМ сос п/о мгс 0.4кг  ОСТАНКИНО</v>
          </cell>
          <cell r="D177">
            <v>10</v>
          </cell>
          <cell r="F177">
            <v>10</v>
          </cell>
        </row>
        <row r="178">
          <cell r="A178" t="str">
            <v>6785 ВЕНСКАЯ САЛЯМИ п/к в/у 0.33кг 8шт.  ОСТАНКИНО</v>
          </cell>
          <cell r="D178">
            <v>206</v>
          </cell>
          <cell r="F178">
            <v>206</v>
          </cell>
        </row>
        <row r="179">
          <cell r="A179" t="str">
            <v>6787 СЕРВЕЛАТ КРЕМЛЕВСКИЙ в/к в/у 0,33кг 8шт.  ОСТАНКИНО</v>
          </cell>
          <cell r="D179">
            <v>190</v>
          </cell>
          <cell r="F179">
            <v>190</v>
          </cell>
        </row>
        <row r="180">
          <cell r="A180" t="str">
            <v>6793 БАЛЫКОВАЯ в/к в/у 0,33кг 8шт.  ОСТАНКИНО</v>
          </cell>
          <cell r="D180">
            <v>490</v>
          </cell>
          <cell r="F180">
            <v>490</v>
          </cell>
        </row>
        <row r="181">
          <cell r="A181" t="str">
            <v>6829 МОЛОЧНЫЕ КЛАССИЧЕСКИЕ сос п/о мгс 2*4_С  ОСТАНКИНО</v>
          </cell>
          <cell r="D181">
            <v>1047.5999999999999</v>
          </cell>
          <cell r="F181">
            <v>1047.5999999999999</v>
          </cell>
        </row>
        <row r="182">
          <cell r="A182" t="str">
            <v>6837 ФИЛЕЙНЫЕ Папа Может сос ц/о мгс 0.4кг  ОСТАНКИНО</v>
          </cell>
          <cell r="D182">
            <v>1318</v>
          </cell>
          <cell r="F182">
            <v>1318</v>
          </cell>
        </row>
        <row r="183">
          <cell r="A183" t="str">
            <v>6842 ДЫМОВИЦА ИЗ ОКОРОКА к/в мл/к в/у 0,3кг  ОСТАНКИНО</v>
          </cell>
          <cell r="D183">
            <v>300</v>
          </cell>
          <cell r="F183">
            <v>300</v>
          </cell>
        </row>
        <row r="184">
          <cell r="A184" t="str">
            <v>6852 МОЛОЧНЫЕ ПРЕМИУМ ПМ сос п/о в/ у 1/350  ОСТАНКИНО</v>
          </cell>
          <cell r="D184">
            <v>10</v>
          </cell>
          <cell r="F184">
            <v>10</v>
          </cell>
        </row>
        <row r="185">
          <cell r="A185" t="str">
            <v>6861 ДОМАШНИЙ РЕЦЕПТ Коровино вар п/о  ОСТАНКИНО</v>
          </cell>
          <cell r="D185">
            <v>836.7</v>
          </cell>
          <cell r="F185">
            <v>836.7</v>
          </cell>
        </row>
        <row r="186">
          <cell r="A186" t="str">
            <v>6866 ВЕТЧ.НЕЖНАЯ Коровино п/о_Маяк  ОСТАНКИНО</v>
          </cell>
          <cell r="D186">
            <v>290.60000000000002</v>
          </cell>
          <cell r="F186">
            <v>290.60000000000002</v>
          </cell>
        </row>
        <row r="187">
          <cell r="A187" t="str">
            <v>7001 КЛАССИЧЕСКИЕ Папа может сар б/о мгс 1*3  ОСТАНКИНО</v>
          </cell>
          <cell r="D187">
            <v>270.5</v>
          </cell>
          <cell r="F187">
            <v>270.5</v>
          </cell>
        </row>
        <row r="188">
          <cell r="A188" t="str">
            <v>7040 С ИНДЕЙКОЙ ПМ сос ц/о в/у 1/270 8шт.  ОСТАНКИНО</v>
          </cell>
          <cell r="D188">
            <v>290</v>
          </cell>
          <cell r="F188">
            <v>300</v>
          </cell>
        </row>
        <row r="189">
          <cell r="A189" t="str">
            <v>7059 ШПИКАЧКИ СОЧНЫЕ С БЕК. п/о мгс 0.3кг_60с  ОСТАНКИНО</v>
          </cell>
          <cell r="D189">
            <v>336</v>
          </cell>
          <cell r="F189">
            <v>336</v>
          </cell>
        </row>
        <row r="190">
          <cell r="A190" t="str">
            <v>7064 СОЧНЫЕ ПМ сос п/о в/у 1/350 8 шт_50с ОСТАНКИНО</v>
          </cell>
          <cell r="D190">
            <v>2</v>
          </cell>
          <cell r="F190">
            <v>2</v>
          </cell>
        </row>
        <row r="191">
          <cell r="A191" t="str">
            <v>7066 СОЧНЫЕ ПМ сос п/о мгс 0.41кг 10шт_50с  ОСТАНКИНО</v>
          </cell>
          <cell r="D191">
            <v>7828</v>
          </cell>
          <cell r="F191">
            <v>7829</v>
          </cell>
        </row>
        <row r="192">
          <cell r="A192" t="str">
            <v>7070 СОЧНЫЕ ПМ сос п/о мгс 1.5*4_А_50с  ОСТАНКИНО</v>
          </cell>
          <cell r="D192">
            <v>3869.9</v>
          </cell>
          <cell r="F192">
            <v>3869.9</v>
          </cell>
        </row>
        <row r="193">
          <cell r="A193" t="str">
            <v>7073 МОЛОЧ.ПРЕМИУМ ПМ сос п/о в/у 1/350_50с  ОСТАНКИНО</v>
          </cell>
          <cell r="D193">
            <v>2499</v>
          </cell>
          <cell r="F193">
            <v>2509</v>
          </cell>
        </row>
        <row r="194">
          <cell r="A194" t="str">
            <v>7074 МОЛОЧ.ПРЕМИУМ ПМ сос п/о мгс 0.6кг_50с  ОСТАНКИНО</v>
          </cell>
          <cell r="D194">
            <v>65</v>
          </cell>
          <cell r="F194">
            <v>65</v>
          </cell>
        </row>
        <row r="195">
          <cell r="A195" t="str">
            <v>7075 МОЛОЧ.ПРЕМИУМ ПМ сос п/о мгс 1.5*4_О_50с  ОСТАНКИНО</v>
          </cell>
          <cell r="D195">
            <v>90</v>
          </cell>
          <cell r="F195">
            <v>90</v>
          </cell>
        </row>
        <row r="196">
          <cell r="A196" t="str">
            <v>7077 МЯСНЫЕ С ГОВЯД.ПМ сос п/о мгс 0.4кг_50с  ОСТАНКИНО</v>
          </cell>
          <cell r="D196">
            <v>2511</v>
          </cell>
          <cell r="F196">
            <v>2523</v>
          </cell>
        </row>
        <row r="197">
          <cell r="A197" t="str">
            <v>7080 СЛИВОЧНЫЕ ПМ сос п/о мгс 0.41кг 10шт. 50с  ОСТАНКИНО</v>
          </cell>
          <cell r="D197">
            <v>4577</v>
          </cell>
          <cell r="F197">
            <v>4588</v>
          </cell>
        </row>
        <row r="198">
          <cell r="A198" t="str">
            <v>7082 СЛИВОЧНЫЕ ПМ сос п/о мгс 1.5*4_50с  ОСТАНКИНО</v>
          </cell>
          <cell r="D198">
            <v>182.3</v>
          </cell>
          <cell r="F198">
            <v>182.3</v>
          </cell>
        </row>
        <row r="199">
          <cell r="A199" t="str">
            <v>7087 ШПИК С ЧЕСНОК.И ПЕРЦЕМ к/в в/у 0.3кг_50с  ОСТАНКИНО</v>
          </cell>
          <cell r="D199">
            <v>448</v>
          </cell>
          <cell r="F199">
            <v>448</v>
          </cell>
        </row>
        <row r="200">
          <cell r="A200" t="str">
            <v>7090 СВИНИНА ПО-ДОМ. к/в мл/к в/у 0.3кг_50с  ОСТАНКИНО</v>
          </cell>
          <cell r="D200">
            <v>746</v>
          </cell>
          <cell r="F200">
            <v>746</v>
          </cell>
        </row>
        <row r="201">
          <cell r="A201" t="str">
            <v>7092 БЕКОН Папа может с/к с/н в/у 1/140_50с  ОСТАНКИНО</v>
          </cell>
          <cell r="D201">
            <v>1054</v>
          </cell>
          <cell r="F201">
            <v>1054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87</v>
          </cell>
          <cell r="F203">
            <v>87</v>
          </cell>
        </row>
        <row r="204">
          <cell r="A204" t="str">
            <v>7147 САЛЬЧИЧОН Останкино с/к в/у 1/220 8шт.  ОСТАНКИНО</v>
          </cell>
          <cell r="D204">
            <v>72</v>
          </cell>
          <cell r="F204">
            <v>72</v>
          </cell>
        </row>
        <row r="205">
          <cell r="A205" t="str">
            <v>7149 БАЛЫКОВАЯ Коровино п/к в/у 0.84кг_50с  ОСТАНКИНО</v>
          </cell>
          <cell r="D205">
            <v>36</v>
          </cell>
          <cell r="F205">
            <v>36</v>
          </cell>
        </row>
        <row r="206">
          <cell r="A206" t="str">
            <v>7150 САЛЬЧИЧОН Папа может с/к в/у ОСТАНКИНО</v>
          </cell>
          <cell r="D206">
            <v>6</v>
          </cell>
          <cell r="F206">
            <v>6</v>
          </cell>
        </row>
        <row r="207">
          <cell r="A207" t="str">
            <v>7154 СЕРВЕЛАТ ЗЕРНИСТЫЙ ПМ в/к в/у 0.35кг_50с  ОСТАНКИНО</v>
          </cell>
          <cell r="D207">
            <v>3112</v>
          </cell>
          <cell r="F207">
            <v>3126</v>
          </cell>
        </row>
        <row r="208">
          <cell r="A208" t="str">
            <v>7166 СЕРВЕЛТ ОХОТНИЧИЙ ПМ в/к в/у_50с  ОСТАНКИНО</v>
          </cell>
          <cell r="D208">
            <v>506.30700000000002</v>
          </cell>
          <cell r="F208">
            <v>517.61400000000003</v>
          </cell>
        </row>
        <row r="209">
          <cell r="A209" t="str">
            <v>7169 СЕРВЕЛАТ ОХОТНИЧИЙ ПМ в/к в/у 0.35кг_50с  ОСТАНКИНО</v>
          </cell>
          <cell r="D209">
            <v>4605</v>
          </cell>
          <cell r="F209">
            <v>4624</v>
          </cell>
        </row>
        <row r="210">
          <cell r="A210" t="str">
            <v>7187 ГРУДИНКА ПРЕМИУМ к/в мл/к в/у 0,3кг_50с ОСТАНКИНО</v>
          </cell>
          <cell r="D210">
            <v>1407</v>
          </cell>
          <cell r="F210">
            <v>1417</v>
          </cell>
        </row>
        <row r="211">
          <cell r="A211" t="str">
            <v>7226 ЧОРИЗО ПРЕМИУМ Останкино с/к в/у 1/180  ОСТАНКИНО</v>
          </cell>
          <cell r="D211">
            <v>2</v>
          </cell>
          <cell r="F211">
            <v>2</v>
          </cell>
        </row>
        <row r="212">
          <cell r="A212" t="str">
            <v>7227 САЛЯМИ ФИНСКАЯ Папа может с/к в/у 1/180  ОСТАНКИНО</v>
          </cell>
          <cell r="D212">
            <v>2</v>
          </cell>
          <cell r="F212">
            <v>2</v>
          </cell>
        </row>
        <row r="213">
          <cell r="A213" t="str">
            <v>7231 КЛАССИЧЕСКАЯ ПМ вар п/о 0,3кг 8шт_209к ОСТАНКИНО</v>
          </cell>
          <cell r="D213">
            <v>1738</v>
          </cell>
          <cell r="F213">
            <v>1754</v>
          </cell>
        </row>
        <row r="214">
          <cell r="A214" t="str">
            <v>7232 БОЯNСКАЯ ПМ п/к в/у 0,28кг 8шт_209к ОСТАНКИНО</v>
          </cell>
          <cell r="D214">
            <v>1689</v>
          </cell>
          <cell r="F214">
            <v>1689</v>
          </cell>
        </row>
        <row r="215">
          <cell r="A215" t="str">
            <v>7235 ВЕТЧ.КЛАССИЧЕСКАЯ ПМ п/о 0,35кг 8шт_209к ОСТАНКИНО</v>
          </cell>
          <cell r="D215">
            <v>26</v>
          </cell>
          <cell r="F215">
            <v>26</v>
          </cell>
        </row>
        <row r="216">
          <cell r="A216" t="str">
            <v>7236 СЕРВЕЛАТ КАРЕЛЬСКИЙ в/к в/у 0,28кг_209к ОСТАНКИНО</v>
          </cell>
          <cell r="D216">
            <v>4232</v>
          </cell>
          <cell r="F216">
            <v>4243</v>
          </cell>
        </row>
        <row r="217">
          <cell r="A217" t="str">
            <v>7241 САЛЯМИ Папа может п/к в/у 0,28кг_209к ОСТАНКИНО</v>
          </cell>
          <cell r="D217">
            <v>1134</v>
          </cell>
          <cell r="F217">
            <v>1144</v>
          </cell>
        </row>
        <row r="218">
          <cell r="A218" t="str">
            <v>7245 ВЕТЧ.ФИЛЕЙНАЯ ПМ п/о 0,4кг 8шт ОСТАНКИНО</v>
          </cell>
          <cell r="D218">
            <v>85</v>
          </cell>
          <cell r="F218">
            <v>85</v>
          </cell>
        </row>
        <row r="219">
          <cell r="A219" t="str">
            <v>7252 СЕРВЕЛАТ ФИНСКИЙ ПМ в/к с/н мгс 1/100*12  ОСТАНКИНО</v>
          </cell>
          <cell r="D219">
            <v>664</v>
          </cell>
          <cell r="F219">
            <v>664</v>
          </cell>
        </row>
        <row r="220">
          <cell r="A220" t="str">
            <v>7271 МЯСНЫЕ С ГОВЯДИНОЙ ПМ сос п/о мгс 1.5*4 ВЕС  ОСТАНКИНО</v>
          </cell>
          <cell r="D220">
            <v>85.7</v>
          </cell>
          <cell r="F220">
            <v>85.7</v>
          </cell>
        </row>
        <row r="221">
          <cell r="A221" t="str">
            <v>7284 ДЛЯ ДЕТЕЙ сос п/о мгс 0,33кг 6шт  ОСТАНКИНО</v>
          </cell>
          <cell r="D221">
            <v>312</v>
          </cell>
          <cell r="F221">
            <v>312</v>
          </cell>
        </row>
        <row r="222">
          <cell r="A222" t="str">
            <v>7308 Сыр "Пармезан" (срок созревания 3 месяцев) м.д.ж. в.с.в. 40% ВЕС  ОСТАНКИНО</v>
          </cell>
          <cell r="D222">
            <v>2.5</v>
          </cell>
          <cell r="F222">
            <v>2.5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339</v>
          </cell>
          <cell r="F223">
            <v>339</v>
          </cell>
        </row>
        <row r="224">
          <cell r="A224" t="str">
            <v>8391 Сыр творожный с зеленью 60% Папа может 140 гр.  ОСТАНКИНО</v>
          </cell>
          <cell r="D224">
            <v>230</v>
          </cell>
          <cell r="F224">
            <v>230</v>
          </cell>
        </row>
        <row r="225">
          <cell r="A225" t="str">
            <v>8398 Сыр ПАПА МОЖЕТ "Тильзитер" 45% 180 г  ОСТАНКИНО</v>
          </cell>
          <cell r="D225">
            <v>475</v>
          </cell>
          <cell r="F225">
            <v>475</v>
          </cell>
        </row>
        <row r="226">
          <cell r="A226" t="str">
            <v>8411 Сыр ПАПА МОЖЕТ "Гауда Голд" 45% 180 г  ОСТАНКИНО</v>
          </cell>
          <cell r="D226">
            <v>535</v>
          </cell>
          <cell r="F226">
            <v>535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1193</v>
          </cell>
          <cell r="F227">
            <v>1197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28</v>
          </cell>
          <cell r="F228">
            <v>28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27</v>
          </cell>
          <cell r="F229">
            <v>27</v>
          </cell>
        </row>
        <row r="230">
          <cell r="A230" t="str">
            <v>8452 Сыр колбасный копченый Папа Может 400 гр  ОСТАНКИНО</v>
          </cell>
          <cell r="D230">
            <v>14</v>
          </cell>
          <cell r="F230">
            <v>14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1188</v>
          </cell>
          <cell r="F231">
            <v>1192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15</v>
          </cell>
          <cell r="F232">
            <v>15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24</v>
          </cell>
          <cell r="F233">
            <v>24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87</v>
          </cell>
          <cell r="F234">
            <v>87</v>
          </cell>
        </row>
        <row r="235">
          <cell r="A235" t="str">
            <v>8831 Сыр ПАПА МОЖЕТ "Министерский" 180гр, 45 %  ОСТАНКИНО</v>
          </cell>
          <cell r="D235">
            <v>87</v>
          </cell>
          <cell r="F235">
            <v>87</v>
          </cell>
        </row>
        <row r="236">
          <cell r="A236" t="str">
            <v>8855 Сыр ПАПА МОЖЕТ "Папин завтрак" 180гр, 45 %  ОСТАНКИНО</v>
          </cell>
          <cell r="D236">
            <v>80</v>
          </cell>
          <cell r="F236">
            <v>80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125</v>
          </cell>
          <cell r="F237">
            <v>131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267</v>
          </cell>
          <cell r="F238">
            <v>267</v>
          </cell>
        </row>
        <row r="239">
          <cell r="A239" t="str">
            <v>Балыковая с/к 200 гр. срез "Эликатессе" термоформ.пак.  СПК</v>
          </cell>
          <cell r="D239">
            <v>169</v>
          </cell>
          <cell r="F239">
            <v>171</v>
          </cell>
        </row>
        <row r="240">
          <cell r="A240" t="str">
            <v>БОНУС МОЛОЧНЫЕ КЛАССИЧЕСКИЕ сос п/о в/у 0.3кг (6084)  ОСТАНКИНО</v>
          </cell>
          <cell r="D240">
            <v>79</v>
          </cell>
          <cell r="F240">
            <v>79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20</v>
          </cell>
          <cell r="F241">
            <v>20</v>
          </cell>
        </row>
        <row r="242">
          <cell r="A242" t="str">
            <v>БОНУС СОЧНЫЕ Папа может сос п/о мгс 1.5*4 (6954)  ОСТАНКИНО</v>
          </cell>
          <cell r="D242">
            <v>338.5</v>
          </cell>
          <cell r="F242">
            <v>338.5</v>
          </cell>
        </row>
        <row r="243">
          <cell r="A243" t="str">
            <v>БОНУС СОЧНЫЕ сос п/о мгс 0.41кг_UZ (6087)  ОСТАНКИНО</v>
          </cell>
          <cell r="D243">
            <v>268</v>
          </cell>
          <cell r="F243">
            <v>268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695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2318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4</v>
          </cell>
        </row>
        <row r="247">
          <cell r="A247" t="str">
            <v>Бутербродная вареная 0,47 кг шт.  СПК</v>
          </cell>
          <cell r="D247">
            <v>50</v>
          </cell>
          <cell r="F247">
            <v>50</v>
          </cell>
        </row>
        <row r="248">
          <cell r="A248" t="str">
            <v>Вацлавская п/к (черева) 390 гр.шт. термоус.пак  СПК</v>
          </cell>
          <cell r="D248">
            <v>151</v>
          </cell>
          <cell r="F248">
            <v>151</v>
          </cell>
        </row>
        <row r="249">
          <cell r="A249" t="str">
            <v>Ветчина Альтаирская Столовая (для ХОРЕКА)  СПК</v>
          </cell>
          <cell r="D249">
            <v>3</v>
          </cell>
          <cell r="F249">
            <v>4.2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24</v>
          </cell>
          <cell r="F250">
            <v>321</v>
          </cell>
        </row>
        <row r="251">
          <cell r="A251" t="str">
            <v>Готовые чебупели острые с мясом 0,24кг ТМ Горячая штучка  ПОКОМ</v>
          </cell>
          <cell r="D251">
            <v>6</v>
          </cell>
          <cell r="F251">
            <v>542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3</v>
          </cell>
          <cell r="F252">
            <v>3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3</v>
          </cell>
          <cell r="F253">
            <v>3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980</v>
          </cell>
          <cell r="F254">
            <v>2707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2</v>
          </cell>
          <cell r="F255">
            <v>2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872</v>
          </cell>
          <cell r="F256">
            <v>2678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14</v>
          </cell>
          <cell r="F257">
            <v>571</v>
          </cell>
        </row>
        <row r="258">
          <cell r="A258" t="str">
            <v>Грудинка Деревенская в аджике к/в 150 гр.шт. нарезка (лоток с ср.защ.атм.)  СПК</v>
          </cell>
          <cell r="D258">
            <v>20</v>
          </cell>
          <cell r="F258">
            <v>20</v>
          </cell>
        </row>
        <row r="259">
          <cell r="A259" t="str">
            <v>Гуцульская с/к "КолбасГрад" 160 гр.шт. термоус. пак  СПК</v>
          </cell>
          <cell r="D259">
            <v>129</v>
          </cell>
          <cell r="F259">
            <v>129</v>
          </cell>
        </row>
        <row r="260">
          <cell r="A260" t="str">
            <v>Дельгаро с/в "Эликатессе" 140 гр.шт.  СПК</v>
          </cell>
          <cell r="D260">
            <v>53</v>
          </cell>
          <cell r="F260">
            <v>53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203</v>
          </cell>
          <cell r="F261">
            <v>203</v>
          </cell>
        </row>
        <row r="262">
          <cell r="A262" t="str">
            <v>Докторская вареная в/с 0,47 кг шт.  СПК</v>
          </cell>
          <cell r="D262">
            <v>46</v>
          </cell>
          <cell r="F262">
            <v>46</v>
          </cell>
        </row>
        <row r="263">
          <cell r="A263" t="str">
            <v>Докторская вареная термоус.пак. "Высокий вкус"  СПК</v>
          </cell>
          <cell r="D263">
            <v>43.948999999999998</v>
          </cell>
          <cell r="F263">
            <v>43.948999999999998</v>
          </cell>
        </row>
        <row r="264">
          <cell r="A264" t="str">
            <v>Европоддон (невозвратный)</v>
          </cell>
          <cell r="F264">
            <v>200</v>
          </cell>
        </row>
        <row r="265">
          <cell r="A265" t="str">
            <v>ЖАР-ладушки с клубникой и вишней ТМ Стародворье 0,2 кг ПОКОМ</v>
          </cell>
          <cell r="D265">
            <v>3</v>
          </cell>
          <cell r="F265">
            <v>45</v>
          </cell>
        </row>
        <row r="266">
          <cell r="A266" t="str">
            <v>ЖАР-ладушки с мясом 0,2кг ТМ Стародворье  ПОКОМ</v>
          </cell>
          <cell r="D266">
            <v>50</v>
          </cell>
          <cell r="F266">
            <v>458</v>
          </cell>
        </row>
        <row r="267">
          <cell r="A267" t="str">
            <v>ЖАР-ладушки с яблоком и грушей ТМ Стародворье 0,2 кг. ПОКОМ</v>
          </cell>
          <cell r="F267">
            <v>20</v>
          </cell>
        </row>
        <row r="268">
          <cell r="A268" t="str">
            <v>Жареные вареники с картофелем и беконом Добросельские 0,2 кг. ТМ Стародворье  ПОКОМ</v>
          </cell>
          <cell r="D268">
            <v>15</v>
          </cell>
          <cell r="F268">
            <v>353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1686</v>
          </cell>
          <cell r="F269">
            <v>1686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1773</v>
          </cell>
          <cell r="F270">
            <v>1773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220</v>
          </cell>
          <cell r="F271">
            <v>220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115.7</v>
          </cell>
          <cell r="F272">
            <v>115.7</v>
          </cell>
        </row>
        <row r="273">
          <cell r="A273" t="str">
            <v>Карбонад Юбилейный термоус.пак.  СПК</v>
          </cell>
          <cell r="D273">
            <v>96.543000000000006</v>
          </cell>
          <cell r="F273">
            <v>97.384</v>
          </cell>
        </row>
        <row r="274">
          <cell r="A274" t="str">
            <v>Классическая вареная 400 гр.шт.  СПК</v>
          </cell>
          <cell r="D274">
            <v>11</v>
          </cell>
          <cell r="F274">
            <v>11</v>
          </cell>
        </row>
        <row r="275">
          <cell r="A275" t="str">
            <v>Классическая с/к 80 гр.шт.нар. (лоток с ср.защ.атм.)  СПК</v>
          </cell>
          <cell r="D275">
            <v>327</v>
          </cell>
          <cell r="F275">
            <v>327</v>
          </cell>
        </row>
        <row r="276">
          <cell r="A276" t="str">
            <v>Колбаски Мяснули оригинальные с/к 50 гр.шт. (в ср.защ.атм.)  СПК</v>
          </cell>
          <cell r="D276">
            <v>71</v>
          </cell>
          <cell r="F276">
            <v>75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790</v>
          </cell>
          <cell r="F277">
            <v>795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488</v>
          </cell>
          <cell r="F278">
            <v>493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131</v>
          </cell>
          <cell r="F279">
            <v>136</v>
          </cell>
        </row>
        <row r="280">
          <cell r="A280" t="str">
            <v>Круггетсы с сырным соусом ТМ Горячая штучка 0,25 кг зам  ПОКОМ</v>
          </cell>
          <cell r="D280">
            <v>2</v>
          </cell>
          <cell r="F280">
            <v>2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D281">
            <v>12</v>
          </cell>
          <cell r="F281">
            <v>1041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68</v>
          </cell>
          <cell r="F282">
            <v>1037</v>
          </cell>
        </row>
        <row r="283">
          <cell r="A283" t="str">
            <v>Ла Фаворте с/в "Эликатессе" 140 гр.шт.  СПК</v>
          </cell>
          <cell r="D283">
            <v>117</v>
          </cell>
          <cell r="F283">
            <v>117</v>
          </cell>
        </row>
        <row r="284">
          <cell r="A284" t="str">
            <v>Ливерная Печеночная 250 гр.шт.  СПК</v>
          </cell>
          <cell r="D284">
            <v>225</v>
          </cell>
          <cell r="F284">
            <v>225</v>
          </cell>
        </row>
        <row r="285">
          <cell r="A285" t="str">
            <v>Любительская вареная термоус.пак. "Высокий вкус"  СПК</v>
          </cell>
          <cell r="D285">
            <v>88.6</v>
          </cell>
          <cell r="F285">
            <v>88.6</v>
          </cell>
        </row>
        <row r="286">
          <cell r="A286" t="str">
            <v>Мини-сосиски в тесте 3,7кг ВЕС заморож. ТМ Зареченские  ПОКОМ</v>
          </cell>
          <cell r="F286">
            <v>288.7</v>
          </cell>
        </row>
        <row r="287">
          <cell r="A287" t="str">
            <v>Мини-чебуречки с мясом ВЕС 5,5кг ТМ Зареченские  ПОКОМ</v>
          </cell>
          <cell r="F287">
            <v>71.5</v>
          </cell>
        </row>
        <row r="288">
          <cell r="A288" t="str">
            <v>Мини-шарики с курочкой и сыром ТМ Зареченские ВЕС  ПОКОМ</v>
          </cell>
          <cell r="F288">
            <v>207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502</v>
          </cell>
          <cell r="F289">
            <v>3057</v>
          </cell>
        </row>
        <row r="290">
          <cell r="A290" t="str">
            <v>Наггетсы Нагетосы Сочная курочка в хрустящей панировке 0,25кг ТМ Горячая штучка   ПОКОМ</v>
          </cell>
          <cell r="D290">
            <v>2</v>
          </cell>
          <cell r="F290">
            <v>2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265</v>
          </cell>
          <cell r="F291">
            <v>2386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729</v>
          </cell>
          <cell r="F292">
            <v>2949</v>
          </cell>
        </row>
        <row r="293">
          <cell r="A293" t="str">
            <v>Наггетсы с куриным филе и сыром ТМ Вязанка 0,25 кг ПОКОМ</v>
          </cell>
          <cell r="D293">
            <v>846</v>
          </cell>
          <cell r="F293">
            <v>3110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1374</v>
          </cell>
        </row>
        <row r="295">
          <cell r="A295" t="str">
            <v>Наггетсы Хрустящие ТМ Стародворье с сочной курочкой 0,23 кг  ПОКОМ</v>
          </cell>
          <cell r="D295">
            <v>5</v>
          </cell>
          <cell r="F295">
            <v>300</v>
          </cell>
        </row>
        <row r="296">
          <cell r="A296" t="str">
            <v>Оригинальная с перцем с/к  СПК</v>
          </cell>
          <cell r="D296">
            <v>209.89</v>
          </cell>
          <cell r="F296">
            <v>209.89</v>
          </cell>
        </row>
        <row r="297">
          <cell r="A297" t="str">
            <v>Паштет печеночный 140 гр.шт.  СПК</v>
          </cell>
          <cell r="D297">
            <v>75</v>
          </cell>
          <cell r="F297">
            <v>75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D298">
            <v>13</v>
          </cell>
          <cell r="F298">
            <v>555</v>
          </cell>
        </row>
        <row r="299">
          <cell r="A299" t="str">
            <v>Пельмени Grandmeni с говядиной и свининой 0,7кг ТМ Горячая штучка  ПОКОМ</v>
          </cell>
          <cell r="D299">
            <v>8</v>
          </cell>
          <cell r="F299">
            <v>273</v>
          </cell>
        </row>
        <row r="300">
          <cell r="A300" t="str">
            <v>Пельмени Бигбули #МЕГАВКУСИЩЕ с сочной грудинкой ТМ Горячая штучка 0,4 кг. ПОКОМ</v>
          </cell>
          <cell r="F300">
            <v>3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525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204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358</v>
          </cell>
          <cell r="F303">
            <v>1500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3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3</v>
          </cell>
          <cell r="F305">
            <v>967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4</v>
          </cell>
          <cell r="F306">
            <v>920</v>
          </cell>
        </row>
        <row r="307">
          <cell r="A307" t="str">
            <v>Пельмени Бульмени Нейробуст с мясом ТМ Горячая штучка ТС Бульмени ГШ сфера флоу-пак 0,6 кг.  ПОКОМ</v>
          </cell>
          <cell r="F307">
            <v>305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11</v>
          </cell>
          <cell r="F308">
            <v>2334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F309">
            <v>390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8</v>
          </cell>
          <cell r="F310">
            <v>1275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1175</v>
          </cell>
          <cell r="F311">
            <v>3528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9</v>
          </cell>
          <cell r="F312">
            <v>1448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690</v>
          </cell>
          <cell r="F313">
            <v>3987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9</v>
          </cell>
          <cell r="F314">
            <v>250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245</v>
          </cell>
        </row>
        <row r="316">
          <cell r="A316" t="str">
            <v>Пельмени Зареченские сфера 5 кг.  ПОКОМ</v>
          </cell>
          <cell r="F316">
            <v>50</v>
          </cell>
        </row>
        <row r="317">
          <cell r="A317" t="str">
            <v>Пельмени Медвежьи ушки с фермерскими сливками 0,7кг  ПОКОМ</v>
          </cell>
          <cell r="D317">
            <v>1</v>
          </cell>
          <cell r="F317">
            <v>289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10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</v>
          </cell>
          <cell r="F319">
            <v>759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4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4</v>
          </cell>
          <cell r="F321">
            <v>630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296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718</v>
          </cell>
        </row>
        <row r="324">
          <cell r="A324" t="str">
            <v>Пельмени Сочные сфера 0,8 кг ТМ Стародворье  ПОКОМ</v>
          </cell>
          <cell r="D324">
            <v>1</v>
          </cell>
          <cell r="F324">
            <v>182</v>
          </cell>
        </row>
        <row r="325">
          <cell r="A325" t="str">
            <v>Пирожки с мясом 0,3кг ТМ Зареченские  ПОКОМ</v>
          </cell>
          <cell r="F325">
            <v>3</v>
          </cell>
        </row>
        <row r="326">
          <cell r="A326" t="str">
            <v>Пирожки с мясом 3,7кг ВЕС ТМ Зареченские  ПОКОМ</v>
          </cell>
          <cell r="F326">
            <v>136.9</v>
          </cell>
        </row>
        <row r="327">
          <cell r="A327" t="str">
            <v>Ричеза с/к 230 гр.шт.  СПК</v>
          </cell>
          <cell r="D327">
            <v>120</v>
          </cell>
          <cell r="F327">
            <v>120</v>
          </cell>
        </row>
        <row r="328">
          <cell r="A328" t="str">
            <v>Сальчетти с/к 230 гр.шт.  СПК</v>
          </cell>
          <cell r="D328">
            <v>217</v>
          </cell>
          <cell r="F328">
            <v>217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154</v>
          </cell>
          <cell r="F329">
            <v>154</v>
          </cell>
        </row>
        <row r="330">
          <cell r="A330" t="str">
            <v>Салями с/к 100 гр.шт.нар. (лоток с ср.защ.атм.)  СПК</v>
          </cell>
          <cell r="D330">
            <v>336</v>
          </cell>
          <cell r="F330">
            <v>336</v>
          </cell>
        </row>
        <row r="331">
          <cell r="A331" t="str">
            <v>Салями Трюфель с/в "Эликатессе" 0,16 кг.шт.  СПК</v>
          </cell>
          <cell r="D331">
            <v>117</v>
          </cell>
          <cell r="F331">
            <v>117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86.2</v>
          </cell>
          <cell r="F332">
            <v>86.2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21.8</v>
          </cell>
          <cell r="F333">
            <v>21.8</v>
          </cell>
        </row>
        <row r="334">
          <cell r="A334" t="str">
            <v>Сардельки Необыкновенные (черева) 400 гр.шт. (лоток с ср.защ.атм.)  СПК</v>
          </cell>
          <cell r="D334">
            <v>16</v>
          </cell>
          <cell r="F334">
            <v>16</v>
          </cell>
        </row>
        <row r="335">
          <cell r="A335" t="str">
            <v>Семейная с чесночком вареная (СПК+СКМ)  СПК</v>
          </cell>
          <cell r="D335">
            <v>355.7</v>
          </cell>
          <cell r="F335">
            <v>355.7</v>
          </cell>
        </row>
        <row r="336">
          <cell r="A336" t="str">
            <v>Семейная с чесночком Экстра вареная  СПК</v>
          </cell>
          <cell r="D336">
            <v>13</v>
          </cell>
          <cell r="F336">
            <v>13</v>
          </cell>
        </row>
        <row r="337">
          <cell r="A337" t="str">
            <v>Сервелат Европейский в/к, в/с 0,38 кг.шт.термофор.пак  СПК</v>
          </cell>
          <cell r="D337">
            <v>113</v>
          </cell>
          <cell r="F337">
            <v>113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20</v>
          </cell>
          <cell r="F338">
            <v>20</v>
          </cell>
        </row>
        <row r="339">
          <cell r="A339" t="str">
            <v>Сервелат Финский в/к 0,38 кг.шт. термофор.пак.  СПК</v>
          </cell>
          <cell r="D339">
            <v>129</v>
          </cell>
          <cell r="F339">
            <v>129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219</v>
          </cell>
          <cell r="F340">
            <v>219</v>
          </cell>
        </row>
        <row r="341">
          <cell r="A341" t="str">
            <v>Сервелат Фирменный в/к 250 гр.шт. термоформ.пак.  СПК</v>
          </cell>
          <cell r="D341">
            <v>28</v>
          </cell>
          <cell r="F341">
            <v>28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229</v>
          </cell>
          <cell r="F342">
            <v>229</v>
          </cell>
        </row>
        <row r="343">
          <cell r="A343" t="str">
            <v>Сибирская особая с/к 0,235 кг шт.  СПК</v>
          </cell>
          <cell r="D343">
            <v>238</v>
          </cell>
          <cell r="F343">
            <v>238</v>
          </cell>
        </row>
        <row r="344">
          <cell r="A344" t="str">
            <v>Сосиски "Баварские" 0,36 кг.шт. вак.упак.  СПК</v>
          </cell>
          <cell r="D344">
            <v>17</v>
          </cell>
          <cell r="F344">
            <v>17</v>
          </cell>
        </row>
        <row r="345">
          <cell r="A345" t="str">
            <v>Сосиски "Молочные" 0,36 кг.шт. вак.упак.  СПК</v>
          </cell>
          <cell r="D345">
            <v>34</v>
          </cell>
          <cell r="F345">
            <v>34</v>
          </cell>
        </row>
        <row r="346">
          <cell r="A346" t="str">
            <v>Сосиски Баварские особые "Сибирский стандарт" (в ср.защ.атм.)  СПК</v>
          </cell>
          <cell r="D346">
            <v>3</v>
          </cell>
          <cell r="F346">
            <v>3</v>
          </cell>
        </row>
        <row r="347">
          <cell r="A347" t="str">
            <v>Сосиски Классические (в ср.защ.атм.) СПК</v>
          </cell>
          <cell r="D347">
            <v>24</v>
          </cell>
          <cell r="F347">
            <v>24</v>
          </cell>
        </row>
        <row r="348">
          <cell r="A348" t="str">
            <v>Сосиски Мусульманские "Просто выгодно" (в ср.защ.атм.)  СПК</v>
          </cell>
          <cell r="D348">
            <v>20</v>
          </cell>
          <cell r="F348">
            <v>20</v>
          </cell>
        </row>
        <row r="349">
          <cell r="A349" t="str">
            <v>Сосиски Хот-дог подкопченные (лоток с ср.защ.атм.)  СПК</v>
          </cell>
          <cell r="D349">
            <v>13</v>
          </cell>
          <cell r="F349">
            <v>13</v>
          </cell>
        </row>
        <row r="350">
          <cell r="A350" t="str">
            <v>Сочный мегачебурек ТМ Зареченские ВЕС ПОКОМ</v>
          </cell>
          <cell r="F350">
            <v>129.84</v>
          </cell>
        </row>
        <row r="351">
          <cell r="A351" t="str">
            <v>Торо Неро с/в "Эликатессе" 140 гр.шт.  СПК</v>
          </cell>
          <cell r="D351">
            <v>53</v>
          </cell>
          <cell r="F351">
            <v>53</v>
          </cell>
        </row>
        <row r="352">
          <cell r="A352" t="str">
            <v>Утренняя вареная ВЕС СПК</v>
          </cell>
          <cell r="D352">
            <v>10</v>
          </cell>
          <cell r="F352">
            <v>10</v>
          </cell>
        </row>
        <row r="353">
          <cell r="A353" t="str">
            <v>Уши свиные копченые к пиву 0,15кг нар. д/ф шт.  СПК</v>
          </cell>
          <cell r="D353">
            <v>36</v>
          </cell>
          <cell r="F353">
            <v>36</v>
          </cell>
        </row>
        <row r="354">
          <cell r="A354" t="str">
            <v>Фестивальная пора с/к 100 гр.шт.нар. (лоток с ср.защ.атм.)  СПК</v>
          </cell>
          <cell r="D354">
            <v>201</v>
          </cell>
          <cell r="F354">
            <v>201</v>
          </cell>
        </row>
        <row r="355">
          <cell r="A355" t="str">
            <v>Фестивальная пора с/к 235 гр.шт.  СПК</v>
          </cell>
          <cell r="D355">
            <v>433</v>
          </cell>
          <cell r="F355">
            <v>438</v>
          </cell>
        </row>
        <row r="356">
          <cell r="A356" t="str">
            <v>Фестивальная пора с/к термоус.пак  СПК</v>
          </cell>
          <cell r="D356">
            <v>39.5</v>
          </cell>
          <cell r="F356">
            <v>39.5</v>
          </cell>
        </row>
        <row r="357">
          <cell r="A357" t="str">
            <v>Фирменная с/к 200 гр. срез "Эликатессе" термоформ.пак.  СПК</v>
          </cell>
          <cell r="D357">
            <v>146</v>
          </cell>
          <cell r="F357">
            <v>146</v>
          </cell>
        </row>
        <row r="358">
          <cell r="A358" t="str">
            <v>Фуэт с/в "Эликатессе" 160 гр.шт.  СПК</v>
          </cell>
          <cell r="D358">
            <v>232</v>
          </cell>
          <cell r="F358">
            <v>232</v>
          </cell>
        </row>
        <row r="359">
          <cell r="A359" t="str">
            <v>Хот-догстер ТМ Горячая штучка ТС Хот-Догстер флоу-пак 0,09 кг. ПОКОМ</v>
          </cell>
          <cell r="D359">
            <v>17</v>
          </cell>
          <cell r="F359">
            <v>226</v>
          </cell>
        </row>
        <row r="360">
          <cell r="A360" t="str">
            <v>Хотстеры с сыром 0,25кг ТМ Горячая штучка  ПОКОМ</v>
          </cell>
          <cell r="D360">
            <v>17</v>
          </cell>
          <cell r="F360">
            <v>668</v>
          </cell>
        </row>
        <row r="361">
          <cell r="A361" t="str">
            <v>Хотстеры ТМ Горячая штучка ТС Хотстеры 0,25 кг зам  ПОКОМ</v>
          </cell>
          <cell r="D361">
            <v>613</v>
          </cell>
          <cell r="F361">
            <v>2669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21</v>
          </cell>
          <cell r="F362">
            <v>734</v>
          </cell>
        </row>
        <row r="363">
          <cell r="A363" t="str">
            <v>Хрустящие крылышки ТМ Горячая штучка 0,3 кг зам  ПОКОМ</v>
          </cell>
          <cell r="D363">
            <v>24</v>
          </cell>
          <cell r="F363">
            <v>743</v>
          </cell>
        </row>
        <row r="364">
          <cell r="A364" t="str">
            <v>Чебупели Курочка гриль ТМ Горячая штучка, 0,3 кг зам  ПОКОМ</v>
          </cell>
          <cell r="D364">
            <v>3</v>
          </cell>
          <cell r="F364">
            <v>309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987</v>
          </cell>
          <cell r="F365">
            <v>3328</v>
          </cell>
        </row>
        <row r="366">
          <cell r="A366" t="str">
            <v>Чебупицца Маргарита 0,2кг ТМ Горячая штучка ТС Foodgital  ПОКОМ</v>
          </cell>
          <cell r="D366">
            <v>26</v>
          </cell>
          <cell r="F366">
            <v>462</v>
          </cell>
        </row>
        <row r="367">
          <cell r="A367" t="str">
            <v>Чебупицца Пепперони ТМ Горячая штучка ТС Чебупицца 0.25кг зам  ПОКОМ</v>
          </cell>
          <cell r="D367">
            <v>666</v>
          </cell>
          <cell r="F367">
            <v>5119</v>
          </cell>
        </row>
        <row r="368">
          <cell r="A368" t="str">
            <v>Чебупицца со вкусом 4 сыра 0,2кг ТМ Горячая штучка ТС Foodgital  ПОКОМ</v>
          </cell>
          <cell r="D368">
            <v>9</v>
          </cell>
          <cell r="F368">
            <v>339</v>
          </cell>
        </row>
        <row r="369">
          <cell r="A369" t="str">
            <v>Чебуреки Мясные вес 2,7 кг ТМ Зареченские ВЕС ПОКОМ</v>
          </cell>
          <cell r="F369">
            <v>8.1</v>
          </cell>
        </row>
        <row r="370">
          <cell r="A370" t="str">
            <v>Чебуреки сочные ВЕС ТМ Зареченские  ПОКОМ</v>
          </cell>
          <cell r="F370">
            <v>1500</v>
          </cell>
        </row>
        <row r="371">
          <cell r="A371" t="str">
            <v>Шпикачки Русские (черева) (в ср.защ.атм.) "Высокий вкус"  СПК</v>
          </cell>
          <cell r="D371">
            <v>38.1</v>
          </cell>
          <cell r="F371">
            <v>38.1</v>
          </cell>
        </row>
        <row r="372">
          <cell r="A372" t="str">
            <v>Эликапреза с/в "Эликатессе" 85 гр.шт. нарезка (лоток с ср.защ.атм.)  СПК</v>
          </cell>
          <cell r="D372">
            <v>26</v>
          </cell>
          <cell r="F372">
            <v>26</v>
          </cell>
        </row>
        <row r="373">
          <cell r="A373" t="str">
            <v>Юбилейная с/к 0,235 кг.шт.  СПК</v>
          </cell>
          <cell r="D373">
            <v>832</v>
          </cell>
          <cell r="F373">
            <v>836</v>
          </cell>
        </row>
        <row r="374">
          <cell r="A374" t="str">
            <v>Итого</v>
          </cell>
          <cell r="D374">
            <v>137626.014</v>
          </cell>
          <cell r="F374">
            <v>339120.245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11.09.2025 - 11.09.2025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31.221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138.05600000000001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243.32400000000001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447.89600000000002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74.078999999999994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769.47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44.533999999999999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200.63800000000001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96.707999999999998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32.529000000000003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26.323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91.411000000000001</v>
          </cell>
        </row>
        <row r="29">
          <cell r="A29" t="str">
            <v xml:space="preserve"> 247  Сардельки Нежные, ВЕС.  ПОКОМ</v>
          </cell>
          <cell r="D29">
            <v>29.326000000000001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36.749000000000002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187.446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42.268000000000001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32.923000000000002</v>
          </cell>
        </row>
        <row r="34">
          <cell r="A34" t="str">
            <v xml:space="preserve"> 263  Шпикачки Стародворские, ВЕС.  ПОКОМ</v>
          </cell>
          <cell r="D34">
            <v>28.923999999999999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-0.88200000000000001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0.92500000000000004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156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1086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307.12299999999999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247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303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60.960999999999999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296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454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33.679000000000002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175.20599999999999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333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442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354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36.28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224.268</v>
          </cell>
        </row>
        <row r="53">
          <cell r="A53" t="str">
            <v xml:space="preserve"> 316  Колбаса Нежная ТМ Зареченские ВЕС  ПОКОМ</v>
          </cell>
          <cell r="D53">
            <v>9.08</v>
          </cell>
        </row>
        <row r="54">
          <cell r="A54" t="str">
            <v xml:space="preserve"> 318  Сосиски Датские ТМ Зареченские, ВЕС  ПОКОМ</v>
          </cell>
          <cell r="D54">
            <v>341.88299999999998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565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636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161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86.411000000000001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48.255000000000003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627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580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126.431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53.988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266.69600000000003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52.371000000000002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106.88800000000001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132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252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169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720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1459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177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47.512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12.898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115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125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64.263999999999996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660.27599999999995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861.19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1321.6759999999999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61.862000000000002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34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10.263999999999999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394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210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174</v>
          </cell>
        </row>
        <row r="98">
          <cell r="A98" t="str">
            <v xml:space="preserve"> 519  Грудинка 0,12 кг нарезка ТМ Стародворье  ПОКОМ</v>
          </cell>
          <cell r="D98">
            <v>147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96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137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198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213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174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120</v>
          </cell>
        </row>
        <row r="105">
          <cell r="A105" t="str">
            <v>3215 ВЕТЧ.МЯСНАЯ Папа может п/о 0.4кг 8шт.    ОСТАНКИНО</v>
          </cell>
          <cell r="D105">
            <v>252</v>
          </cell>
        </row>
        <row r="106">
          <cell r="A106" t="str">
            <v>3684 ПРЕСИЖН с/к в/у 1/250 8шт.   ОСТАНКИНО</v>
          </cell>
          <cell r="D106">
            <v>31</v>
          </cell>
        </row>
        <row r="107">
          <cell r="A107" t="str">
            <v>4063 МЯСНАЯ Папа может вар п/о_Л   ОСТАНКИНО</v>
          </cell>
          <cell r="D107">
            <v>229.678</v>
          </cell>
        </row>
        <row r="108">
          <cell r="A108" t="str">
            <v>4117 ЭКСТРА Папа может с/к в/у_Л   ОСТАНКИНО</v>
          </cell>
          <cell r="D108">
            <v>7.8529999999999998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24.259</v>
          </cell>
        </row>
        <row r="110">
          <cell r="A110" t="str">
            <v>4813 ФИЛЕЙНАЯ Папа может вар п/о_Л   ОСТАНКИНО</v>
          </cell>
          <cell r="D110">
            <v>66.927000000000007</v>
          </cell>
        </row>
        <row r="111">
          <cell r="A111" t="str">
            <v>4993 САЛЯМИ ИТАЛЬЯНСКАЯ с/к в/у 1/250*8_120c ОСТАНКИНО</v>
          </cell>
          <cell r="D111">
            <v>144</v>
          </cell>
        </row>
        <row r="112">
          <cell r="A112" t="str">
            <v>5246 ДОКТОРСКАЯ ПРЕМИУМ вар б/о мгс_30с ОСТАНКИНО</v>
          </cell>
          <cell r="D112">
            <v>4.49</v>
          </cell>
        </row>
        <row r="113">
          <cell r="A113" t="str">
            <v>5483 ЭКСТРА Папа может с/к в/у 1/250 8шт.   ОСТАНКИНО</v>
          </cell>
          <cell r="D113">
            <v>257</v>
          </cell>
        </row>
        <row r="114">
          <cell r="A114" t="str">
            <v>5544 Сервелат Финский в/к в/у_45с НОВАЯ ОСТАНКИНО</v>
          </cell>
          <cell r="D114">
            <v>93.626000000000005</v>
          </cell>
        </row>
        <row r="115">
          <cell r="A115" t="str">
            <v>5679 САЛЯМИ ИТАЛЬЯНСКАЯ с/к в/у 1/150_60с ОСТАНКИНО</v>
          </cell>
          <cell r="D115">
            <v>144</v>
          </cell>
        </row>
        <row r="116">
          <cell r="A116" t="str">
            <v>5682 САЛЯМИ МЕЛКОЗЕРНЕНАЯ с/к в/у 1/120_60с   ОСТАНКИНО</v>
          </cell>
          <cell r="D116">
            <v>460</v>
          </cell>
        </row>
        <row r="117">
          <cell r="A117" t="str">
            <v>5706 АРОМАТНАЯ Папа может с/к в/у 1/250 8шт.  ОСТАНКИНО</v>
          </cell>
          <cell r="D117">
            <v>216</v>
          </cell>
        </row>
        <row r="118">
          <cell r="A118" t="str">
            <v>5708 ПОСОЛЬСКАЯ Папа может с/к в/у ОСТАНКИНО</v>
          </cell>
          <cell r="D118">
            <v>14.678000000000001</v>
          </cell>
        </row>
        <row r="119">
          <cell r="A119" t="str">
            <v>5851 ЭКСТРА Папа может вар п/о   ОСТАНКИНО</v>
          </cell>
          <cell r="D119">
            <v>44.438000000000002</v>
          </cell>
        </row>
        <row r="120">
          <cell r="A120" t="str">
            <v>5931 ОХОТНИЧЬЯ Папа может с/к в/у 1/220 8шт.   ОСТАНКИНО</v>
          </cell>
          <cell r="D120">
            <v>259</v>
          </cell>
        </row>
        <row r="121">
          <cell r="A121" t="str">
            <v>5992 ВРЕМЯ ОКРОШКИ Папа может вар п/о 0.4кг   ОСТАНКИНО</v>
          </cell>
          <cell r="D121">
            <v>73</v>
          </cell>
        </row>
        <row r="122">
          <cell r="A122" t="str">
            <v>6004 РАГУ СВИНОЕ 1кг 8шт.зам_120с ОСТАНКИНО</v>
          </cell>
          <cell r="D122">
            <v>48</v>
          </cell>
        </row>
        <row r="123">
          <cell r="A123" t="str">
            <v>6221 НЕАПОЛИТАНСКИЙ ДУЭТ с/к с/н мгс 1/90  ОСТАНКИНО</v>
          </cell>
          <cell r="D123">
            <v>99</v>
          </cell>
        </row>
        <row r="124">
          <cell r="A124" t="str">
            <v>6228 МЯСНОЕ АССОРТИ к/з с/н мгс 1/90 10шт.  ОСТАНКИНО</v>
          </cell>
          <cell r="D124">
            <v>90</v>
          </cell>
        </row>
        <row r="125">
          <cell r="A125" t="str">
            <v>6268 ГОВЯЖЬЯ Папа может вар п/о 0,4кг 8 шт.  ОСТАНКИНО</v>
          </cell>
          <cell r="D125">
            <v>15</v>
          </cell>
        </row>
        <row r="126">
          <cell r="A126" t="str">
            <v>6279 КОРЕЙКА ПО-ОСТ.к/в в/с с/н в/у 1/150_45с  ОСТАНКИНО</v>
          </cell>
          <cell r="D126">
            <v>156</v>
          </cell>
        </row>
        <row r="127">
          <cell r="A127" t="str">
            <v>6303 МЯСНЫЕ Папа может сос п/о мгс 1.5*3  ОСТАНКИНО</v>
          </cell>
          <cell r="D127">
            <v>144.38</v>
          </cell>
        </row>
        <row r="128">
          <cell r="A128" t="str">
            <v>6324 ДОКТОРСКАЯ ГОСТ вар п/о 0.4кг 8шт.  ОСТАНКИНО</v>
          </cell>
          <cell r="D128">
            <v>32</v>
          </cell>
        </row>
        <row r="129">
          <cell r="A129" t="str">
            <v>6325 ДОКТОРСКАЯ ПРЕМИУМ вар п/о 0.4кг 8шт.  ОСТАНКИНО</v>
          </cell>
          <cell r="D129">
            <v>369</v>
          </cell>
        </row>
        <row r="130">
          <cell r="A130" t="str">
            <v>6333 МЯСНАЯ Папа может вар п/о 0.4кг 8шт.  ОСТАНКИНО</v>
          </cell>
          <cell r="D130">
            <v>608</v>
          </cell>
        </row>
        <row r="131">
          <cell r="A131" t="str">
            <v>6340 ДОМАШНИЙ РЕЦЕПТ Коровино 0.5кг 8шт.  ОСТАНКИНО</v>
          </cell>
          <cell r="D131">
            <v>79</v>
          </cell>
        </row>
        <row r="132">
          <cell r="A132" t="str">
            <v>6353 ЭКСТРА Папа может вар п/о 0.4кг 8шт.  ОСТАНКИНО</v>
          </cell>
          <cell r="D132">
            <v>13</v>
          </cell>
        </row>
        <row r="133">
          <cell r="A133" t="str">
            <v>6392 ФИЛЕЙНАЯ Папа может вар п/о 0.4кг. ОСТАНКИНО</v>
          </cell>
          <cell r="D133">
            <v>606</v>
          </cell>
        </row>
        <row r="134">
          <cell r="A134" t="str">
            <v>6448 СВИНИНА МАДЕРА с/к с/н в/у 1/100 10шт.   ОСТАНКИНО</v>
          </cell>
          <cell r="D134">
            <v>41</v>
          </cell>
        </row>
        <row r="135">
          <cell r="A135" t="str">
            <v>6453 ЭКСТРА Папа может с/к с/н в/у 1/100 14шт.   ОСТАНКИНО</v>
          </cell>
          <cell r="D135">
            <v>460</v>
          </cell>
        </row>
        <row r="136">
          <cell r="A136" t="str">
            <v>6454 АРОМАТНАЯ с/к с/н в/у 1/100 10шт.  ОСТАНКИНО</v>
          </cell>
          <cell r="D136">
            <v>459</v>
          </cell>
        </row>
        <row r="137">
          <cell r="A137" t="str">
            <v>6459 СЕРВЕЛАТ ШВЕЙЦАРСК. в/к с/н в/у 1/100*10  ОСТАНКИНО</v>
          </cell>
          <cell r="D137">
            <v>232</v>
          </cell>
        </row>
        <row r="138">
          <cell r="A138" t="str">
            <v>6495 ВЕТЧ.МРАМОРНАЯ в/у срез 0.3кг 6шт_45с  ОСТАНКИНО</v>
          </cell>
          <cell r="D138">
            <v>90</v>
          </cell>
        </row>
        <row r="139">
          <cell r="A139" t="str">
            <v>6527 ШПИКАЧКИ СОЧНЫЕ ПМ сар б/о мгс 1*3 45с ОСТАНКИНО</v>
          </cell>
          <cell r="D139">
            <v>82.960999999999999</v>
          </cell>
        </row>
        <row r="140">
          <cell r="A140" t="str">
            <v>6528 ШПИКАЧКИ СОЧНЫЕ ПМ сар б/о мгс 0.4кг 45с  ОСТАНКИНО</v>
          </cell>
          <cell r="D140">
            <v>5</v>
          </cell>
        </row>
        <row r="141">
          <cell r="A141" t="str">
            <v>6609 С ГОВЯДИНОЙ ПМ сар б/о мгс 0.4кг_45с ОСТАНКИНО</v>
          </cell>
          <cell r="D141">
            <v>24</v>
          </cell>
        </row>
        <row r="142">
          <cell r="A142" t="str">
            <v>6616 МОЛОЧНЫЕ КЛАССИЧЕСКИЕ сос п/о в/у 0.3кг  ОСТАНКИНО</v>
          </cell>
          <cell r="D142">
            <v>302</v>
          </cell>
        </row>
        <row r="143">
          <cell r="A143" t="str">
            <v>6697 СЕРВЕЛАТ ФИНСКИЙ ПМ в/к в/у 0,35кг 8шт.  ОСТАНКИНО</v>
          </cell>
          <cell r="D143">
            <v>854</v>
          </cell>
        </row>
        <row r="144">
          <cell r="A144" t="str">
            <v>6713 СОЧНЫЙ ГРИЛЬ ПМ сос п/о мгс 0.41кг 8шт.  ОСТАНКИНО</v>
          </cell>
          <cell r="D144">
            <v>343</v>
          </cell>
        </row>
        <row r="145">
          <cell r="A145" t="str">
            <v>6724 МОЛОЧНЫЕ ПМ сос п/о мгс 0.41кг 10шт.  ОСТАНКИНО</v>
          </cell>
          <cell r="D145">
            <v>234</v>
          </cell>
        </row>
        <row r="146">
          <cell r="A146" t="str">
            <v>6765 РУБЛЕНЫЕ сос ц/о мгс 0.36кг 6шт.  ОСТАНКИНО</v>
          </cell>
          <cell r="D146">
            <v>132</v>
          </cell>
        </row>
        <row r="147">
          <cell r="A147" t="str">
            <v>6785 ВЕНСКАЯ САЛЯМИ п/к в/у 0.33кг 8шт.  ОСТАНКИНО</v>
          </cell>
          <cell r="D147">
            <v>48</v>
          </cell>
        </row>
        <row r="148">
          <cell r="A148" t="str">
            <v>6787 СЕРВЕЛАТ КРЕМЛЕВСКИЙ в/к в/у 0,33кг 8шт.  ОСТАНКИНО</v>
          </cell>
          <cell r="D148">
            <v>38</v>
          </cell>
        </row>
        <row r="149">
          <cell r="A149" t="str">
            <v>6793 БАЛЫКОВАЯ в/к в/у 0,33кг 8шт.  ОСТАНКИНО</v>
          </cell>
          <cell r="D149">
            <v>69</v>
          </cell>
        </row>
        <row r="150">
          <cell r="A150" t="str">
            <v>6829 МОЛОЧНЫЕ КЛАССИЧЕСКИЕ сос п/о мгс 2*4_С  ОСТАНКИНО</v>
          </cell>
          <cell r="D150">
            <v>239.90799999999999</v>
          </cell>
        </row>
        <row r="151">
          <cell r="A151" t="str">
            <v>6837 ФИЛЕЙНЫЕ Папа Может сос ц/о мгс 0.4кг  ОСТАНКИНО</v>
          </cell>
          <cell r="D151">
            <v>247</v>
          </cell>
        </row>
        <row r="152">
          <cell r="A152" t="str">
            <v>6842 ДЫМОВИЦА ИЗ ОКОРОКА к/в мл/к в/у 0,3кг  ОСТАНКИНО</v>
          </cell>
          <cell r="D152">
            <v>10</v>
          </cell>
        </row>
        <row r="153">
          <cell r="A153" t="str">
            <v>6866 ВЕТЧ.НЕЖНАЯ Коровино п/о_Маяк  ОСТАНКИНО</v>
          </cell>
          <cell r="D153">
            <v>18.02</v>
          </cell>
        </row>
        <row r="154">
          <cell r="A154" t="str">
            <v>7001 КЛАССИЧЕСКИЕ Папа может сар б/о мгс 1*3  ОСТАНКИНО</v>
          </cell>
          <cell r="D154">
            <v>31.984000000000002</v>
          </cell>
        </row>
        <row r="155">
          <cell r="A155" t="str">
            <v>7040 С ИНДЕЙКОЙ ПМ сос ц/о в/у 1/270 8шт.  ОСТАНКИНО</v>
          </cell>
          <cell r="D155">
            <v>33</v>
          </cell>
        </row>
        <row r="156">
          <cell r="A156" t="str">
            <v>7059 ШПИКАЧКИ СОЧНЫЕ С БЕК. п/о мгс 0.3кг_60с  ОСТАНКИНО</v>
          </cell>
          <cell r="D156">
            <v>25</v>
          </cell>
        </row>
        <row r="157">
          <cell r="A157" t="str">
            <v>7066 СОЧНЫЕ ПМ сос п/о мгс 0.41кг 10шт_50с  ОСТАНКИНО</v>
          </cell>
          <cell r="D157">
            <v>910</v>
          </cell>
        </row>
        <row r="158">
          <cell r="A158" t="str">
            <v>7070 СОЧНЫЕ ПМ сос п/о мгс 1.5*4_А_50с  ОСТАНКИНО</v>
          </cell>
          <cell r="D158">
            <v>361.86500000000001</v>
          </cell>
        </row>
        <row r="159">
          <cell r="A159" t="str">
            <v>7073 МОЛОЧ.ПРЕМИУМ ПМ сос п/о в/у 1/350_50с  ОСТАНКИНО</v>
          </cell>
          <cell r="D159">
            <v>349</v>
          </cell>
        </row>
        <row r="160">
          <cell r="A160" t="str">
            <v>7074 МОЛОЧ.ПРЕМИУМ ПМ сос п/о мгс 0.6кг_50с  ОСТАНКИНО</v>
          </cell>
          <cell r="D160">
            <v>4</v>
          </cell>
        </row>
        <row r="161">
          <cell r="A161" t="str">
            <v>7075 МОЛОЧ.ПРЕМИУМ ПМ сос п/о мгс 1.5*4_О_50с  ОСТАНКИНО</v>
          </cell>
          <cell r="D161">
            <v>12.32</v>
          </cell>
        </row>
        <row r="162">
          <cell r="A162" t="str">
            <v>7077 МЯСНЫЕ С ГОВЯД.ПМ сос п/о мгс 0.4кг_50с  ОСТАНКИНО</v>
          </cell>
          <cell r="D162">
            <v>465</v>
          </cell>
        </row>
        <row r="163">
          <cell r="A163" t="str">
            <v>7080 СЛИВОЧНЫЕ ПМ сос п/о мгс 0.41кг 10шт. 50с  ОСТАНКИНО</v>
          </cell>
          <cell r="D163">
            <v>694</v>
          </cell>
        </row>
        <row r="164">
          <cell r="A164" t="str">
            <v>7082 СЛИВОЧНЫЕ ПМ сос п/о мгс 1.5*4_50с  ОСТАНКИНО</v>
          </cell>
          <cell r="D164">
            <v>31.286999999999999</v>
          </cell>
        </row>
        <row r="165">
          <cell r="A165" t="str">
            <v>7087 ШПИК С ЧЕСНОК.И ПЕРЦЕМ к/в в/у 0.3кг_50с  ОСТАНКИНО</v>
          </cell>
          <cell r="D165">
            <v>49</v>
          </cell>
        </row>
        <row r="166">
          <cell r="A166" t="str">
            <v>7090 СВИНИНА ПО-ДОМ. к/в мл/к в/у 0.3кг_50с  ОСТАНКИНО</v>
          </cell>
          <cell r="D166">
            <v>74</v>
          </cell>
        </row>
        <row r="167">
          <cell r="A167" t="str">
            <v>7092 БЕКОН Папа может с/к с/н в/у 1/140_50с  ОСТАНКИНО</v>
          </cell>
          <cell r="D167">
            <v>289</v>
          </cell>
        </row>
        <row r="168">
          <cell r="A168" t="str">
            <v>7107 САН-РЕМО с/в с/н мгс 1/90 12шт.  ОСТАНКИНО</v>
          </cell>
          <cell r="D168">
            <v>7</v>
          </cell>
        </row>
        <row r="169">
          <cell r="A169" t="str">
            <v>7147 САЛЬЧИЧОН Останкино с/к в/у 1/220 8шт.  ОСТАНКИНО</v>
          </cell>
          <cell r="D169">
            <v>20</v>
          </cell>
        </row>
        <row r="170">
          <cell r="A170" t="str">
            <v>7149 БАЛЫКОВАЯ Коровино п/к в/у 0.84кг_50с  ОСТАНКИНО</v>
          </cell>
          <cell r="D170">
            <v>4</v>
          </cell>
        </row>
        <row r="171">
          <cell r="A171" t="str">
            <v>7154 СЕРВЕЛАТ ЗЕРНИСТЫЙ ПМ в/к в/у 0.35кг_50с  ОСТАНКИНО</v>
          </cell>
          <cell r="D171">
            <v>546</v>
          </cell>
        </row>
        <row r="172">
          <cell r="A172" t="str">
            <v>7166 СЕРВЕЛТ ОХОТНИЧИЙ ПМ в/к в/у_50с  ОСТАНКИНО</v>
          </cell>
          <cell r="D172">
            <v>63.762999999999998</v>
          </cell>
        </row>
        <row r="173">
          <cell r="A173" t="str">
            <v>7169 СЕРВЕЛАТ ОХОТНИЧИЙ ПМ в/к в/у 0.35кг_50с  ОСТАНКИНО</v>
          </cell>
          <cell r="D173">
            <v>626</v>
          </cell>
        </row>
        <row r="174">
          <cell r="A174" t="str">
            <v>7187 ГРУДИНКА ПРЕМИУМ к/в мл/к в/у 0,3кг_50с ОСТАНКИНО</v>
          </cell>
          <cell r="D174">
            <v>162</v>
          </cell>
        </row>
        <row r="175">
          <cell r="A175" t="str">
            <v>7231 КЛАССИЧЕСКАЯ ПМ вар п/о 0,3кг 8шт_209к ОСТАНКИНО</v>
          </cell>
          <cell r="D175">
            <v>161</v>
          </cell>
        </row>
        <row r="176">
          <cell r="A176" t="str">
            <v>7232 БОЯNСКАЯ ПМ п/к в/у 0,28кг 8шт_209к ОСТАНКИНО</v>
          </cell>
          <cell r="D176">
            <v>373</v>
          </cell>
        </row>
        <row r="177">
          <cell r="A177" t="str">
            <v>7235 ВЕТЧ.КЛАССИЧЕСКАЯ ПМ п/о 0,35кг 8шт_209к ОСТАНКИНО</v>
          </cell>
          <cell r="D177">
            <v>2</v>
          </cell>
        </row>
        <row r="178">
          <cell r="A178" t="str">
            <v>7236 СЕРВЕЛАТ КАРЕЛЬСКИЙ в/к в/у 0,28кг_209к ОСТАНКИНО</v>
          </cell>
          <cell r="D178">
            <v>556</v>
          </cell>
        </row>
        <row r="179">
          <cell r="A179" t="str">
            <v>7241 САЛЯМИ Папа может п/к в/у 0,28кг_209к ОСТАНКИНО</v>
          </cell>
          <cell r="D179">
            <v>234</v>
          </cell>
        </row>
        <row r="180">
          <cell r="A180" t="str">
            <v>7245 ВЕТЧ.ФИЛЕЙНАЯ ПМ п/о 0,4кг 8шт ОСТАНКИНО</v>
          </cell>
          <cell r="D180">
            <v>6</v>
          </cell>
        </row>
        <row r="181">
          <cell r="A181" t="str">
            <v>7252 СЕРВЕЛАТ ФИНСКИЙ ПМ в/к с/н мгс 1/100*12  ОСТАНКИНО</v>
          </cell>
          <cell r="D181">
            <v>201</v>
          </cell>
        </row>
        <row r="182">
          <cell r="A182" t="str">
            <v>7271 МЯСНЫЕ С ГОВЯДИНОЙ ПМ сос п/о мгс 1.5*4 ВЕС  ОСТАНКИНО</v>
          </cell>
          <cell r="D182">
            <v>10.781000000000001</v>
          </cell>
        </row>
        <row r="183">
          <cell r="A183" t="str">
            <v>7284 ДЛЯ ДЕТЕЙ сос п/о мгс 0,33кг 6шт  ОСТАНКИНО</v>
          </cell>
          <cell r="D183">
            <v>3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6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47</v>
          </cell>
        </row>
        <row r="186">
          <cell r="A186" t="str">
            <v>Балыковая с/к 200 гр. срез "Эликатессе" термоформ.пак.  СПК</v>
          </cell>
          <cell r="D186">
            <v>-2</v>
          </cell>
        </row>
        <row r="187">
          <cell r="A187" t="str">
            <v>БОНУС МОЛОЧНЫЕ КЛАССИЧЕСКИЕ сос п/о в/у 0.3кг (6084)  ОСТАНКИНО</v>
          </cell>
          <cell r="D187">
            <v>26</v>
          </cell>
        </row>
        <row r="188">
          <cell r="A188" t="str">
            <v>БОНУС МОЛОЧНЫЕ КЛАССИЧЕСКИЕ сос п/о мгс 2*4_С (4980)  ОСТАНКИНО</v>
          </cell>
          <cell r="D188">
            <v>6.2350000000000003</v>
          </cell>
        </row>
        <row r="189">
          <cell r="A189" t="str">
            <v>БОНУС СОЧНЫЕ Папа может сос п/о мгс 1.5*4 (6954)  ОСТАНКИНО</v>
          </cell>
          <cell r="D189">
            <v>1.5169999999999999</v>
          </cell>
        </row>
        <row r="190">
          <cell r="A190" t="str">
            <v>БОНУС СОЧНЫЕ сос п/о мгс 0.41кг_UZ (6087)  ОСТАНКИНО</v>
          </cell>
          <cell r="D190">
            <v>74</v>
          </cell>
        </row>
        <row r="191">
          <cell r="A191" t="str">
            <v>БОНУС_307 Колбаса Сервелат Мясорубский с мелкорубленным окороком 0,35 кг срез ТМ Стародворье   Поком</v>
          </cell>
          <cell r="D191">
            <v>133</v>
          </cell>
        </row>
        <row r="192">
          <cell r="A192" t="str">
            <v>БОНУС_319  Колбаса вареная Филейская ТМ Вязанка ТС Классическая, 0,45 кг. ПОКОМ</v>
          </cell>
          <cell r="D192">
            <v>493</v>
          </cell>
        </row>
        <row r="193">
          <cell r="A193" t="str">
            <v>Бутербродная вареная 0,47 кг шт.  СПК</v>
          </cell>
          <cell r="D193">
            <v>10</v>
          </cell>
        </row>
        <row r="194">
          <cell r="A194" t="str">
            <v>Вацлавская п/к (черева) 390 гр.шт. термоус.пак  СПК</v>
          </cell>
          <cell r="D194">
            <v>6</v>
          </cell>
        </row>
        <row r="195">
          <cell r="A195" t="str">
            <v>Готовые бельмеши сочные с мясом ТМ Горячая штучка 0,3кг зам  ПОКОМ</v>
          </cell>
          <cell r="D195">
            <v>63</v>
          </cell>
        </row>
        <row r="196">
          <cell r="A196" t="str">
            <v>Готовые чебупели острые с мясом 0,24кг ТМ Горячая штучка  ПОКОМ</v>
          </cell>
          <cell r="D196">
            <v>122</v>
          </cell>
        </row>
        <row r="197">
          <cell r="A197" t="str">
            <v>Готовые чебупели с ветчиной и сыром ТМ Горячая штучка флоу-пак 0,24 кг.  ПОКОМ</v>
          </cell>
          <cell r="D197">
            <v>296</v>
          </cell>
        </row>
        <row r="198">
          <cell r="A198" t="str">
            <v>Готовые чебупели сочные с мясом ТМ Горячая штучка флоу-пак 0,24 кг  ПОКОМ</v>
          </cell>
          <cell r="D198">
            <v>343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134</v>
          </cell>
        </row>
        <row r="200">
          <cell r="A200" t="str">
            <v>Грудинка Деревенская в аджике к/в 150 гр.шт. нарезка (лоток с ср.защ.атм.)  СПК</v>
          </cell>
          <cell r="D200">
            <v>4</v>
          </cell>
        </row>
        <row r="201">
          <cell r="A201" t="str">
            <v>Гуцульская с/к "КолбасГрад" 160 гр.шт. термоус. пак  СПК</v>
          </cell>
          <cell r="D201">
            <v>2</v>
          </cell>
        </row>
        <row r="202">
          <cell r="A202" t="str">
            <v>Дельгаро с/в "Эликатессе" 140 гр.шт.  СПК</v>
          </cell>
        </row>
        <row r="203">
          <cell r="A203" t="str">
            <v>Деревенская с чесночком и сальцем п/к (черева) 390 гр.шт. термоус. пак.  СПК</v>
          </cell>
          <cell r="D203">
            <v>25</v>
          </cell>
        </row>
        <row r="204">
          <cell r="A204" t="str">
            <v>Докторская вареная в/с 0,47 кг шт.  СПК</v>
          </cell>
          <cell r="D204">
            <v>5</v>
          </cell>
        </row>
        <row r="205">
          <cell r="A205" t="str">
            <v>Докторская вареная термоус.пак. "Высокий вкус"  СПК</v>
          </cell>
          <cell r="D205">
            <v>16.632999999999999</v>
          </cell>
        </row>
        <row r="206">
          <cell r="A206" t="str">
            <v>ЖАР-ладушки с клубникой и вишней ТМ Стародворье 0,2 кг ПОКОМ</v>
          </cell>
          <cell r="D206">
            <v>5</v>
          </cell>
        </row>
        <row r="207">
          <cell r="A207" t="str">
            <v>ЖАР-ладушки с мясом 0,2кг ТМ Стародворье  ПОКОМ</v>
          </cell>
          <cell r="D207">
            <v>89</v>
          </cell>
        </row>
        <row r="208">
          <cell r="A208" t="str">
            <v>ЖАР-ладушки с яблоком и грушей ТМ Стародворье 0,2 кг. ПОКОМ</v>
          </cell>
          <cell r="D208">
            <v>2</v>
          </cell>
        </row>
        <row r="209">
          <cell r="A209" t="str">
            <v>Жареные вареники с картофелем и беконом Добросельские 0,2 кг. ТМ Стародворье  ПОКОМ</v>
          </cell>
          <cell r="D209">
            <v>45</v>
          </cell>
        </row>
        <row r="210">
          <cell r="A210" t="str">
            <v>Карбонад Юбилейный термоус.пак.  СПК</v>
          </cell>
          <cell r="D210">
            <v>14.473000000000001</v>
          </cell>
        </row>
        <row r="211">
          <cell r="A211" t="str">
            <v>Классическая с/к 80 гр.шт.нар. (лоток с ср.защ.атм.)  СПК</v>
          </cell>
          <cell r="D211">
            <v>15</v>
          </cell>
        </row>
        <row r="212">
          <cell r="A212" t="str">
            <v>Колбаски Мяснули оригинальные с/к 50 гр.шт. (в ср.защ.атм.)  СПК</v>
          </cell>
          <cell r="D212">
            <v>2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147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75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37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184</v>
          </cell>
        </row>
        <row r="217">
          <cell r="A217" t="str">
            <v>Круггетсы сочные ТМ Горячая штучка ТС Круггетсы флоу-пак 0,2 кг.  ПОКОМ</v>
          </cell>
          <cell r="D217">
            <v>141</v>
          </cell>
        </row>
        <row r="218">
          <cell r="A218" t="str">
            <v>Ла Фаворте с/в "Эликатессе" 140 гр.шт.  СПК</v>
          </cell>
          <cell r="D218">
            <v>7</v>
          </cell>
        </row>
        <row r="219">
          <cell r="A219" t="str">
            <v>Любительская вареная термоус.пак. "Высокий вкус"  СПК</v>
          </cell>
          <cell r="D219">
            <v>0.30199999999999999</v>
          </cell>
        </row>
        <row r="220">
          <cell r="A220" t="str">
            <v>Мини-сосиски в тесте 3,7кг ВЕС заморож. ТМ Зареченские  ПОКОМ</v>
          </cell>
          <cell r="D220">
            <v>74.099999999999994</v>
          </cell>
        </row>
        <row r="221">
          <cell r="A221" t="str">
            <v>Мини-чебуречки с мясом ВЕС 5,5кг ТМ Зареченские  ПОКОМ</v>
          </cell>
          <cell r="D221">
            <v>11</v>
          </cell>
        </row>
        <row r="222">
          <cell r="A222" t="str">
            <v>Мини-шарики с курочкой и сыром ТМ Зареченские ВЕС  ПОКОМ</v>
          </cell>
          <cell r="D222">
            <v>66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331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292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272</v>
          </cell>
        </row>
        <row r="226">
          <cell r="A226" t="str">
            <v>Наггетсы с куриным филе и сыром ТМ Вязанка 0,25 кг ПОКОМ</v>
          </cell>
          <cell r="D226">
            <v>229</v>
          </cell>
        </row>
        <row r="227">
          <cell r="A227" t="str">
            <v>Наггетсы Хрустящие ТМ Зареченские. ВЕС ПОКОМ</v>
          </cell>
          <cell r="D227">
            <v>354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74</v>
          </cell>
        </row>
        <row r="229">
          <cell r="A229" t="str">
            <v>Оригинальная с перцем с/к  СПК</v>
          </cell>
          <cell r="D229">
            <v>30.51</v>
          </cell>
        </row>
        <row r="230">
          <cell r="A230" t="str">
            <v>Паштет печеночный 140 гр.шт.  СПК</v>
          </cell>
          <cell r="D230">
            <v>11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123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4</v>
          </cell>
        </row>
        <row r="233">
          <cell r="A233" t="str">
            <v>Пельмени Бигбули #МЕГАВКУСИЩЕ с сочной грудинкой ТМ Горячая штучка 0,7 кг. ПОКОМ</v>
          </cell>
          <cell r="D233">
            <v>60</v>
          </cell>
        </row>
        <row r="234">
          <cell r="A234" t="str">
            <v>Пельмени Бигбули с мясом ТМ Горячая штучка. флоу-пак сфера 0,4 кг. ПОКОМ</v>
          </cell>
          <cell r="D234">
            <v>54</v>
          </cell>
        </row>
        <row r="235">
          <cell r="A235" t="str">
            <v>Пельмени Бигбули с мясом ТМ Горячая штучка. флоу-пак сфера 0,7 кг ПОКОМ</v>
          </cell>
          <cell r="D235">
            <v>82</v>
          </cell>
        </row>
        <row r="236">
          <cell r="A236" t="str">
            <v>Пельмени Бигбули со сливочным маслом ТМ Горячая штучка, флоу-пак сфера 0,7. ПОКОМ</v>
          </cell>
          <cell r="D236">
            <v>68</v>
          </cell>
        </row>
        <row r="237">
          <cell r="A237" t="str">
            <v>Пельмени Бульмени мини с мясом и оливковым маслом 0,7 кг ТМ Горячая штучка  ПОКОМ</v>
          </cell>
          <cell r="D237">
            <v>199</v>
          </cell>
        </row>
        <row r="238">
          <cell r="A238" t="str">
            <v>Пельмени Бульмени Нейробуст с мясом ТМ Горячая штучка ТС Бульмени ГШ сфера флоу-пак 0,6 кг.  ПОКОМ</v>
          </cell>
          <cell r="D238">
            <v>79</v>
          </cell>
        </row>
        <row r="239">
          <cell r="A239" t="str">
            <v>Пельмени Бульмени с говядиной и свининой Наваристые 5кг Горячая штучка ВЕС  ПОКОМ</v>
          </cell>
          <cell r="D239">
            <v>501</v>
          </cell>
        </row>
        <row r="240">
          <cell r="A240" t="str">
            <v>Пельмени Бульмени с говядиной и свининой СЕВЕРНАЯ КОЛЛЕКЦИЯ 0,7кг ТМ Горячая штучка сфера  ПОКОМ</v>
          </cell>
          <cell r="D240">
            <v>13</v>
          </cell>
        </row>
        <row r="241">
          <cell r="A241" t="str">
            <v>Пельмени Бульмени с говядиной и свининой ТМ Горячая штучка. флоу-пак сфера 0,4 кг ПОКОМ</v>
          </cell>
          <cell r="D241">
            <v>271</v>
          </cell>
        </row>
        <row r="242">
          <cell r="A242" t="str">
            <v>Пельмени Бульмени с говядиной и свининой ТМ Горячая штучка. флоу-пак сфера 0,7 кг ПОКОМ</v>
          </cell>
          <cell r="D242">
            <v>454</v>
          </cell>
        </row>
        <row r="243">
          <cell r="A243" t="str">
            <v>Пельмени Бульмени со сливочным маслом ТМ Горячая штучка. флоу-пак сфера 0,4 кг. ПОКОМ</v>
          </cell>
          <cell r="D243">
            <v>335</v>
          </cell>
        </row>
        <row r="244">
          <cell r="A244" t="str">
            <v>Пельмени Бульмени со сливочным маслом ТМ Горячая штучка.флоу-пак сфера 0,7 кг. ПОКОМ</v>
          </cell>
          <cell r="D244">
            <v>438</v>
          </cell>
        </row>
        <row r="245">
          <cell r="A245" t="str">
            <v>Пельмени Бульмени хрустящие с мясом 0,22 кг ТМ Горячая штучка  ПОКОМ</v>
          </cell>
          <cell r="D245">
            <v>48</v>
          </cell>
        </row>
        <row r="246">
          <cell r="A246" t="str">
            <v>Пельмени Добросельские со свининой и говядиной ТМ Стародворье флоу-пак клас. форма 0,65 кг.  ПОКОМ</v>
          </cell>
          <cell r="D246">
            <v>56</v>
          </cell>
        </row>
        <row r="247">
          <cell r="A247" t="str">
            <v>Пельмени Медвежьи ушки с фермерскими сливками 0,7кг  ПОКОМ</v>
          </cell>
          <cell r="D247">
            <v>42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177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163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65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135</v>
          </cell>
        </row>
        <row r="252">
          <cell r="A252" t="str">
            <v>Пельмени Сочные сфера 0,8 кг ТМ Стародворье  ПОКОМ</v>
          </cell>
          <cell r="D252">
            <v>42</v>
          </cell>
        </row>
        <row r="253">
          <cell r="A253" t="str">
            <v>Пирожки с мясом 3,7кг ВЕС ТМ Зареченские  ПОКОМ</v>
          </cell>
          <cell r="D253">
            <v>22.2</v>
          </cell>
        </row>
        <row r="254">
          <cell r="A254" t="str">
            <v>Ричеза с/к 230 гр.шт.  СПК</v>
          </cell>
          <cell r="D254">
            <v>14</v>
          </cell>
        </row>
        <row r="255">
          <cell r="A255" t="str">
            <v>Сальчетти с/к 230 гр.шт.  СПК</v>
          </cell>
          <cell r="D255">
            <v>37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13</v>
          </cell>
        </row>
        <row r="257">
          <cell r="A257" t="str">
            <v>Салями с/к 100 гр.шт.нар. (лоток с ср.защ.атм.)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1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4.4669999999999996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4.3460000000000001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2</v>
          </cell>
        </row>
        <row r="262">
          <cell r="A262" t="str">
            <v>Семейная с чесночком вареная (СПК+СКМ)  СПК</v>
          </cell>
          <cell r="D262">
            <v>62.448</v>
          </cell>
        </row>
        <row r="263">
          <cell r="A263" t="str">
            <v>Сервелат Европейский в/к, в/с 0,38 кг.шт.термофор.пак  СПК</v>
          </cell>
          <cell r="D263">
            <v>6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0,10 кг.шт. нарезка (лоток с ср.защ.атм.)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40</v>
          </cell>
        </row>
        <row r="267">
          <cell r="A267" t="str">
            <v>Сибирская особая с/к 0,235 кг шт.  СПК</v>
          </cell>
          <cell r="D267">
            <v>40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"Молочные" 0,36 кг.шт. вак.упак.  СПК</v>
          </cell>
          <cell r="D269">
            <v>14</v>
          </cell>
        </row>
        <row r="270">
          <cell r="A270" t="str">
            <v>Сосиски Классические (в ср.защ.атм.) СПК</v>
          </cell>
          <cell r="D270">
            <v>2.4710000000000001</v>
          </cell>
        </row>
        <row r="271">
          <cell r="A271" t="str">
            <v>Сосиски Мусульманские "Просто выгодно" (в ср.защ.атм.)  СПК</v>
          </cell>
          <cell r="D271">
            <v>6.9850000000000003</v>
          </cell>
        </row>
        <row r="272">
          <cell r="A272" t="str">
            <v>Сосиски Хот-дог подкопченные (лоток с ср.защ.атм.)  СПК</v>
          </cell>
          <cell r="D272">
            <v>0.88900000000000001</v>
          </cell>
        </row>
        <row r="273">
          <cell r="A273" t="str">
            <v>Сочный мегачебурек ТМ Зареченские ВЕС ПОКОМ</v>
          </cell>
          <cell r="D273">
            <v>33.6</v>
          </cell>
        </row>
        <row r="274">
          <cell r="A274" t="str">
            <v>Уши свиные копченые к пиву 0,15кг нар. д/ф шт.  СПК</v>
          </cell>
          <cell r="D274">
            <v>12</v>
          </cell>
        </row>
        <row r="275">
          <cell r="A275" t="str">
            <v>Фестивальная пора с/к 100 гр.шт.нар. (лоток с ср.защ.атм.)  СПК</v>
          </cell>
          <cell r="D275">
            <v>40</v>
          </cell>
        </row>
        <row r="276">
          <cell r="A276" t="str">
            <v>Фестивальная пора с/к 235 гр.шт.  СПК</v>
          </cell>
          <cell r="D276">
            <v>54</v>
          </cell>
        </row>
        <row r="277">
          <cell r="A277" t="str">
            <v>Фирменная с/к 200 гр. срез "Эликатессе" термоформ.пак.  СПК</v>
          </cell>
          <cell r="D277">
            <v>7</v>
          </cell>
        </row>
        <row r="278">
          <cell r="A278" t="str">
            <v>Фуэт с/в "Эликатессе" 160 гр.шт.  СПК</v>
          </cell>
          <cell r="D278">
            <v>10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16</v>
          </cell>
        </row>
        <row r="280">
          <cell r="A280" t="str">
            <v>Хотстеры с сыром 0,25кг ТМ Горячая штучка  ПОКОМ</v>
          </cell>
          <cell r="D280">
            <v>156</v>
          </cell>
        </row>
        <row r="281">
          <cell r="A281" t="str">
            <v>Хотстеры ТМ Горячая штучка ТС Хотстеры 0,25 кг зам  ПОКОМ</v>
          </cell>
          <cell r="D281">
            <v>250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109</v>
          </cell>
        </row>
        <row r="283">
          <cell r="A283" t="str">
            <v>Хрустящие крылышки ТМ Горячая штучка 0,3 кг зам  ПОКОМ</v>
          </cell>
          <cell r="D283">
            <v>119</v>
          </cell>
        </row>
        <row r="284">
          <cell r="A284" t="str">
            <v>Чебупели Курочка гриль ТМ Горячая штучка, 0,3 кг зам  ПОКОМ</v>
          </cell>
          <cell r="D284">
            <v>63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452</v>
          </cell>
        </row>
        <row r="286">
          <cell r="A286" t="str">
            <v>Чебупицца Маргарита 0,2кг ТМ Горячая штучка ТС Foodgital  ПОКОМ</v>
          </cell>
          <cell r="D286">
            <v>82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545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67</v>
          </cell>
        </row>
        <row r="289">
          <cell r="A289" t="str">
            <v>Чебуреки сочные ВЕС ТМ Зареченские  ПОКОМ</v>
          </cell>
          <cell r="D289">
            <v>356</v>
          </cell>
        </row>
        <row r="290">
          <cell r="A290" t="str">
            <v>Шпикачки Русские (черева) (в ср.защ.атм.) "Высокий вкус"  СПК</v>
          </cell>
          <cell r="D290">
            <v>8.9710000000000001</v>
          </cell>
        </row>
        <row r="291">
          <cell r="A291" t="str">
            <v>Юбилейная с/к 0,235 кг.шт.  СПК</v>
          </cell>
          <cell r="D291">
            <v>106</v>
          </cell>
        </row>
        <row r="292">
          <cell r="A292" t="str">
            <v>Итого</v>
          </cell>
          <cell r="D292">
            <v>48376.695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3" sqref="AO13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8" style="5" customWidth="1"/>
    <col min="36" max="36" width="6.6640625" style="5" bestFit="1" customWidth="1"/>
    <col min="37" max="38" width="1.1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114</v>
      </c>
      <c r="H4" s="10" t="s">
        <v>115</v>
      </c>
      <c r="I4" s="9" t="s">
        <v>116</v>
      </c>
      <c r="J4" s="9" t="s">
        <v>117</v>
      </c>
      <c r="K4" s="9" t="s">
        <v>118</v>
      </c>
      <c r="L4" s="9" t="s">
        <v>119</v>
      </c>
      <c r="M4" s="9" t="s">
        <v>119</v>
      </c>
      <c r="N4" s="9" t="s">
        <v>119</v>
      </c>
      <c r="O4" s="9" t="s">
        <v>119</v>
      </c>
      <c r="P4" s="9" t="s">
        <v>119</v>
      </c>
      <c r="Q4" s="9" t="s">
        <v>119</v>
      </c>
      <c r="R4" s="9" t="s">
        <v>119</v>
      </c>
      <c r="S4" s="11" t="s">
        <v>119</v>
      </c>
      <c r="T4" s="9" t="s">
        <v>120</v>
      </c>
      <c r="U4" s="11" t="s">
        <v>119</v>
      </c>
      <c r="V4" s="11" t="s">
        <v>119</v>
      </c>
      <c r="W4" s="9" t="s">
        <v>116</v>
      </c>
      <c r="X4" s="11" t="s">
        <v>119</v>
      </c>
      <c r="Y4" s="9" t="s">
        <v>121</v>
      </c>
      <c r="Z4" s="11" t="s">
        <v>122</v>
      </c>
      <c r="AA4" s="9" t="s">
        <v>123</v>
      </c>
      <c r="AB4" s="9" t="s">
        <v>124</v>
      </c>
      <c r="AC4" s="9" t="s">
        <v>125</v>
      </c>
      <c r="AD4" s="9" t="s">
        <v>126</v>
      </c>
      <c r="AE4" s="9" t="s">
        <v>116</v>
      </c>
      <c r="AF4" s="9" t="s">
        <v>116</v>
      </c>
      <c r="AG4" s="9" t="s">
        <v>116</v>
      </c>
      <c r="AH4" s="9" t="s">
        <v>127</v>
      </c>
      <c r="AI4" s="9" t="s">
        <v>128</v>
      </c>
      <c r="AJ4" s="11" t="s">
        <v>129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130</v>
      </c>
      <c r="M5" s="14" t="s">
        <v>131</v>
      </c>
      <c r="N5" s="14" t="s">
        <v>132</v>
      </c>
      <c r="X5" s="14" t="s">
        <v>133</v>
      </c>
      <c r="AE5" s="14" t="s">
        <v>134</v>
      </c>
      <c r="AF5" s="14" t="s">
        <v>135</v>
      </c>
      <c r="AG5" s="14" t="s">
        <v>136</v>
      </c>
      <c r="AH5" s="14" t="s">
        <v>137</v>
      </c>
      <c r="AJ5" s="14" t="s">
        <v>133</v>
      </c>
    </row>
    <row r="6" spans="1:39" ht="11.1" customHeight="1" x14ac:dyDescent="0.2">
      <c r="A6" s="6"/>
      <c r="B6" s="6"/>
      <c r="C6" s="3"/>
      <c r="D6" s="3"/>
      <c r="E6" s="12">
        <f>SUM(E7:E156)</f>
        <v>155423.59900000005</v>
      </c>
      <c r="F6" s="12">
        <f>SUM(F7:F156)</f>
        <v>94815.989000000016</v>
      </c>
      <c r="J6" s="12">
        <f>SUM(J7:J156)</f>
        <v>158890.32300000003</v>
      </c>
      <c r="K6" s="12">
        <f t="shared" ref="K6:X6" si="0">SUM(K7:K156)</f>
        <v>-3466.7240000000015</v>
      </c>
      <c r="L6" s="12">
        <f t="shared" si="0"/>
        <v>33670</v>
      </c>
      <c r="M6" s="12">
        <f t="shared" si="0"/>
        <v>19200</v>
      </c>
      <c r="N6" s="12">
        <f t="shared" si="0"/>
        <v>28840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29104.719799999992</v>
      </c>
      <c r="X6" s="12">
        <f t="shared" si="0"/>
        <v>28590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9900</v>
      </c>
      <c r="AE6" s="12">
        <f t="shared" ref="AE6" si="5">SUM(AE7:AE156)</f>
        <v>31525.860199999999</v>
      </c>
      <c r="AF6" s="12">
        <f t="shared" ref="AF6" si="6">SUM(AF7:AF156)</f>
        <v>29656.144600000003</v>
      </c>
      <c r="AG6" s="12">
        <f t="shared" ref="AG6" si="7">SUM(AG7:AG156)</f>
        <v>31401.964</v>
      </c>
      <c r="AH6" s="12">
        <f t="shared" ref="AH6" si="8">SUM(AH7:AH156)</f>
        <v>23686.329999999998</v>
      </c>
      <c r="AI6" s="12"/>
      <c r="AJ6" s="12">
        <f t="shared" ref="AJ6" si="9">SUM(AJ7:AJ156)</f>
        <v>17306.349999999999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690.40300000000002</v>
      </c>
      <c r="D7" s="8">
        <v>985.50199999999995</v>
      </c>
      <c r="E7" s="8">
        <v>518.84900000000005</v>
      </c>
      <c r="F7" s="8">
        <v>879.80700000000002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532.15300000000002</v>
      </c>
      <c r="K7" s="13">
        <f>E7-J7</f>
        <v>-13.303999999999974</v>
      </c>
      <c r="L7" s="13">
        <f>VLOOKUP(A:A,[1]TDSheet!$A:$O,15,0)</f>
        <v>100</v>
      </c>
      <c r="M7" s="13">
        <f>VLOOKUP(A:A,[1]TDSheet!$A:$V,22,0)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103.7698</v>
      </c>
      <c r="X7" s="15"/>
      <c r="Y7" s="16">
        <f>(F7+L7+M7+N7+X7)/W7</f>
        <v>11.369463948085087</v>
      </c>
      <c r="Z7" s="13">
        <f>F7/W7</f>
        <v>8.4784494139913544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108.67999999999999</v>
      </c>
      <c r="AF7" s="13">
        <f>VLOOKUP(A:A,[1]TDSheet!$A:$AF,32,0)</f>
        <v>105.6502</v>
      </c>
      <c r="AG7" s="13">
        <f>VLOOKUP(A:A,[1]TDSheet!$A:$AG,33,0)</f>
        <v>107.71959999999999</v>
      </c>
      <c r="AH7" s="13">
        <f>VLOOKUP(A:A,[3]TDSheet!$A:$D,4,0)</f>
        <v>31.221</v>
      </c>
      <c r="AI7" s="13" t="str">
        <f>VLOOKUP(A:A,[1]TDSheet!$A:$AI,35,0)</f>
        <v>ябсент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803.06600000000003</v>
      </c>
      <c r="D8" s="8">
        <v>698.54399999999998</v>
      </c>
      <c r="E8" s="8">
        <v>787.68600000000004</v>
      </c>
      <c r="F8" s="8">
        <v>703.17899999999997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799.71299999999997</v>
      </c>
      <c r="K8" s="13">
        <f t="shared" ref="K8:K71" si="10">E8-J8</f>
        <v>-12.02699999999993</v>
      </c>
      <c r="L8" s="13">
        <f>VLOOKUP(A:A,[1]TDSheet!$A:$O,15,0)</f>
        <v>180</v>
      </c>
      <c r="M8" s="13">
        <f>VLOOKUP(A:A,[1]TDSheet!$A:$V,22,0)</f>
        <v>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157.53720000000001</v>
      </c>
      <c r="X8" s="15">
        <v>150</v>
      </c>
      <c r="Y8" s="16">
        <f t="shared" ref="Y8:Y71" si="12">(F8+L8+M8+N8+X8)/W8</f>
        <v>6.8757030085592481</v>
      </c>
      <c r="Z8" s="13">
        <f t="shared" ref="Z8:Z71" si="13">F8/W8</f>
        <v>4.4635743176849649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330.25220000000002</v>
      </c>
      <c r="AF8" s="13">
        <f>VLOOKUP(A:A,[1]TDSheet!$A:$AF,32,0)</f>
        <v>301.50100000000003</v>
      </c>
      <c r="AG8" s="13">
        <f>VLOOKUP(A:A,[1]TDSheet!$A:$AG,33,0)</f>
        <v>206.20920000000001</v>
      </c>
      <c r="AH8" s="13">
        <f>VLOOKUP(A:A,[3]TDSheet!$A:$D,4,0)</f>
        <v>138.05600000000001</v>
      </c>
      <c r="AI8" s="13" t="str">
        <f>VLOOKUP(A:A,[1]TDSheet!$A:$AI,35,0)</f>
        <v>оконч</v>
      </c>
      <c r="AJ8" s="13">
        <f t="shared" ref="AJ8:AJ71" si="14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1562.7639999999999</v>
      </c>
      <c r="D9" s="8">
        <v>3102.5160000000001</v>
      </c>
      <c r="E9" s="8">
        <v>2829.9290000000001</v>
      </c>
      <c r="F9" s="8">
        <v>1746.702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2876.098</v>
      </c>
      <c r="K9" s="13">
        <f t="shared" si="10"/>
        <v>-46.168999999999869</v>
      </c>
      <c r="L9" s="13">
        <f>VLOOKUP(A:A,[1]TDSheet!$A:$O,15,0)</f>
        <v>650</v>
      </c>
      <c r="M9" s="13">
        <f>VLOOKUP(A:A,[1]TDSheet!$A:$V,22,0)</f>
        <v>400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565.98580000000004</v>
      </c>
      <c r="X9" s="15">
        <v>500</v>
      </c>
      <c r="Y9" s="16">
        <f t="shared" si="12"/>
        <v>6.884805237163194</v>
      </c>
      <c r="Z9" s="13">
        <f t="shared" si="13"/>
        <v>3.086123362105551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626.74880000000007</v>
      </c>
      <c r="AF9" s="13">
        <f>VLOOKUP(A:A,[1]TDSheet!$A:$AF,32,0)</f>
        <v>590.3116</v>
      </c>
      <c r="AG9" s="13">
        <f>VLOOKUP(A:A,[1]TDSheet!$A:$AG,33,0)</f>
        <v>602.74520000000007</v>
      </c>
      <c r="AH9" s="13">
        <f>VLOOKUP(A:A,[3]TDSheet!$A:$D,4,0)</f>
        <v>243.32400000000001</v>
      </c>
      <c r="AI9" s="13" t="str">
        <f>VLOOKUP(A:A,[1]TDSheet!$A:$AI,35,0)</f>
        <v>продсент</v>
      </c>
      <c r="AJ9" s="13">
        <f t="shared" si="14"/>
        <v>500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1487</v>
      </c>
      <c r="D10" s="8">
        <v>5603</v>
      </c>
      <c r="E10" s="8">
        <v>3860.8960000000002</v>
      </c>
      <c r="F10" s="8">
        <v>1971.104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3913</v>
      </c>
      <c r="K10" s="13">
        <f t="shared" si="10"/>
        <v>-52.103999999999814</v>
      </c>
      <c r="L10" s="13">
        <f>VLOOKUP(A:A,[1]TDSheet!$A:$O,15,0)</f>
        <v>650</v>
      </c>
      <c r="M10" s="13">
        <f>VLOOKUP(A:A,[1]TDSheet!$A:$V,22,0)</f>
        <v>120</v>
      </c>
      <c r="N10" s="13">
        <f>VLOOKUP(A:A,[1]TDSheet!$A:$X,24,0)</f>
        <v>550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572.17920000000004</v>
      </c>
      <c r="X10" s="15">
        <v>600</v>
      </c>
      <c r="Y10" s="16">
        <f t="shared" si="12"/>
        <v>6.8004988646913418</v>
      </c>
      <c r="Z10" s="13">
        <f t="shared" si="13"/>
        <v>3.4449067704663152</v>
      </c>
      <c r="AA10" s="13"/>
      <c r="AB10" s="13"/>
      <c r="AC10" s="13"/>
      <c r="AD10" s="13">
        <f>VLOOKUP(A:A,[1]TDSheet!$A:$AD,30,0)</f>
        <v>1000</v>
      </c>
      <c r="AE10" s="13">
        <f>VLOOKUP(A:A,[1]TDSheet!$A:$AE,31,0)</f>
        <v>698.6</v>
      </c>
      <c r="AF10" s="13">
        <f>VLOOKUP(A:A,[1]TDSheet!$A:$AF,32,0)</f>
        <v>671.2</v>
      </c>
      <c r="AG10" s="13">
        <f>VLOOKUP(A:A,[1]TDSheet!$A:$AG,33,0)</f>
        <v>644.20000000000005</v>
      </c>
      <c r="AH10" s="13">
        <f>VLOOKUP(A:A,[3]TDSheet!$A:$D,4,0)</f>
        <v>447.89600000000002</v>
      </c>
      <c r="AI10" s="13" t="str">
        <f>VLOOKUP(A:A,[1]TDSheet!$A:$AI,35,0)</f>
        <v>оконч</v>
      </c>
      <c r="AJ10" s="13">
        <f t="shared" si="14"/>
        <v>240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2825</v>
      </c>
      <c r="D11" s="8">
        <v>7175</v>
      </c>
      <c r="E11" s="8">
        <v>5902</v>
      </c>
      <c r="F11" s="8">
        <v>3969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6000</v>
      </c>
      <c r="K11" s="13">
        <f t="shared" si="10"/>
        <v>-98</v>
      </c>
      <c r="L11" s="13">
        <f>VLOOKUP(A:A,[1]TDSheet!$A:$O,15,0)</f>
        <v>1300</v>
      </c>
      <c r="M11" s="13">
        <f>VLOOKUP(A:A,[1]TDSheet!$A:$V,22,0)</f>
        <v>0</v>
      </c>
      <c r="N11" s="13">
        <f>VLOOKUP(A:A,[1]TDSheet!$A:$X,24,0)</f>
        <v>1200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1060.4000000000001</v>
      </c>
      <c r="X11" s="15">
        <v>900</v>
      </c>
      <c r="Y11" s="16">
        <f t="shared" si="12"/>
        <v>6.94926442851754</v>
      </c>
      <c r="Z11" s="13">
        <f t="shared" si="13"/>
        <v>3.7429271972840432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1273.5999999999999</v>
      </c>
      <c r="AF11" s="13">
        <f>VLOOKUP(A:A,[1]TDSheet!$A:$AF,32,0)</f>
        <v>1166.5999999999999</v>
      </c>
      <c r="AG11" s="13">
        <f>VLOOKUP(A:A,[1]TDSheet!$A:$AG,33,0)</f>
        <v>1252.4000000000001</v>
      </c>
      <c r="AH11" s="13">
        <f>VLOOKUP(A:A,[3]TDSheet!$A:$D,4,0)</f>
        <v>677</v>
      </c>
      <c r="AI11" s="13" t="str">
        <f>VLOOKUP(A:A,[1]TDSheet!$A:$AI,35,0)</f>
        <v>продсент</v>
      </c>
      <c r="AJ11" s="13">
        <f t="shared" si="14"/>
        <v>405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1989</v>
      </c>
      <c r="D12" s="8">
        <v>7850</v>
      </c>
      <c r="E12" s="8">
        <v>6931</v>
      </c>
      <c r="F12" s="8">
        <v>2760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7063</v>
      </c>
      <c r="K12" s="13">
        <f t="shared" si="10"/>
        <v>-132</v>
      </c>
      <c r="L12" s="13">
        <f>VLOOKUP(A:A,[1]TDSheet!$A:$O,15,0)</f>
        <v>1100</v>
      </c>
      <c r="M12" s="13">
        <f>VLOOKUP(A:A,[1]TDSheet!$A:$V,22,0)</f>
        <v>1100</v>
      </c>
      <c r="N12" s="13">
        <f>VLOOKUP(A:A,[1]TDSheet!$A:$X,24,0)</f>
        <v>1350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1053.8</v>
      </c>
      <c r="X12" s="15">
        <v>1000</v>
      </c>
      <c r="Y12" s="16">
        <f t="shared" si="12"/>
        <v>6.9368001518314673</v>
      </c>
      <c r="Z12" s="13">
        <f t="shared" si="13"/>
        <v>2.6190928069842476</v>
      </c>
      <c r="AA12" s="13"/>
      <c r="AB12" s="13"/>
      <c r="AC12" s="13"/>
      <c r="AD12" s="13">
        <f>VLOOKUP(A:A,[1]TDSheet!$A:$AD,30,0)</f>
        <v>1662</v>
      </c>
      <c r="AE12" s="13">
        <f>VLOOKUP(A:A,[1]TDSheet!$A:$AE,31,0)</f>
        <v>1073.2</v>
      </c>
      <c r="AF12" s="13">
        <f>VLOOKUP(A:A,[1]TDSheet!$A:$AF,32,0)</f>
        <v>981.8</v>
      </c>
      <c r="AG12" s="13">
        <f>VLOOKUP(A:A,[1]TDSheet!$A:$AG,33,0)</f>
        <v>1098.4000000000001</v>
      </c>
      <c r="AH12" s="13">
        <f>VLOOKUP(A:A,[3]TDSheet!$A:$D,4,0)</f>
        <v>838</v>
      </c>
      <c r="AI12" s="13">
        <f>VLOOKUP(A:A,[1]TDSheet!$A:$AI,35,0)</f>
        <v>0</v>
      </c>
      <c r="AJ12" s="13">
        <f t="shared" si="14"/>
        <v>450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32</v>
      </c>
      <c r="D13" s="8">
        <v>101</v>
      </c>
      <c r="E13" s="8">
        <v>77</v>
      </c>
      <c r="F13" s="8">
        <v>55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91</v>
      </c>
      <c r="K13" s="13">
        <f t="shared" si="10"/>
        <v>-14</v>
      </c>
      <c r="L13" s="13">
        <f>VLOOKUP(A:A,[1]TDSheet!$A:$O,15,0)</f>
        <v>0</v>
      </c>
      <c r="M13" s="13">
        <f>VLOOKUP(A:A,[1]TDSheet!$A:$V,22,0)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15.4</v>
      </c>
      <c r="X13" s="15">
        <v>60</v>
      </c>
      <c r="Y13" s="16">
        <f t="shared" si="12"/>
        <v>7.4675324675324672</v>
      </c>
      <c r="Z13" s="13">
        <f t="shared" si="13"/>
        <v>3.5714285714285712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11.6</v>
      </c>
      <c r="AF13" s="13">
        <f>VLOOKUP(A:A,[1]TDSheet!$A:$AF,32,0)</f>
        <v>11.2</v>
      </c>
      <c r="AG13" s="13">
        <f>VLOOKUP(A:A,[1]TDSheet!$A:$AG,33,0)</f>
        <v>13.4</v>
      </c>
      <c r="AH13" s="13">
        <f>VLOOKUP(A:A,[3]TDSheet!$A:$D,4,0)</f>
        <v>34</v>
      </c>
      <c r="AI13" s="13">
        <f>VLOOKUP(A:A,[1]TDSheet!$A:$AI,35,0)</f>
        <v>0</v>
      </c>
      <c r="AJ13" s="13">
        <f t="shared" si="14"/>
        <v>24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619</v>
      </c>
      <c r="D14" s="8">
        <v>527</v>
      </c>
      <c r="E14" s="8">
        <v>434</v>
      </c>
      <c r="F14" s="8">
        <v>700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460</v>
      </c>
      <c r="K14" s="13">
        <f t="shared" si="10"/>
        <v>-26</v>
      </c>
      <c r="L14" s="13">
        <f>VLOOKUP(A:A,[1]TDSheet!$A:$O,15,0)</f>
        <v>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86.8</v>
      </c>
      <c r="X14" s="15">
        <v>200</v>
      </c>
      <c r="Y14" s="16">
        <f t="shared" si="12"/>
        <v>10.368663594470046</v>
      </c>
      <c r="Z14" s="13">
        <f t="shared" si="13"/>
        <v>8.064516129032258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84.2</v>
      </c>
      <c r="AF14" s="13">
        <f>VLOOKUP(A:A,[1]TDSheet!$A:$AF,32,0)</f>
        <v>74.2</v>
      </c>
      <c r="AG14" s="13">
        <f>VLOOKUP(A:A,[1]TDSheet!$A:$AG,33,0)</f>
        <v>106.8</v>
      </c>
      <c r="AH14" s="13">
        <f>VLOOKUP(A:A,[3]TDSheet!$A:$D,4,0)</f>
        <v>100</v>
      </c>
      <c r="AI14" s="13">
        <f>VLOOKUP(A:A,[1]TDSheet!$A:$AI,35,0)</f>
        <v>0</v>
      </c>
      <c r="AJ14" s="13">
        <f t="shared" si="14"/>
        <v>34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96</v>
      </c>
      <c r="D15" s="8">
        <v>638</v>
      </c>
      <c r="E15" s="8">
        <v>477</v>
      </c>
      <c r="F15" s="8">
        <v>253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568</v>
      </c>
      <c r="K15" s="13">
        <f t="shared" si="10"/>
        <v>-91</v>
      </c>
      <c r="L15" s="13">
        <f>VLOOKUP(A:A,[1]TDSheet!$A:$O,15,0)</f>
        <v>90</v>
      </c>
      <c r="M15" s="13">
        <f>VLOOKUP(A:A,[1]TDSheet!$A:$V,22,0)</f>
        <v>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95.4</v>
      </c>
      <c r="X15" s="15">
        <v>220</v>
      </c>
      <c r="Y15" s="16">
        <f t="shared" si="12"/>
        <v>6.7400419287211735</v>
      </c>
      <c r="Z15" s="13">
        <f t="shared" si="13"/>
        <v>2.6519916142557651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78.8</v>
      </c>
      <c r="AF15" s="13">
        <f>VLOOKUP(A:A,[1]TDSheet!$A:$AF,32,0)</f>
        <v>70.400000000000006</v>
      </c>
      <c r="AG15" s="13">
        <f>VLOOKUP(A:A,[1]TDSheet!$A:$AG,33,0)</f>
        <v>95.8</v>
      </c>
      <c r="AH15" s="13">
        <f>VLOOKUP(A:A,[3]TDSheet!$A:$D,4,0)</f>
        <v>157</v>
      </c>
      <c r="AI15" s="13">
        <f>VLOOKUP(A:A,[1]TDSheet!$A:$AI,35,0)</f>
        <v>0</v>
      </c>
      <c r="AJ15" s="13">
        <f t="shared" si="14"/>
        <v>66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2851</v>
      </c>
      <c r="D16" s="8">
        <v>469</v>
      </c>
      <c r="E16" s="8">
        <v>1912</v>
      </c>
      <c r="F16" s="8">
        <v>1354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1965</v>
      </c>
      <c r="K16" s="13">
        <f t="shared" si="10"/>
        <v>-53</v>
      </c>
      <c r="L16" s="13">
        <f>VLOOKUP(A:A,[1]TDSheet!$A:$O,15,0)</f>
        <v>1000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382.4</v>
      </c>
      <c r="X16" s="15">
        <v>1000</v>
      </c>
      <c r="Y16" s="16">
        <f t="shared" si="12"/>
        <v>8.77092050209205</v>
      </c>
      <c r="Z16" s="13">
        <f t="shared" si="13"/>
        <v>3.5407949790794979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369.4</v>
      </c>
      <c r="AF16" s="13">
        <f>VLOOKUP(A:A,[1]TDSheet!$A:$AF,32,0)</f>
        <v>359.6</v>
      </c>
      <c r="AG16" s="13">
        <f>VLOOKUP(A:A,[1]TDSheet!$A:$AG,33,0)</f>
        <v>423</v>
      </c>
      <c r="AH16" s="13">
        <f>VLOOKUP(A:A,[3]TDSheet!$A:$D,4,0)</f>
        <v>418</v>
      </c>
      <c r="AI16" s="13">
        <f>VLOOKUP(A:A,[1]TDSheet!$A:$AI,35,0)</f>
        <v>0</v>
      </c>
      <c r="AJ16" s="13">
        <f t="shared" si="14"/>
        <v>170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316</v>
      </c>
      <c r="D17" s="8">
        <v>839</v>
      </c>
      <c r="E17" s="8">
        <v>610</v>
      </c>
      <c r="F17" s="8">
        <v>518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712</v>
      </c>
      <c r="K17" s="13">
        <f t="shared" si="10"/>
        <v>-102</v>
      </c>
      <c r="L17" s="13">
        <f>VLOOKUP(A:A,[1]TDSheet!$A:$O,15,0)</f>
        <v>200</v>
      </c>
      <c r="M17" s="13">
        <f>VLOOKUP(A:A,[1]TDSheet!$A:$V,22,0)</f>
        <v>0</v>
      </c>
      <c r="N17" s="13">
        <f>VLOOKUP(A:A,[1]TDSheet!$A:$X,24,0)</f>
        <v>140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122</v>
      </c>
      <c r="X17" s="15"/>
      <c r="Y17" s="16">
        <f t="shared" si="12"/>
        <v>7.0327868852459012</v>
      </c>
      <c r="Z17" s="13">
        <f t="shared" si="13"/>
        <v>4.2459016393442619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116.8</v>
      </c>
      <c r="AF17" s="13">
        <f>VLOOKUP(A:A,[1]TDSheet!$A:$AF,32,0)</f>
        <v>97.8</v>
      </c>
      <c r="AG17" s="13">
        <f>VLOOKUP(A:A,[1]TDSheet!$A:$AG,33,0)</f>
        <v>148.19999999999999</v>
      </c>
      <c r="AH17" s="13">
        <f>VLOOKUP(A:A,[3]TDSheet!$A:$D,4,0)</f>
        <v>15</v>
      </c>
      <c r="AI17" s="13" t="str">
        <f>VLOOKUP(A:A,[1]TDSheet!$A:$AI,35,0)</f>
        <v>продсент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55</v>
      </c>
      <c r="D18" s="8">
        <v>187</v>
      </c>
      <c r="E18" s="8">
        <v>132</v>
      </c>
      <c r="F18" s="8">
        <v>100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163</v>
      </c>
      <c r="K18" s="13">
        <f t="shared" si="10"/>
        <v>-31</v>
      </c>
      <c r="L18" s="13">
        <f>VLOOKUP(A:A,[1]TDSheet!$A:$O,15,0)</f>
        <v>20</v>
      </c>
      <c r="M18" s="13">
        <f>VLOOKUP(A:A,[1]TDSheet!$A:$V,22,0)</f>
        <v>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26.4</v>
      </c>
      <c r="X18" s="15">
        <v>40</v>
      </c>
      <c r="Y18" s="16">
        <f t="shared" si="12"/>
        <v>6.8181818181818183</v>
      </c>
      <c r="Z18" s="13">
        <f t="shared" si="13"/>
        <v>3.7878787878787881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26.2</v>
      </c>
      <c r="AF18" s="13">
        <f>VLOOKUP(A:A,[1]TDSheet!$A:$AF,32,0)</f>
        <v>23.6</v>
      </c>
      <c r="AG18" s="13">
        <f>VLOOKUP(A:A,[1]TDSheet!$A:$AG,33,0)</f>
        <v>30.2</v>
      </c>
      <c r="AH18" s="13">
        <f>VLOOKUP(A:A,[3]TDSheet!$A:$D,4,0)</f>
        <v>45</v>
      </c>
      <c r="AI18" s="13" t="str">
        <f>VLOOKUP(A:A,[1]TDSheet!$A:$AI,35,0)</f>
        <v>оконч</v>
      </c>
      <c r="AJ18" s="13">
        <f t="shared" si="14"/>
        <v>14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229</v>
      </c>
      <c r="D19" s="8">
        <v>308</v>
      </c>
      <c r="E19" s="8">
        <v>187</v>
      </c>
      <c r="F19" s="8">
        <v>335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211</v>
      </c>
      <c r="K19" s="13">
        <f t="shared" si="10"/>
        <v>-24</v>
      </c>
      <c r="L19" s="13">
        <f>VLOOKUP(A:A,[1]TDSheet!$A:$O,15,0)</f>
        <v>30</v>
      </c>
      <c r="M19" s="13">
        <f>VLOOKUP(A:A,[1]TDSheet!$A:$V,22,0)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37.4</v>
      </c>
      <c r="X19" s="15"/>
      <c r="Y19" s="16">
        <f t="shared" si="12"/>
        <v>9.7593582887700538</v>
      </c>
      <c r="Z19" s="13">
        <f t="shared" si="13"/>
        <v>8.9572192513368982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114.4</v>
      </c>
      <c r="AF19" s="13">
        <f>VLOOKUP(A:A,[1]TDSheet!$A:$AF,32,0)</f>
        <v>99.2</v>
      </c>
      <c r="AG19" s="13">
        <f>VLOOKUP(A:A,[1]TDSheet!$A:$AG,33,0)</f>
        <v>65.400000000000006</v>
      </c>
      <c r="AH19" s="13">
        <f>VLOOKUP(A:A,[3]TDSheet!$A:$D,4,0)</f>
        <v>35</v>
      </c>
      <c r="AI19" s="13" t="str">
        <f>VLOOKUP(A:A,[1]TDSheet!$A:$AI,35,0)</f>
        <v>оконч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502</v>
      </c>
      <c r="D20" s="8">
        <v>736</v>
      </c>
      <c r="E20" s="8">
        <v>736</v>
      </c>
      <c r="F20" s="8">
        <v>473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762</v>
      </c>
      <c r="K20" s="13">
        <f t="shared" si="10"/>
        <v>-26</v>
      </c>
      <c r="L20" s="13">
        <f>VLOOKUP(A:A,[1]TDSheet!$A:$O,15,0)</f>
        <v>200</v>
      </c>
      <c r="M20" s="13">
        <f>VLOOKUP(A:A,[1]TDSheet!$A:$V,22,0)</f>
        <v>150</v>
      </c>
      <c r="N20" s="13">
        <f>VLOOKUP(A:A,[1]TDSheet!$A:$X,24,0)</f>
        <v>160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147.19999999999999</v>
      </c>
      <c r="X20" s="15">
        <v>50</v>
      </c>
      <c r="Y20" s="16">
        <f t="shared" si="12"/>
        <v>7.0176630434782616</v>
      </c>
      <c r="Z20" s="13">
        <f t="shared" si="13"/>
        <v>3.2133152173913047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123.4</v>
      </c>
      <c r="AF20" s="13">
        <f>VLOOKUP(A:A,[1]TDSheet!$A:$AF,32,0)</f>
        <v>97.2</v>
      </c>
      <c r="AG20" s="13">
        <f>VLOOKUP(A:A,[1]TDSheet!$A:$AG,33,0)</f>
        <v>151.19999999999999</v>
      </c>
      <c r="AH20" s="13">
        <f>VLOOKUP(A:A,[3]TDSheet!$A:$D,4,0)</f>
        <v>38</v>
      </c>
      <c r="AI20" s="13" t="str">
        <f>VLOOKUP(A:A,[1]TDSheet!$A:$AI,35,0)</f>
        <v>продсент</v>
      </c>
      <c r="AJ20" s="13">
        <f t="shared" si="14"/>
        <v>17.5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397.06799999999998</v>
      </c>
      <c r="D21" s="8">
        <v>1017.254</v>
      </c>
      <c r="E21" s="8">
        <v>658.87699999999995</v>
      </c>
      <c r="F21" s="8">
        <v>342.61399999999998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652.19399999999996</v>
      </c>
      <c r="K21" s="13">
        <f t="shared" si="10"/>
        <v>6.6829999999999927</v>
      </c>
      <c r="L21" s="13">
        <f>VLOOKUP(A:A,[1]TDSheet!$A:$O,15,0)</f>
        <v>130</v>
      </c>
      <c r="M21" s="13">
        <f>VLOOKUP(A:A,[1]TDSheet!$A:$V,22,0)</f>
        <v>200</v>
      </c>
      <c r="N21" s="13">
        <f>VLOOKUP(A:A,[1]TDSheet!$A:$X,24,0)</f>
        <v>140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131.77539999999999</v>
      </c>
      <c r="X21" s="15">
        <v>100</v>
      </c>
      <c r="Y21" s="16">
        <f t="shared" si="12"/>
        <v>6.9255263121948412</v>
      </c>
      <c r="Z21" s="13">
        <f t="shared" si="13"/>
        <v>2.5999845191135829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134.93219999999999</v>
      </c>
      <c r="AF21" s="13">
        <f>VLOOKUP(A:A,[1]TDSheet!$A:$AF,32,0)</f>
        <v>134.1626</v>
      </c>
      <c r="AG21" s="13">
        <f>VLOOKUP(A:A,[1]TDSheet!$A:$AG,33,0)</f>
        <v>126.67940000000002</v>
      </c>
      <c r="AH21" s="13">
        <f>VLOOKUP(A:A,[3]TDSheet!$A:$D,4,0)</f>
        <v>74.078999999999994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4838.6170000000002</v>
      </c>
      <c r="D22" s="8">
        <v>4988.2740000000003</v>
      </c>
      <c r="E22" s="8">
        <v>5658.3779999999997</v>
      </c>
      <c r="F22" s="8">
        <v>4065.502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5716.2520000000004</v>
      </c>
      <c r="K22" s="13">
        <f t="shared" si="10"/>
        <v>-57.874000000000706</v>
      </c>
      <c r="L22" s="13">
        <f>VLOOKUP(A:A,[1]TDSheet!$A:$O,15,0)</f>
        <v>1000</v>
      </c>
      <c r="M22" s="13">
        <f>VLOOKUP(A:A,[1]TDSheet!$A:$V,22,0)</f>
        <v>400</v>
      </c>
      <c r="N22" s="13">
        <f>VLOOKUP(A:A,[1]TDSheet!$A:$X,24,0)</f>
        <v>1100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1131.6756</v>
      </c>
      <c r="X22" s="15">
        <v>1300</v>
      </c>
      <c r="Y22" s="16">
        <f t="shared" si="12"/>
        <v>6.9503150902961943</v>
      </c>
      <c r="Z22" s="13">
        <f t="shared" si="13"/>
        <v>3.5924623628891528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1174.8538000000001</v>
      </c>
      <c r="AF22" s="13">
        <f>VLOOKUP(A:A,[1]TDSheet!$A:$AF,32,0)</f>
        <v>1166.8292000000001</v>
      </c>
      <c r="AG22" s="13">
        <f>VLOOKUP(A:A,[1]TDSheet!$A:$AG,33,0)</f>
        <v>1073.3030000000001</v>
      </c>
      <c r="AH22" s="13">
        <f>VLOOKUP(A:A,[3]TDSheet!$A:$D,4,0)</f>
        <v>769.47</v>
      </c>
      <c r="AI22" s="13" t="str">
        <f>VLOOKUP(A:A,[1]TDSheet!$A:$AI,35,0)</f>
        <v>ябсент</v>
      </c>
      <c r="AJ22" s="13">
        <f t="shared" si="14"/>
        <v>1300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116.151</v>
      </c>
      <c r="D23" s="8">
        <v>771.327</v>
      </c>
      <c r="E23" s="8">
        <v>311.649</v>
      </c>
      <c r="F23" s="8">
        <v>182.779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331.363</v>
      </c>
      <c r="K23" s="13">
        <f t="shared" si="10"/>
        <v>-19.713999999999999</v>
      </c>
      <c r="L23" s="13">
        <f>VLOOKUP(A:A,[1]TDSheet!$A:$O,15,0)</f>
        <v>100</v>
      </c>
      <c r="M23" s="13">
        <f>VLOOKUP(A:A,[1]TDSheet!$A:$V,22,0)</f>
        <v>40</v>
      </c>
      <c r="N23" s="13">
        <f>VLOOKUP(A:A,[1]TDSheet!$A:$X,24,0)</f>
        <v>60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62.329799999999999</v>
      </c>
      <c r="X23" s="15">
        <v>50</v>
      </c>
      <c r="Y23" s="16">
        <f t="shared" si="12"/>
        <v>6.9433721911509423</v>
      </c>
      <c r="Z23" s="13">
        <f t="shared" si="13"/>
        <v>2.9324496468783794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78.659400000000005</v>
      </c>
      <c r="AF23" s="13">
        <f>VLOOKUP(A:A,[1]TDSheet!$A:$AF,32,0)</f>
        <v>66.350200000000001</v>
      </c>
      <c r="AG23" s="13">
        <f>VLOOKUP(A:A,[1]TDSheet!$A:$AG,33,0)</f>
        <v>75.345200000000006</v>
      </c>
      <c r="AH23" s="13">
        <f>VLOOKUP(A:A,[3]TDSheet!$A:$D,4,0)</f>
        <v>44.533999999999999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428.017</v>
      </c>
      <c r="D24" s="8">
        <v>2613.7649999999999</v>
      </c>
      <c r="E24" s="8">
        <v>1764.606</v>
      </c>
      <c r="F24" s="8">
        <v>1257.4359999999999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1929.1310000000001</v>
      </c>
      <c r="K24" s="13">
        <f t="shared" si="10"/>
        <v>-164.52500000000009</v>
      </c>
      <c r="L24" s="13">
        <f>VLOOKUP(A:A,[1]TDSheet!$A:$O,15,0)</f>
        <v>350</v>
      </c>
      <c r="M24" s="13">
        <f>VLOOKUP(A:A,[1]TDSheet!$A:$V,22,0)</f>
        <v>200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352.9212</v>
      </c>
      <c r="X24" s="15">
        <v>250</v>
      </c>
      <c r="Y24" s="16">
        <f t="shared" si="12"/>
        <v>6.8214547610061391</v>
      </c>
      <c r="Z24" s="13">
        <f t="shared" si="13"/>
        <v>3.5629369955672821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343.95639999999997</v>
      </c>
      <c r="AF24" s="13">
        <f>VLOOKUP(A:A,[1]TDSheet!$A:$AF,32,0)</f>
        <v>359.26900000000001</v>
      </c>
      <c r="AG24" s="13">
        <f>VLOOKUP(A:A,[1]TDSheet!$A:$AG,33,0)</f>
        <v>394.22179999999997</v>
      </c>
      <c r="AH24" s="13">
        <f>VLOOKUP(A:A,[3]TDSheet!$A:$D,4,0)</f>
        <v>200.63800000000001</v>
      </c>
      <c r="AI24" s="13">
        <f>VLOOKUP(A:A,[1]TDSheet!$A:$AI,35,0)</f>
        <v>0</v>
      </c>
      <c r="AJ24" s="13">
        <f t="shared" si="14"/>
        <v>250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283.81400000000002</v>
      </c>
      <c r="D25" s="8">
        <v>1017.527</v>
      </c>
      <c r="E25" s="8">
        <v>633.178</v>
      </c>
      <c r="F25" s="8">
        <v>348.97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618.28300000000002</v>
      </c>
      <c r="K25" s="13">
        <f t="shared" si="10"/>
        <v>14.894999999999982</v>
      </c>
      <c r="L25" s="13">
        <f>VLOOKUP(A:A,[1]TDSheet!$A:$O,15,0)</f>
        <v>130</v>
      </c>
      <c r="M25" s="13">
        <f>VLOOKUP(A:A,[1]TDSheet!$A:$V,22,0)</f>
        <v>140</v>
      </c>
      <c r="N25" s="13">
        <f>VLOOKUP(A:A,[1]TDSheet!$A:$X,24,0)</f>
        <v>140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126.6356</v>
      </c>
      <c r="X25" s="15">
        <v>100</v>
      </c>
      <c r="Y25" s="16">
        <f t="shared" si="12"/>
        <v>6.7830057266676986</v>
      </c>
      <c r="Z25" s="13">
        <f t="shared" si="13"/>
        <v>2.7557021880103227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143.5932</v>
      </c>
      <c r="AF25" s="13">
        <f>VLOOKUP(A:A,[1]TDSheet!$A:$AF,32,0)</f>
        <v>128.32940000000002</v>
      </c>
      <c r="AG25" s="13">
        <f>VLOOKUP(A:A,[1]TDSheet!$A:$AG,33,0)</f>
        <v>132.875</v>
      </c>
      <c r="AH25" s="13">
        <f>VLOOKUP(A:A,[3]TDSheet!$A:$D,4,0)</f>
        <v>96.707999999999998</v>
      </c>
      <c r="AI25" s="13">
        <f>VLOOKUP(A:A,[1]TDSheet!$A:$AI,35,0)</f>
        <v>0</v>
      </c>
      <c r="AJ25" s="13">
        <f t="shared" si="14"/>
        <v>100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102.571</v>
      </c>
      <c r="D26" s="8">
        <v>275.25200000000001</v>
      </c>
      <c r="E26" s="8">
        <v>187.517</v>
      </c>
      <c r="F26" s="8">
        <v>132.48099999999999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197.75399999999999</v>
      </c>
      <c r="K26" s="13">
        <f t="shared" si="10"/>
        <v>-10.236999999999995</v>
      </c>
      <c r="L26" s="13">
        <f>VLOOKUP(A:A,[1]TDSheet!$A:$O,15,0)</f>
        <v>40</v>
      </c>
      <c r="M26" s="13">
        <f>VLOOKUP(A:A,[1]TDSheet!$A:$V,22,0)</f>
        <v>20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37.503399999999999</v>
      </c>
      <c r="X26" s="15">
        <v>40</v>
      </c>
      <c r="Y26" s="16">
        <f t="shared" si="12"/>
        <v>6.9988587701381739</v>
      </c>
      <c r="Z26" s="13">
        <f t="shared" si="13"/>
        <v>3.5325063860876611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46.069200000000002</v>
      </c>
      <c r="AF26" s="13">
        <f>VLOOKUP(A:A,[1]TDSheet!$A:$AF,32,0)</f>
        <v>39.210999999999999</v>
      </c>
      <c r="AG26" s="13">
        <f>VLOOKUP(A:A,[1]TDSheet!$A:$AG,33,0)</f>
        <v>43.298200000000001</v>
      </c>
      <c r="AH26" s="13">
        <f>VLOOKUP(A:A,[3]TDSheet!$A:$D,4,0)</f>
        <v>32.529000000000003</v>
      </c>
      <c r="AI26" s="13">
        <f>VLOOKUP(A:A,[1]TDSheet!$A:$AI,35,0)</f>
        <v>0</v>
      </c>
      <c r="AJ26" s="13">
        <f t="shared" si="14"/>
        <v>40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183.06100000000001</v>
      </c>
      <c r="D27" s="8">
        <v>148.02199999999999</v>
      </c>
      <c r="E27" s="8">
        <v>189.11099999999999</v>
      </c>
      <c r="F27" s="8">
        <v>96.694000000000003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187.21600000000001</v>
      </c>
      <c r="K27" s="13">
        <f t="shared" si="10"/>
        <v>1.8949999999999818</v>
      </c>
      <c r="L27" s="13">
        <f>VLOOKUP(A:A,[1]TDSheet!$A:$O,15,0)</f>
        <v>30</v>
      </c>
      <c r="M27" s="13">
        <f>VLOOKUP(A:A,[1]TDSheet!$A:$V,22,0)</f>
        <v>60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37.822199999999995</v>
      </c>
      <c r="X27" s="15">
        <v>30</v>
      </c>
      <c r="Y27" s="16">
        <f t="shared" si="12"/>
        <v>6.7868606268276315</v>
      </c>
      <c r="Z27" s="13">
        <f t="shared" si="13"/>
        <v>2.5565408675328252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41.427199999999999</v>
      </c>
      <c r="AF27" s="13">
        <f>VLOOKUP(A:A,[1]TDSheet!$A:$AF,32,0)</f>
        <v>41.912799999999997</v>
      </c>
      <c r="AG27" s="13">
        <f>VLOOKUP(A:A,[1]TDSheet!$A:$AG,33,0)</f>
        <v>36.256</v>
      </c>
      <c r="AH27" s="13">
        <f>VLOOKUP(A:A,[3]TDSheet!$A:$D,4,0)</f>
        <v>26.323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332.48399999999998</v>
      </c>
      <c r="D28" s="8">
        <v>729.51400000000001</v>
      </c>
      <c r="E28" s="8">
        <v>662.25699999999995</v>
      </c>
      <c r="F28" s="8">
        <v>231.44200000000001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670.48099999999999</v>
      </c>
      <c r="K28" s="13">
        <f t="shared" si="10"/>
        <v>-8.2240000000000464</v>
      </c>
      <c r="L28" s="13">
        <f>VLOOKUP(A:A,[1]TDSheet!$A:$O,15,0)</f>
        <v>130</v>
      </c>
      <c r="M28" s="13">
        <f>VLOOKUP(A:A,[1]TDSheet!$A:$V,22,0)</f>
        <v>200</v>
      </c>
      <c r="N28" s="13">
        <f>VLOOKUP(A:A,[1]TDSheet!$A:$X,24,0)</f>
        <v>190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132.45139999999998</v>
      </c>
      <c r="X28" s="15">
        <v>150</v>
      </c>
      <c r="Y28" s="16">
        <f t="shared" si="12"/>
        <v>6.8058321769343335</v>
      </c>
      <c r="Z28" s="13">
        <f t="shared" si="13"/>
        <v>1.7473729986999009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113.899</v>
      </c>
      <c r="AF28" s="13">
        <f>VLOOKUP(A:A,[1]TDSheet!$A:$AF,32,0)</f>
        <v>117.12480000000001</v>
      </c>
      <c r="AG28" s="13">
        <f>VLOOKUP(A:A,[1]TDSheet!$A:$AG,33,0)</f>
        <v>119.0732</v>
      </c>
      <c r="AH28" s="13">
        <f>VLOOKUP(A:A,[3]TDSheet!$A:$D,4,0)</f>
        <v>91.411000000000001</v>
      </c>
      <c r="AI28" s="13">
        <f>VLOOKUP(A:A,[1]TDSheet!$A:$AI,35,0)</f>
        <v>0</v>
      </c>
      <c r="AJ28" s="13">
        <f t="shared" si="14"/>
        <v>150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87.628</v>
      </c>
      <c r="D29" s="8">
        <v>268.44400000000002</v>
      </c>
      <c r="E29" s="8">
        <v>130.00200000000001</v>
      </c>
      <c r="F29" s="8">
        <v>84.344999999999999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137.88200000000001</v>
      </c>
      <c r="K29" s="13">
        <f t="shared" si="10"/>
        <v>-7.8799999999999955</v>
      </c>
      <c r="L29" s="13">
        <f>VLOOKUP(A:A,[1]TDSheet!$A:$O,15,0)</f>
        <v>30</v>
      </c>
      <c r="M29" s="13">
        <f>VLOOKUP(A:A,[1]TDSheet!$A:$V,22,0)</f>
        <v>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26.000400000000003</v>
      </c>
      <c r="X29" s="15">
        <v>30</v>
      </c>
      <c r="Y29" s="16">
        <f t="shared" si="12"/>
        <v>6.32086429439547</v>
      </c>
      <c r="Z29" s="13">
        <f t="shared" si="13"/>
        <v>3.2439885540222453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31.382799999999996</v>
      </c>
      <c r="AF29" s="13">
        <f>VLOOKUP(A:A,[1]TDSheet!$A:$AF,32,0)</f>
        <v>29.107799999999997</v>
      </c>
      <c r="AG29" s="13">
        <f>VLOOKUP(A:A,[1]TDSheet!$A:$AG,33,0)</f>
        <v>28.01</v>
      </c>
      <c r="AH29" s="13">
        <f>VLOOKUP(A:A,[3]TDSheet!$A:$D,4,0)</f>
        <v>29.326000000000001</v>
      </c>
      <c r="AI29" s="13">
        <f>VLOOKUP(A:A,[1]TDSheet!$A:$AI,35,0)</f>
        <v>0</v>
      </c>
      <c r="AJ29" s="13">
        <f t="shared" si="14"/>
        <v>30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0.995</v>
      </c>
      <c r="D30" s="8">
        <v>392.70400000000001</v>
      </c>
      <c r="E30" s="8">
        <v>161.65100000000001</v>
      </c>
      <c r="F30" s="8">
        <v>162.291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161.922</v>
      </c>
      <c r="K30" s="13">
        <f t="shared" si="10"/>
        <v>-0.27099999999998658</v>
      </c>
      <c r="L30" s="13">
        <f>VLOOKUP(A:A,[1]TDSheet!$A:$O,15,0)</f>
        <v>30</v>
      </c>
      <c r="M30" s="13">
        <f>VLOOKUP(A:A,[1]TDSheet!$A:$V,22,0)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32.330200000000005</v>
      </c>
      <c r="X30" s="15">
        <v>30</v>
      </c>
      <c r="Y30" s="16">
        <f t="shared" si="12"/>
        <v>6.8756456811278603</v>
      </c>
      <c r="Z30" s="13">
        <f t="shared" si="13"/>
        <v>5.0197957327823515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48.834800000000001</v>
      </c>
      <c r="AF30" s="13">
        <f>VLOOKUP(A:A,[1]TDSheet!$A:$AF,32,0)</f>
        <v>30.524400000000004</v>
      </c>
      <c r="AG30" s="13">
        <f>VLOOKUP(A:A,[1]TDSheet!$A:$AG,33,0)</f>
        <v>37.597799999999999</v>
      </c>
      <c r="AH30" s="13">
        <f>VLOOKUP(A:A,[3]TDSheet!$A:$D,4,0)</f>
        <v>36.749000000000002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1547.9069999999999</v>
      </c>
      <c r="D31" s="8">
        <v>3430.8359999999998</v>
      </c>
      <c r="E31" s="8">
        <v>1984.825</v>
      </c>
      <c r="F31" s="8">
        <v>1166.443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2131.3270000000002</v>
      </c>
      <c r="K31" s="13">
        <f t="shared" si="10"/>
        <v>-146.50200000000018</v>
      </c>
      <c r="L31" s="13">
        <f>VLOOKUP(A:A,[1]TDSheet!$A:$O,15,0)</f>
        <v>540</v>
      </c>
      <c r="M31" s="13">
        <f>VLOOKUP(A:A,[1]TDSheet!$A:$V,22,0)</f>
        <v>450</v>
      </c>
      <c r="N31" s="13">
        <f>VLOOKUP(A:A,[1]TDSheet!$A:$X,24,0)</f>
        <v>420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396.96500000000003</v>
      </c>
      <c r="X31" s="15">
        <v>200</v>
      </c>
      <c r="Y31" s="16">
        <f t="shared" si="12"/>
        <v>6.9941758089504109</v>
      </c>
      <c r="Z31" s="13">
        <f t="shared" si="13"/>
        <v>2.9384026299547816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367.15539999999999</v>
      </c>
      <c r="AF31" s="13">
        <f>VLOOKUP(A:A,[1]TDSheet!$A:$AF,32,0)</f>
        <v>400.524</v>
      </c>
      <c r="AG31" s="13">
        <f>VLOOKUP(A:A,[1]TDSheet!$A:$AG,33,0)</f>
        <v>411.7174</v>
      </c>
      <c r="AH31" s="13">
        <f>VLOOKUP(A:A,[3]TDSheet!$A:$D,4,0)</f>
        <v>187.446</v>
      </c>
      <c r="AI31" s="13" t="str">
        <f>VLOOKUP(A:A,[1]TDSheet!$A:$AI,35,0)</f>
        <v>ябсент</v>
      </c>
      <c r="AJ31" s="13">
        <f t="shared" si="14"/>
        <v>200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97.674000000000007</v>
      </c>
      <c r="D32" s="8">
        <v>137.94800000000001</v>
      </c>
      <c r="E32" s="8">
        <v>152.42500000000001</v>
      </c>
      <c r="F32" s="8">
        <v>75.873000000000005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172.35</v>
      </c>
      <c r="K32" s="13">
        <f t="shared" si="10"/>
        <v>-19.924999999999983</v>
      </c>
      <c r="L32" s="13">
        <f>VLOOKUP(A:A,[1]TDSheet!$A:$O,15,0)</f>
        <v>40</v>
      </c>
      <c r="M32" s="13">
        <f>VLOOKUP(A:A,[1]TDSheet!$A:$V,22,0)</f>
        <v>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30.485000000000003</v>
      </c>
      <c r="X32" s="15">
        <v>70</v>
      </c>
      <c r="Y32" s="16">
        <f t="shared" si="12"/>
        <v>6.7532556995243551</v>
      </c>
      <c r="Z32" s="13">
        <f t="shared" si="13"/>
        <v>2.4888633754305394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27.966000000000001</v>
      </c>
      <c r="AF32" s="13">
        <f>VLOOKUP(A:A,[1]TDSheet!$A:$AF,32,0)</f>
        <v>24.477600000000002</v>
      </c>
      <c r="AG32" s="13">
        <f>VLOOKUP(A:A,[1]TDSheet!$A:$AG,33,0)</f>
        <v>23.8188</v>
      </c>
      <c r="AH32" s="13">
        <f>VLOOKUP(A:A,[3]TDSheet!$A:$D,4,0)</f>
        <v>42.268000000000001</v>
      </c>
      <c r="AI32" s="13">
        <f>VLOOKUP(A:A,[1]TDSheet!$A:$AI,35,0)</f>
        <v>0</v>
      </c>
      <c r="AJ32" s="13">
        <f t="shared" si="14"/>
        <v>70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376.20499999999998</v>
      </c>
      <c r="D33" s="8">
        <v>74.349000000000004</v>
      </c>
      <c r="E33" s="8">
        <v>270.83199999999999</v>
      </c>
      <c r="F33" s="8">
        <v>164.238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281.39999999999998</v>
      </c>
      <c r="K33" s="13">
        <f t="shared" si="10"/>
        <v>-10.567999999999984</v>
      </c>
      <c r="L33" s="13">
        <f>VLOOKUP(A:A,[1]TDSheet!$A:$O,15,0)</f>
        <v>40</v>
      </c>
      <c r="M33" s="13">
        <f>VLOOKUP(A:A,[1]TDSheet!$A:$V,22,0)</f>
        <v>60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54.166399999999996</v>
      </c>
      <c r="X33" s="15">
        <v>60</v>
      </c>
      <c r="Y33" s="16">
        <f t="shared" si="12"/>
        <v>6.9090432445205892</v>
      </c>
      <c r="Z33" s="13">
        <f t="shared" si="13"/>
        <v>3.0321010811130149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70.092600000000004</v>
      </c>
      <c r="AF33" s="13">
        <f>VLOOKUP(A:A,[1]TDSheet!$A:$AF,32,0)</f>
        <v>88.379199999999997</v>
      </c>
      <c r="AG33" s="13">
        <f>VLOOKUP(A:A,[1]TDSheet!$A:$AG,33,0)</f>
        <v>52.362199999999994</v>
      </c>
      <c r="AH33" s="13">
        <f>VLOOKUP(A:A,[3]TDSheet!$A:$D,4,0)</f>
        <v>32.923000000000002</v>
      </c>
      <c r="AI33" s="13">
        <f>VLOOKUP(A:A,[1]TDSheet!$A:$AI,35,0)</f>
        <v>0</v>
      </c>
      <c r="AJ33" s="13">
        <f t="shared" si="14"/>
        <v>60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68.254000000000005</v>
      </c>
      <c r="D34" s="8">
        <v>154.77000000000001</v>
      </c>
      <c r="E34" s="8">
        <v>141.566</v>
      </c>
      <c r="F34" s="8">
        <v>68.796000000000006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152.05199999999999</v>
      </c>
      <c r="K34" s="13">
        <f t="shared" si="10"/>
        <v>-10.48599999999999</v>
      </c>
      <c r="L34" s="13">
        <f>VLOOKUP(A:A,[1]TDSheet!$A:$O,15,0)</f>
        <v>20</v>
      </c>
      <c r="M34" s="13">
        <f>VLOOKUP(A:A,[1]TDSheet!$A:$V,22,0)</f>
        <v>30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28.313200000000002</v>
      </c>
      <c r="X34" s="15">
        <v>30</v>
      </c>
      <c r="Y34" s="16">
        <f t="shared" si="12"/>
        <v>6.6681265275560513</v>
      </c>
      <c r="Z34" s="13">
        <f t="shared" si="13"/>
        <v>2.4298207196643262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20.1952</v>
      </c>
      <c r="AF34" s="13">
        <f>VLOOKUP(A:A,[1]TDSheet!$A:$AF,32,0)</f>
        <v>25.682799999999997</v>
      </c>
      <c r="AG34" s="13">
        <f>VLOOKUP(A:A,[1]TDSheet!$A:$AG,33,0)</f>
        <v>22.4054</v>
      </c>
      <c r="AH34" s="13">
        <f>VLOOKUP(A:A,[3]TDSheet!$A:$D,4,0)</f>
        <v>28.923999999999999</v>
      </c>
      <c r="AI34" s="13">
        <f>VLOOKUP(A:A,[1]TDSheet!$A:$AI,35,0)</f>
        <v>0</v>
      </c>
      <c r="AJ34" s="13">
        <f t="shared" si="14"/>
        <v>30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34.036999999999999</v>
      </c>
      <c r="D35" s="8">
        <v>3.6389999999999998</v>
      </c>
      <c r="E35" s="8">
        <v>7.2990000000000004</v>
      </c>
      <c r="F35" s="8">
        <v>25.827000000000002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11.9</v>
      </c>
      <c r="K35" s="13">
        <f t="shared" si="10"/>
        <v>-4.601</v>
      </c>
      <c r="L35" s="13">
        <f>VLOOKUP(A:A,[1]TDSheet!$A:$O,15,0)</f>
        <v>10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1.4598</v>
      </c>
      <c r="X35" s="15"/>
      <c r="Y35" s="16">
        <f t="shared" si="12"/>
        <v>24.542403068913547</v>
      </c>
      <c r="Z35" s="13">
        <f t="shared" si="13"/>
        <v>17.692149609535555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4.5860000000000003</v>
      </c>
      <c r="AF35" s="13">
        <f>VLOOKUP(A:A,[1]TDSheet!$A:$AF,32,0)</f>
        <v>2.1856</v>
      </c>
      <c r="AG35" s="13">
        <f>VLOOKUP(A:A,[1]TDSheet!$A:$AG,33,0)</f>
        <v>4.3692000000000002</v>
      </c>
      <c r="AH35" s="13">
        <f>VLOOKUP(A:A,[3]TDSheet!$A:$D,4,0)</f>
        <v>-0.88200000000000001</v>
      </c>
      <c r="AI35" s="18" t="str">
        <f>VLOOKUP(A:A,[1]TDSheet!$A:$AI,35,0)</f>
        <v>увел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6.9370000000000003</v>
      </c>
      <c r="D36" s="8">
        <v>26.763000000000002</v>
      </c>
      <c r="E36" s="8">
        <v>7.375</v>
      </c>
      <c r="F36" s="8">
        <v>23.584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10.4</v>
      </c>
      <c r="K36" s="13">
        <f t="shared" si="10"/>
        <v>-3.0250000000000004</v>
      </c>
      <c r="L36" s="13">
        <f>VLOOKUP(A:A,[1]TDSheet!$A:$O,15,0)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1.4750000000000001</v>
      </c>
      <c r="X36" s="15"/>
      <c r="Y36" s="16">
        <f t="shared" si="12"/>
        <v>15.98915254237288</v>
      </c>
      <c r="Z36" s="13">
        <f t="shared" si="13"/>
        <v>15.98915254237288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0.72360000000000002</v>
      </c>
      <c r="AF36" s="13">
        <f>VLOOKUP(A:A,[1]TDSheet!$A:$AF,32,0)</f>
        <v>1.6594000000000002</v>
      </c>
      <c r="AG36" s="13">
        <f>VLOOKUP(A:A,[1]TDSheet!$A:$AG,33,0)</f>
        <v>2.1946000000000003</v>
      </c>
      <c r="AH36" s="13">
        <f>VLOOKUP(A:A,[3]TDSheet!$A:$D,4,0)</f>
        <v>0.92500000000000004</v>
      </c>
      <c r="AI36" s="18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7.9909999999999997</v>
      </c>
      <c r="D37" s="8">
        <v>21.936</v>
      </c>
      <c r="E37" s="8">
        <v>6.4349999999999996</v>
      </c>
      <c r="F37" s="8">
        <v>23.492000000000001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7.1</v>
      </c>
      <c r="K37" s="13">
        <f t="shared" si="10"/>
        <v>-0.66500000000000004</v>
      </c>
      <c r="L37" s="13">
        <f>VLOOKUP(A:A,[1]TDSheet!$A:$O,15,0)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1.2869999999999999</v>
      </c>
      <c r="X37" s="15"/>
      <c r="Y37" s="16">
        <f t="shared" si="12"/>
        <v>18.253302253302255</v>
      </c>
      <c r="Z37" s="13">
        <f t="shared" si="13"/>
        <v>18.253302253302255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1.3077999999999999</v>
      </c>
      <c r="AF37" s="13">
        <f>VLOOKUP(A:A,[1]TDSheet!$A:$AF,32,0)</f>
        <v>1.2542</v>
      </c>
      <c r="AG37" s="13">
        <f>VLOOKUP(A:A,[1]TDSheet!$A:$AG,33,0)</f>
        <v>3.3592</v>
      </c>
      <c r="AH37" s="13">
        <v>0</v>
      </c>
      <c r="AI37" s="18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1352</v>
      </c>
      <c r="D38" s="8">
        <v>1965</v>
      </c>
      <c r="E38" s="8">
        <v>1567</v>
      </c>
      <c r="F38" s="8">
        <v>1693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1623</v>
      </c>
      <c r="K38" s="13">
        <f t="shared" si="10"/>
        <v>-56</v>
      </c>
      <c r="L38" s="13">
        <f>VLOOKUP(A:A,[1]TDSheet!$A:$O,15,0)</f>
        <v>350</v>
      </c>
      <c r="M38" s="13">
        <f>VLOOKUP(A:A,[1]TDSheet!$A:$V,22,0)</f>
        <v>200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313.39999999999998</v>
      </c>
      <c r="X38" s="15">
        <v>200</v>
      </c>
      <c r="Y38" s="16">
        <f t="shared" si="12"/>
        <v>8.4333120612635621</v>
      </c>
      <c r="Z38" s="13">
        <f t="shared" si="13"/>
        <v>5.4020421186981498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316.39999999999998</v>
      </c>
      <c r="AF38" s="13">
        <f>VLOOKUP(A:A,[1]TDSheet!$A:$AF,32,0)</f>
        <v>308.2</v>
      </c>
      <c r="AG38" s="13">
        <f>VLOOKUP(A:A,[1]TDSheet!$A:$AG,33,0)</f>
        <v>342.2</v>
      </c>
      <c r="AH38" s="13">
        <f>VLOOKUP(A:A,[3]TDSheet!$A:$D,4,0)</f>
        <v>156</v>
      </c>
      <c r="AI38" s="13" t="str">
        <f>VLOOKUP(A:A,[1]TDSheet!$A:$AI,35,0)</f>
        <v>ябсент</v>
      </c>
      <c r="AJ38" s="13">
        <f t="shared" si="14"/>
        <v>70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1621</v>
      </c>
      <c r="D39" s="8">
        <v>5364</v>
      </c>
      <c r="E39" s="8">
        <v>4598</v>
      </c>
      <c r="F39" s="8">
        <v>2286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4756</v>
      </c>
      <c r="K39" s="13">
        <f t="shared" si="10"/>
        <v>-158</v>
      </c>
      <c r="L39" s="13">
        <f>VLOOKUP(A:A,[1]TDSheet!$A:$O,15,0)</f>
        <v>1000</v>
      </c>
      <c r="M39" s="13">
        <f>VLOOKUP(A:A,[1]TDSheet!$A:$V,22,0)</f>
        <v>500</v>
      </c>
      <c r="N39" s="13">
        <f>VLOOKUP(A:A,[1]TDSheet!$A:$X,24,0)</f>
        <v>900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857.2</v>
      </c>
      <c r="X39" s="15">
        <v>1100</v>
      </c>
      <c r="Y39" s="16">
        <f t="shared" si="12"/>
        <v>6.7498833411105919</v>
      </c>
      <c r="Z39" s="13">
        <f t="shared" si="13"/>
        <v>2.6668222118525429</v>
      </c>
      <c r="AA39" s="13"/>
      <c r="AB39" s="13"/>
      <c r="AC39" s="13"/>
      <c r="AD39" s="13">
        <f>VLOOKUP(A:A,[1]TDSheet!$A:$AD,30,0)</f>
        <v>312</v>
      </c>
      <c r="AE39" s="13">
        <f>VLOOKUP(A:A,[1]TDSheet!$A:$AE,31,0)</f>
        <v>876</v>
      </c>
      <c r="AF39" s="13">
        <f>VLOOKUP(A:A,[1]TDSheet!$A:$AF,32,0)</f>
        <v>803.2</v>
      </c>
      <c r="AG39" s="13">
        <f>VLOOKUP(A:A,[1]TDSheet!$A:$AG,33,0)</f>
        <v>918.2</v>
      </c>
      <c r="AH39" s="13">
        <f>VLOOKUP(A:A,[3]TDSheet!$A:$D,4,0)</f>
        <v>1086</v>
      </c>
      <c r="AI39" s="13">
        <f>VLOOKUP(A:A,[1]TDSheet!$A:$AI,35,0)</f>
        <v>0</v>
      </c>
      <c r="AJ39" s="13">
        <f t="shared" si="14"/>
        <v>440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3494</v>
      </c>
      <c r="D40" s="8">
        <v>14651</v>
      </c>
      <c r="E40" s="8">
        <v>3750</v>
      </c>
      <c r="F40" s="8">
        <v>3755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3779</v>
      </c>
      <c r="K40" s="13">
        <f t="shared" si="10"/>
        <v>-29</v>
      </c>
      <c r="L40" s="13">
        <f>VLOOKUP(A:A,[1]TDSheet!$A:$O,15,0)</f>
        <v>900</v>
      </c>
      <c r="M40" s="13">
        <f>VLOOKUP(A:A,[1]TDSheet!$A:$V,22,0)</f>
        <v>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750</v>
      </c>
      <c r="X40" s="15">
        <v>500</v>
      </c>
      <c r="Y40" s="16">
        <f t="shared" si="12"/>
        <v>6.8733333333333331</v>
      </c>
      <c r="Z40" s="13">
        <f t="shared" si="13"/>
        <v>5.0066666666666668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1337.4</v>
      </c>
      <c r="AF40" s="13">
        <f>VLOOKUP(A:A,[1]TDSheet!$A:$AF,32,0)</f>
        <v>1231</v>
      </c>
      <c r="AG40" s="13">
        <f>VLOOKUP(A:A,[1]TDSheet!$A:$AG,33,0)</f>
        <v>1027</v>
      </c>
      <c r="AH40" s="13">
        <f>VLOOKUP(A:A,[3]TDSheet!$A:$D,4,0)</f>
        <v>615</v>
      </c>
      <c r="AI40" s="13" t="str">
        <f>VLOOKUP(A:A,[1]TDSheet!$A:$AI,35,0)</f>
        <v>оконч</v>
      </c>
      <c r="AJ40" s="13">
        <f t="shared" si="14"/>
        <v>225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343.22899999999998</v>
      </c>
      <c r="D41" s="8">
        <v>2065.3629999999998</v>
      </c>
      <c r="E41" s="8">
        <v>1293.4949999999999</v>
      </c>
      <c r="F41" s="8">
        <v>358.04899999999998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1274.4100000000001</v>
      </c>
      <c r="K41" s="13">
        <f t="shared" si="10"/>
        <v>19.084999999999809</v>
      </c>
      <c r="L41" s="13">
        <f>VLOOKUP(A:A,[1]TDSheet!$A:$O,15,0)</f>
        <v>220</v>
      </c>
      <c r="M41" s="13">
        <f>VLOOKUP(A:A,[1]TDSheet!$A:$V,22,0)</f>
        <v>280</v>
      </c>
      <c r="N41" s="13">
        <f>VLOOKUP(A:A,[1]TDSheet!$A:$X,24,0)</f>
        <v>360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258.69899999999996</v>
      </c>
      <c r="X41" s="15">
        <v>500</v>
      </c>
      <c r="Y41" s="16">
        <f t="shared" si="12"/>
        <v>6.6411118713253634</v>
      </c>
      <c r="Z41" s="13">
        <f t="shared" si="13"/>
        <v>1.3840370469155274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112.7346</v>
      </c>
      <c r="AF41" s="13">
        <f>VLOOKUP(A:A,[1]TDSheet!$A:$AF,32,0)</f>
        <v>105.6262</v>
      </c>
      <c r="AG41" s="13">
        <f>VLOOKUP(A:A,[1]TDSheet!$A:$AG,33,0)</f>
        <v>222.95120000000003</v>
      </c>
      <c r="AH41" s="13">
        <f>VLOOKUP(A:A,[3]TDSheet!$A:$D,4,0)</f>
        <v>307.12299999999999</v>
      </c>
      <c r="AI41" s="13" t="str">
        <f>VLOOKUP(A:A,[1]TDSheet!$A:$AI,35,0)</f>
        <v>сниж</v>
      </c>
      <c r="AJ41" s="13">
        <f t="shared" si="14"/>
        <v>500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1026</v>
      </c>
      <c r="D42" s="8">
        <v>1064</v>
      </c>
      <c r="E42" s="8">
        <v>1132</v>
      </c>
      <c r="F42" s="8">
        <v>915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1191</v>
      </c>
      <c r="K42" s="13">
        <f t="shared" si="10"/>
        <v>-59</v>
      </c>
      <c r="L42" s="13">
        <f>VLOOKUP(A:A,[1]TDSheet!$A:$O,15,0)</f>
        <v>1000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226.4</v>
      </c>
      <c r="X42" s="15"/>
      <c r="Y42" s="16">
        <f t="shared" si="12"/>
        <v>8.4584805653710244</v>
      </c>
      <c r="Z42" s="13">
        <f t="shared" si="13"/>
        <v>4.0415194346289756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218.4</v>
      </c>
      <c r="AF42" s="13">
        <f>VLOOKUP(A:A,[1]TDSheet!$A:$AF,32,0)</f>
        <v>181.6</v>
      </c>
      <c r="AG42" s="13">
        <f>VLOOKUP(A:A,[1]TDSheet!$A:$AG,33,0)</f>
        <v>283</v>
      </c>
      <c r="AH42" s="13">
        <f>VLOOKUP(A:A,[3]TDSheet!$A:$D,4,0)</f>
        <v>247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226</v>
      </c>
      <c r="D43" s="8">
        <v>2203</v>
      </c>
      <c r="E43" s="8">
        <v>1398</v>
      </c>
      <c r="F43" s="8">
        <v>977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1488</v>
      </c>
      <c r="K43" s="13">
        <f t="shared" si="10"/>
        <v>-90</v>
      </c>
      <c r="L43" s="13">
        <f>VLOOKUP(A:A,[1]TDSheet!$A:$O,15,0)</f>
        <v>350</v>
      </c>
      <c r="M43" s="13">
        <f>VLOOKUP(A:A,[1]TDSheet!$A:$V,22,0)</f>
        <v>0</v>
      </c>
      <c r="N43" s="13">
        <f>VLOOKUP(A:A,[1]TDSheet!$A:$X,24,0)</f>
        <v>350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279.60000000000002</v>
      </c>
      <c r="X43" s="15">
        <v>250</v>
      </c>
      <c r="Y43" s="16">
        <f t="shared" si="12"/>
        <v>6.891988555078683</v>
      </c>
      <c r="Z43" s="13">
        <f t="shared" si="13"/>
        <v>3.4942775393419168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268</v>
      </c>
      <c r="AF43" s="13">
        <f>VLOOKUP(A:A,[1]TDSheet!$A:$AF,32,0)</f>
        <v>257.39999999999998</v>
      </c>
      <c r="AG43" s="13">
        <f>VLOOKUP(A:A,[1]TDSheet!$A:$AG,33,0)</f>
        <v>330.8</v>
      </c>
      <c r="AH43" s="13">
        <f>VLOOKUP(A:A,[3]TDSheet!$A:$D,4,0)</f>
        <v>303</v>
      </c>
      <c r="AI43" s="13">
        <f>VLOOKUP(A:A,[1]TDSheet!$A:$AI,35,0)</f>
        <v>0</v>
      </c>
      <c r="AJ43" s="13">
        <f t="shared" si="14"/>
        <v>87.5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587.39099999999996</v>
      </c>
      <c r="D44" s="8">
        <v>271.22500000000002</v>
      </c>
      <c r="E44" s="8">
        <v>372.19499999999999</v>
      </c>
      <c r="F44" s="8">
        <v>477.78500000000003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387.25700000000001</v>
      </c>
      <c r="K44" s="13">
        <f t="shared" si="10"/>
        <v>-15.062000000000012</v>
      </c>
      <c r="L44" s="13">
        <f>VLOOKUP(A:A,[1]TDSheet!$A:$O,15,0)</f>
        <v>100</v>
      </c>
      <c r="M44" s="13">
        <f>VLOOKUP(A:A,[1]TDSheet!$A:$V,22,0)</f>
        <v>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74.438999999999993</v>
      </c>
      <c r="X44" s="15"/>
      <c r="Y44" s="16">
        <f t="shared" si="12"/>
        <v>7.7618587030991835</v>
      </c>
      <c r="Z44" s="13">
        <f t="shared" si="13"/>
        <v>6.4184768736818079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249.10380000000001</v>
      </c>
      <c r="AF44" s="13">
        <f>VLOOKUP(A:A,[1]TDSheet!$A:$AF,32,0)</f>
        <v>229.65559999999999</v>
      </c>
      <c r="AG44" s="13">
        <f>VLOOKUP(A:A,[1]TDSheet!$A:$AG,33,0)</f>
        <v>117.03420000000001</v>
      </c>
      <c r="AH44" s="13">
        <f>VLOOKUP(A:A,[3]TDSheet!$A:$D,4,0)</f>
        <v>60.960999999999999</v>
      </c>
      <c r="AI44" s="13" t="str">
        <f>VLOOKUP(A:A,[1]TDSheet!$A:$AI,35,0)</f>
        <v>оконч</v>
      </c>
      <c r="AJ44" s="13">
        <f t="shared" si="14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346</v>
      </c>
      <c r="D45" s="8">
        <v>2008</v>
      </c>
      <c r="E45" s="8">
        <v>1316</v>
      </c>
      <c r="F45" s="8">
        <v>1001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1375</v>
      </c>
      <c r="K45" s="13">
        <f t="shared" si="10"/>
        <v>-59</v>
      </c>
      <c r="L45" s="13">
        <f>VLOOKUP(A:A,[1]TDSheet!$A:$O,15,0)</f>
        <v>350</v>
      </c>
      <c r="M45" s="13">
        <f>VLOOKUP(A:A,[1]TDSheet!$A:$V,22,0)</f>
        <v>0</v>
      </c>
      <c r="N45" s="13">
        <f>VLOOKUP(A:A,[1]TDSheet!$A:$X,24,0)</f>
        <v>250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263.2</v>
      </c>
      <c r="X45" s="15">
        <v>200</v>
      </c>
      <c r="Y45" s="16">
        <f t="shared" si="12"/>
        <v>6.8427051671732526</v>
      </c>
      <c r="Z45" s="13">
        <f t="shared" si="13"/>
        <v>3.8031914893617023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266.60000000000002</v>
      </c>
      <c r="AF45" s="13">
        <f>VLOOKUP(A:A,[1]TDSheet!$A:$AF,32,0)</f>
        <v>259</v>
      </c>
      <c r="AG45" s="13">
        <f>VLOOKUP(A:A,[1]TDSheet!$A:$AG,33,0)</f>
        <v>324</v>
      </c>
      <c r="AH45" s="13">
        <f>VLOOKUP(A:A,[3]TDSheet!$A:$D,4,0)</f>
        <v>296</v>
      </c>
      <c r="AI45" s="13">
        <f>VLOOKUP(A:A,[1]TDSheet!$A:$AI,35,0)</f>
        <v>0</v>
      </c>
      <c r="AJ45" s="13">
        <f t="shared" si="14"/>
        <v>80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1156</v>
      </c>
      <c r="D46" s="8">
        <v>3498</v>
      </c>
      <c r="E46" s="8">
        <v>2737</v>
      </c>
      <c r="F46" s="8">
        <v>1866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2818</v>
      </c>
      <c r="K46" s="13">
        <f t="shared" si="10"/>
        <v>-81</v>
      </c>
      <c r="L46" s="13">
        <f>VLOOKUP(A:A,[1]TDSheet!$A:$O,15,0)</f>
        <v>600</v>
      </c>
      <c r="M46" s="13">
        <f>VLOOKUP(A:A,[1]TDSheet!$A:$V,22,0)</f>
        <v>200</v>
      </c>
      <c r="N46" s="13">
        <f>VLOOKUP(A:A,[1]TDSheet!$A:$X,24,0)</f>
        <v>550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547.4</v>
      </c>
      <c r="X46" s="15">
        <v>500</v>
      </c>
      <c r="Y46" s="16">
        <f t="shared" si="12"/>
        <v>6.7884545122396789</v>
      </c>
      <c r="Z46" s="13">
        <f t="shared" si="13"/>
        <v>3.4088417975886007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673.4</v>
      </c>
      <c r="AF46" s="13">
        <f>VLOOKUP(A:A,[1]TDSheet!$A:$AF,32,0)</f>
        <v>586.20000000000005</v>
      </c>
      <c r="AG46" s="13">
        <f>VLOOKUP(A:A,[1]TDSheet!$A:$AG,33,0)</f>
        <v>632.6</v>
      </c>
      <c r="AH46" s="13">
        <f>VLOOKUP(A:A,[3]TDSheet!$A:$D,4,0)</f>
        <v>454</v>
      </c>
      <c r="AI46" s="13">
        <f>VLOOKUP(A:A,[1]TDSheet!$A:$AI,35,0)</f>
        <v>0</v>
      </c>
      <c r="AJ46" s="13">
        <f t="shared" si="14"/>
        <v>200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93.831999999999994</v>
      </c>
      <c r="D47" s="8">
        <v>229.08099999999999</v>
      </c>
      <c r="E47" s="8">
        <v>193.37700000000001</v>
      </c>
      <c r="F47" s="8">
        <v>118.657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205.077</v>
      </c>
      <c r="K47" s="13">
        <f t="shared" si="10"/>
        <v>-11.699999999999989</v>
      </c>
      <c r="L47" s="13">
        <f>VLOOKUP(A:A,[1]TDSheet!$A:$O,15,0)</f>
        <v>30</v>
      </c>
      <c r="M47" s="13">
        <f>VLOOKUP(A:A,[1]TDSheet!$A:$V,22,0)</f>
        <v>40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38.675400000000003</v>
      </c>
      <c r="X47" s="15">
        <v>30</v>
      </c>
      <c r="Y47" s="16">
        <f t="shared" si="12"/>
        <v>6.9464569209368214</v>
      </c>
      <c r="Z47" s="13">
        <f t="shared" si="13"/>
        <v>3.0680225673166919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37.920200000000001</v>
      </c>
      <c r="AF47" s="13">
        <f>VLOOKUP(A:A,[1]TDSheet!$A:$AF,32,0)</f>
        <v>35.980399999999996</v>
      </c>
      <c r="AG47" s="13">
        <f>VLOOKUP(A:A,[1]TDSheet!$A:$AG,33,0)</f>
        <v>37.501600000000003</v>
      </c>
      <c r="AH47" s="13">
        <f>VLOOKUP(A:A,[3]TDSheet!$A:$D,4,0)</f>
        <v>33.679000000000002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219.11600000000001</v>
      </c>
      <c r="D48" s="8">
        <v>960.23599999999999</v>
      </c>
      <c r="E48" s="8">
        <v>721.17600000000004</v>
      </c>
      <c r="F48" s="8">
        <v>449.28199999999998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832.02300000000002</v>
      </c>
      <c r="K48" s="13">
        <f t="shared" si="10"/>
        <v>-110.84699999999998</v>
      </c>
      <c r="L48" s="13">
        <f>VLOOKUP(A:A,[1]TDSheet!$A:$O,15,0)</f>
        <v>170</v>
      </c>
      <c r="M48" s="13">
        <f>VLOOKUP(A:A,[1]TDSheet!$A:$V,22,0)</f>
        <v>0</v>
      </c>
      <c r="N48" s="13">
        <f>VLOOKUP(A:A,[1]TDSheet!$A:$X,24,0)</f>
        <v>180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144.23520000000002</v>
      </c>
      <c r="X48" s="15">
        <v>200</v>
      </c>
      <c r="Y48" s="16">
        <f t="shared" si="12"/>
        <v>6.9281423674664699</v>
      </c>
      <c r="Z48" s="13">
        <f t="shared" si="13"/>
        <v>3.114926176134535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137.84960000000001</v>
      </c>
      <c r="AF48" s="13">
        <f>VLOOKUP(A:A,[1]TDSheet!$A:$AF,32,0)</f>
        <v>132.5752</v>
      </c>
      <c r="AG48" s="13">
        <f>VLOOKUP(A:A,[1]TDSheet!$A:$AG,33,0)</f>
        <v>156.54480000000001</v>
      </c>
      <c r="AH48" s="13">
        <f>VLOOKUP(A:A,[3]TDSheet!$A:$D,4,0)</f>
        <v>175.20599999999999</v>
      </c>
      <c r="AI48" s="13">
        <f>VLOOKUP(A:A,[1]TDSheet!$A:$AI,35,0)</f>
        <v>0</v>
      </c>
      <c r="AJ48" s="13">
        <f t="shared" si="14"/>
        <v>200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516</v>
      </c>
      <c r="D49" s="8">
        <v>1984</v>
      </c>
      <c r="E49" s="8">
        <v>1652</v>
      </c>
      <c r="F49" s="8">
        <v>783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1710</v>
      </c>
      <c r="K49" s="13">
        <f t="shared" si="10"/>
        <v>-58</v>
      </c>
      <c r="L49" s="13">
        <f>VLOOKUP(A:A,[1]TDSheet!$A:$O,15,0)</f>
        <v>400</v>
      </c>
      <c r="M49" s="13">
        <f>VLOOKUP(A:A,[1]TDSheet!$A:$V,22,0)</f>
        <v>350</v>
      </c>
      <c r="N49" s="13">
        <f>VLOOKUP(A:A,[1]TDSheet!$A:$X,24,0)</f>
        <v>400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330.4</v>
      </c>
      <c r="X49" s="15">
        <v>320</v>
      </c>
      <c r="Y49" s="16">
        <f t="shared" si="12"/>
        <v>6.8190072639225185</v>
      </c>
      <c r="Z49" s="13">
        <f t="shared" si="13"/>
        <v>2.3698547215496371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300.60000000000002</v>
      </c>
      <c r="AF49" s="13">
        <f>VLOOKUP(A:A,[1]TDSheet!$A:$AF,32,0)</f>
        <v>294.8</v>
      </c>
      <c r="AG49" s="13">
        <f>VLOOKUP(A:A,[1]TDSheet!$A:$AG,33,0)</f>
        <v>337.4</v>
      </c>
      <c r="AH49" s="13">
        <f>VLOOKUP(A:A,[3]TDSheet!$A:$D,4,0)</f>
        <v>333</v>
      </c>
      <c r="AI49" s="13">
        <f>VLOOKUP(A:A,[1]TDSheet!$A:$AI,35,0)</f>
        <v>0</v>
      </c>
      <c r="AJ49" s="13">
        <f t="shared" si="14"/>
        <v>112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795</v>
      </c>
      <c r="D50" s="8">
        <v>5762</v>
      </c>
      <c r="E50" s="17">
        <v>3037</v>
      </c>
      <c r="F50" s="17">
        <v>1742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2707</v>
      </c>
      <c r="K50" s="13">
        <f t="shared" si="10"/>
        <v>330</v>
      </c>
      <c r="L50" s="13">
        <f>VLOOKUP(A:A,[1]TDSheet!$A:$O,15,0)</f>
        <v>800</v>
      </c>
      <c r="M50" s="13">
        <f>VLOOKUP(A:A,[1]TDSheet!$A:$V,22,0)</f>
        <v>450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607.4</v>
      </c>
      <c r="X50" s="15">
        <v>550</v>
      </c>
      <c r="Y50" s="16">
        <f t="shared" si="12"/>
        <v>6.819229502798815</v>
      </c>
      <c r="Z50" s="13">
        <f t="shared" si="13"/>
        <v>2.867961804412249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594.6</v>
      </c>
      <c r="AF50" s="13">
        <f>VLOOKUP(A:A,[1]TDSheet!$A:$AF,32,0)</f>
        <v>583.20000000000005</v>
      </c>
      <c r="AG50" s="13">
        <f>VLOOKUP(A:A,[1]TDSheet!$A:$AG,33,0)</f>
        <v>667.4</v>
      </c>
      <c r="AH50" s="13">
        <f>VLOOKUP(A:A,[3]TDSheet!$A:$D,4,0)</f>
        <v>442</v>
      </c>
      <c r="AI50" s="13">
        <f>VLOOKUP(A:A,[1]TDSheet!$A:$AI,35,0)</f>
        <v>0</v>
      </c>
      <c r="AJ50" s="13">
        <f t="shared" si="14"/>
        <v>192.5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763</v>
      </c>
      <c r="D51" s="8">
        <v>1555</v>
      </c>
      <c r="E51" s="8">
        <v>1487</v>
      </c>
      <c r="F51" s="8">
        <v>775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1557</v>
      </c>
      <c r="K51" s="13">
        <f t="shared" si="10"/>
        <v>-70</v>
      </c>
      <c r="L51" s="13">
        <f>VLOOKUP(A:A,[1]TDSheet!$A:$O,15,0)</f>
        <v>300</v>
      </c>
      <c r="M51" s="13">
        <f>VLOOKUP(A:A,[1]TDSheet!$A:$V,22,0)</f>
        <v>300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297.39999999999998</v>
      </c>
      <c r="X51" s="15">
        <v>350</v>
      </c>
      <c r="Y51" s="16">
        <f t="shared" si="12"/>
        <v>6.8090114324142572</v>
      </c>
      <c r="Z51" s="13">
        <f t="shared" si="13"/>
        <v>2.6059179556153329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366.8</v>
      </c>
      <c r="AF51" s="13">
        <f>VLOOKUP(A:A,[1]TDSheet!$A:$AF,32,0)</f>
        <v>313.8</v>
      </c>
      <c r="AG51" s="13">
        <f>VLOOKUP(A:A,[1]TDSheet!$A:$AG,33,0)</f>
        <v>312.60000000000002</v>
      </c>
      <c r="AH51" s="13">
        <f>VLOOKUP(A:A,[3]TDSheet!$A:$D,4,0)</f>
        <v>354</v>
      </c>
      <c r="AI51" s="13">
        <f>VLOOKUP(A:A,[1]TDSheet!$A:$AI,35,0)</f>
        <v>0</v>
      </c>
      <c r="AJ51" s="13">
        <f t="shared" si="14"/>
        <v>140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167.94399999999999</v>
      </c>
      <c r="D52" s="8">
        <v>384.221</v>
      </c>
      <c r="E52" s="8">
        <v>372.72</v>
      </c>
      <c r="F52" s="8">
        <v>164.124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386.21</v>
      </c>
      <c r="K52" s="13">
        <f t="shared" si="10"/>
        <v>-13.489999999999952</v>
      </c>
      <c r="L52" s="13">
        <f>VLOOKUP(A:A,[1]TDSheet!$A:$O,15,0)</f>
        <v>70</v>
      </c>
      <c r="M52" s="13">
        <f>VLOOKUP(A:A,[1]TDSheet!$A:$V,22,0)</f>
        <v>150</v>
      </c>
      <c r="N52" s="13">
        <f>VLOOKUP(A:A,[1]TDSheet!$A:$X,24,0)</f>
        <v>150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74.544000000000011</v>
      </c>
      <c r="X52" s="15"/>
      <c r="Y52" s="16">
        <f t="shared" si="12"/>
        <v>7.1652178579094219</v>
      </c>
      <c r="Z52" s="13">
        <f t="shared" si="13"/>
        <v>2.2017063747585315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74.838800000000006</v>
      </c>
      <c r="AF52" s="13">
        <f>VLOOKUP(A:A,[1]TDSheet!$A:$AF,32,0)</f>
        <v>64.268799999999999</v>
      </c>
      <c r="AG52" s="13">
        <f>VLOOKUP(A:A,[1]TDSheet!$A:$AG,33,0)</f>
        <v>72.664000000000001</v>
      </c>
      <c r="AH52" s="13">
        <f>VLOOKUP(A:A,[3]TDSheet!$A:$D,4,0)</f>
        <v>36.28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1139.482</v>
      </c>
      <c r="D53" s="8">
        <v>1233.623</v>
      </c>
      <c r="E53" s="8">
        <v>1277.6790000000001</v>
      </c>
      <c r="F53" s="8">
        <v>1060.1189999999999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1290.932</v>
      </c>
      <c r="K53" s="13">
        <f t="shared" si="10"/>
        <v>-13.252999999999929</v>
      </c>
      <c r="L53" s="13">
        <f>VLOOKUP(A:A,[1]TDSheet!$A:$O,15,0)</f>
        <v>250</v>
      </c>
      <c r="M53" s="13">
        <f>VLOOKUP(A:A,[1]TDSheet!$A:$V,22,0)</f>
        <v>200</v>
      </c>
      <c r="N53" s="13">
        <f>VLOOKUP(A:A,[1]TDSheet!$A:$X,24,0)</f>
        <v>250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255.53580000000002</v>
      </c>
      <c r="X53" s="15">
        <v>200</v>
      </c>
      <c r="Y53" s="16">
        <f t="shared" si="12"/>
        <v>7.6706238421387525</v>
      </c>
      <c r="Z53" s="13">
        <f t="shared" si="13"/>
        <v>4.1486124449098707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315.68259999999998</v>
      </c>
      <c r="AF53" s="13">
        <f>VLOOKUP(A:A,[1]TDSheet!$A:$AF,32,0)</f>
        <v>260.19940000000003</v>
      </c>
      <c r="AG53" s="13">
        <f>VLOOKUP(A:A,[1]TDSheet!$A:$AG,33,0)</f>
        <v>246.73159999999999</v>
      </c>
      <c r="AH53" s="13">
        <f>VLOOKUP(A:A,[3]TDSheet!$A:$D,4,0)</f>
        <v>224.268</v>
      </c>
      <c r="AI53" s="13" t="str">
        <f>VLOOKUP(A:A,[1]TDSheet!$A:$AI,35,0)</f>
        <v>сниж</v>
      </c>
      <c r="AJ53" s="13">
        <f t="shared" si="14"/>
        <v>200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28.818999999999999</v>
      </c>
      <c r="D54" s="8">
        <v>67.656999999999996</v>
      </c>
      <c r="E54" s="8">
        <v>34.118000000000002</v>
      </c>
      <c r="F54" s="8">
        <v>32.332000000000001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41.8</v>
      </c>
      <c r="K54" s="13">
        <f t="shared" si="10"/>
        <v>-7.6819999999999951</v>
      </c>
      <c r="L54" s="13">
        <f>VLOOKUP(A:A,[1]TDSheet!$A:$O,15,0)</f>
        <v>20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6.8236000000000008</v>
      </c>
      <c r="X54" s="15"/>
      <c r="Y54" s="16">
        <f t="shared" si="12"/>
        <v>7.6692654903569952</v>
      </c>
      <c r="Z54" s="13">
        <f t="shared" si="13"/>
        <v>4.7382613283310855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5.9984000000000002</v>
      </c>
      <c r="AF54" s="13">
        <f>VLOOKUP(A:A,[1]TDSheet!$A:$AF,32,0)</f>
        <v>8.0754000000000001</v>
      </c>
      <c r="AG54" s="13">
        <f>VLOOKUP(A:A,[1]TDSheet!$A:$AG,33,0)</f>
        <v>8.0282</v>
      </c>
      <c r="AH54" s="13">
        <f>VLOOKUP(A:A,[3]TDSheet!$A:$D,4,0)</f>
        <v>9.08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2481.2750000000001</v>
      </c>
      <c r="D55" s="8">
        <v>7585.1239999999998</v>
      </c>
      <c r="E55" s="8">
        <v>4352.99</v>
      </c>
      <c r="F55" s="8">
        <v>2140.2750000000001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4284.3900000000003</v>
      </c>
      <c r="K55" s="13">
        <f t="shared" si="10"/>
        <v>68.599999999999454</v>
      </c>
      <c r="L55" s="13">
        <f>VLOOKUP(A:A,[1]TDSheet!$A:$O,15,0)</f>
        <v>700</v>
      </c>
      <c r="M55" s="13">
        <f>VLOOKUP(A:A,[1]TDSheet!$A:$V,22,0)</f>
        <v>1000</v>
      </c>
      <c r="N55" s="13">
        <f>VLOOKUP(A:A,[1]TDSheet!$A:$X,24,0)</f>
        <v>1300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870.59799999999996</v>
      </c>
      <c r="X55" s="15">
        <v>800</v>
      </c>
      <c r="Y55" s="16">
        <f t="shared" si="12"/>
        <v>6.8232123207266726</v>
      </c>
      <c r="Z55" s="13">
        <f t="shared" si="13"/>
        <v>2.458396412580778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1177.6822</v>
      </c>
      <c r="AF55" s="13">
        <f>VLOOKUP(A:A,[1]TDSheet!$A:$AF,32,0)</f>
        <v>1101.9947999999999</v>
      </c>
      <c r="AG55" s="13">
        <f>VLOOKUP(A:A,[1]TDSheet!$A:$AG,33,0)</f>
        <v>862.7897999999999</v>
      </c>
      <c r="AH55" s="13">
        <f>VLOOKUP(A:A,[3]TDSheet!$A:$D,4,0)</f>
        <v>341.88299999999998</v>
      </c>
      <c r="AI55" s="13" t="str">
        <f>VLOOKUP(A:A,[1]TDSheet!$A:$AI,35,0)</f>
        <v>оконч</v>
      </c>
      <c r="AJ55" s="13">
        <f t="shared" si="14"/>
        <v>800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3039</v>
      </c>
      <c r="D56" s="8">
        <v>11593</v>
      </c>
      <c r="E56" s="17">
        <v>6846</v>
      </c>
      <c r="F56" s="17">
        <v>2827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4641</v>
      </c>
      <c r="K56" s="13">
        <f t="shared" si="10"/>
        <v>2205</v>
      </c>
      <c r="L56" s="13">
        <f>VLOOKUP(A:A,[1]TDSheet!$A:$O,15,0)</f>
        <v>1200</v>
      </c>
      <c r="M56" s="13">
        <f>VLOOKUP(A:A,[1]TDSheet!$A:$V,22,0)</f>
        <v>1200</v>
      </c>
      <c r="N56" s="13">
        <f>VLOOKUP(A:A,[1]TDSheet!$A:$X,24,0)</f>
        <v>1400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1139.2</v>
      </c>
      <c r="X56" s="15">
        <v>1200</v>
      </c>
      <c r="Y56" s="16">
        <f t="shared" si="12"/>
        <v>6.8706109550561791</v>
      </c>
      <c r="Z56" s="13">
        <f t="shared" si="13"/>
        <v>2.4815660112359548</v>
      </c>
      <c r="AA56" s="13"/>
      <c r="AB56" s="13"/>
      <c r="AC56" s="13"/>
      <c r="AD56" s="13">
        <f>VLOOKUP(A:A,[1]TDSheet!$A:$AD,30,0)</f>
        <v>1150</v>
      </c>
      <c r="AE56" s="13">
        <f>VLOOKUP(A:A,[1]TDSheet!$A:$AE,31,0)</f>
        <v>1186.8</v>
      </c>
      <c r="AF56" s="13">
        <f>VLOOKUP(A:A,[1]TDSheet!$A:$AF,32,0)</f>
        <v>1081</v>
      </c>
      <c r="AG56" s="13">
        <f>VLOOKUP(A:A,[1]TDSheet!$A:$AG,33,0)</f>
        <v>1140.4000000000001</v>
      </c>
      <c r="AH56" s="13">
        <f>VLOOKUP(A:A,[3]TDSheet!$A:$D,4,0)</f>
        <v>565</v>
      </c>
      <c r="AI56" s="13" t="str">
        <f>VLOOKUP(A:A,[1]TDSheet!$A:$AI,35,0)</f>
        <v>ябсент</v>
      </c>
      <c r="AJ56" s="13">
        <f t="shared" si="14"/>
        <v>540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2065</v>
      </c>
      <c r="D57" s="8">
        <v>8212</v>
      </c>
      <c r="E57" s="8">
        <v>5514</v>
      </c>
      <c r="F57" s="8">
        <v>2898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5605</v>
      </c>
      <c r="K57" s="13">
        <f t="shared" si="10"/>
        <v>-91</v>
      </c>
      <c r="L57" s="13">
        <f>VLOOKUP(A:A,[1]TDSheet!$A:$O,15,0)</f>
        <v>1200</v>
      </c>
      <c r="M57" s="13">
        <f>VLOOKUP(A:A,[1]TDSheet!$A:$V,22,0)</f>
        <v>600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902.8</v>
      </c>
      <c r="X57" s="15">
        <v>500</v>
      </c>
      <c r="Y57" s="16">
        <f t="shared" si="12"/>
        <v>6.865307930881702</v>
      </c>
      <c r="Z57" s="13">
        <f t="shared" si="13"/>
        <v>3.2100132919805051</v>
      </c>
      <c r="AA57" s="13"/>
      <c r="AB57" s="13"/>
      <c r="AC57" s="13"/>
      <c r="AD57" s="13">
        <f>VLOOKUP(A:A,[1]TDSheet!$A:$AD,30,0)</f>
        <v>1000</v>
      </c>
      <c r="AE57" s="13">
        <f>VLOOKUP(A:A,[1]TDSheet!$A:$AE,31,0)</f>
        <v>871.2</v>
      </c>
      <c r="AF57" s="13">
        <f>VLOOKUP(A:A,[1]TDSheet!$A:$AF,32,0)</f>
        <v>779</v>
      </c>
      <c r="AG57" s="13">
        <f>VLOOKUP(A:A,[1]TDSheet!$A:$AG,33,0)</f>
        <v>998.4</v>
      </c>
      <c r="AH57" s="13">
        <f>VLOOKUP(A:A,[3]TDSheet!$A:$D,4,0)</f>
        <v>636</v>
      </c>
      <c r="AI57" s="13" t="str">
        <f>VLOOKUP(A:A,[1]TDSheet!$A:$AI,35,0)</f>
        <v>ябсент</v>
      </c>
      <c r="AJ57" s="13">
        <f t="shared" si="14"/>
        <v>225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712</v>
      </c>
      <c r="D58" s="8">
        <v>2556</v>
      </c>
      <c r="E58" s="8">
        <v>1502</v>
      </c>
      <c r="F58" s="8">
        <v>1079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1526</v>
      </c>
      <c r="K58" s="13">
        <f t="shared" si="10"/>
        <v>-24</v>
      </c>
      <c r="L58" s="13">
        <f>VLOOKUP(A:A,[1]TDSheet!$A:$O,15,0)</f>
        <v>450</v>
      </c>
      <c r="M58" s="13">
        <f>VLOOKUP(A:A,[1]TDSheet!$A:$V,22,0)</f>
        <v>100</v>
      </c>
      <c r="N58" s="13">
        <f>VLOOKUP(A:A,[1]TDSheet!$A:$X,24,0)</f>
        <v>350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300.39999999999998</v>
      </c>
      <c r="X58" s="15">
        <v>100</v>
      </c>
      <c r="Y58" s="16">
        <f t="shared" si="12"/>
        <v>6.9207723035952071</v>
      </c>
      <c r="Z58" s="13">
        <f t="shared" si="13"/>
        <v>3.5918774966711053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272.2</v>
      </c>
      <c r="AF58" s="13">
        <f>VLOOKUP(A:A,[1]TDSheet!$A:$AF,32,0)</f>
        <v>213.4</v>
      </c>
      <c r="AG58" s="13">
        <f>VLOOKUP(A:A,[1]TDSheet!$A:$AG,33,0)</f>
        <v>347.8</v>
      </c>
      <c r="AH58" s="13">
        <f>VLOOKUP(A:A,[3]TDSheet!$A:$D,4,0)</f>
        <v>227</v>
      </c>
      <c r="AI58" s="13" t="str">
        <f>VLOOKUP(A:A,[1]TDSheet!$A:$AI,35,0)</f>
        <v>ябсент</v>
      </c>
      <c r="AJ58" s="13">
        <f t="shared" si="14"/>
        <v>45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357</v>
      </c>
      <c r="D59" s="8">
        <v>746</v>
      </c>
      <c r="E59" s="8">
        <v>731</v>
      </c>
      <c r="F59" s="8">
        <v>343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818</v>
      </c>
      <c r="K59" s="13">
        <f t="shared" si="10"/>
        <v>-87</v>
      </c>
      <c r="L59" s="13">
        <f>VLOOKUP(A:A,[1]TDSheet!$A:$O,15,0)</f>
        <v>250</v>
      </c>
      <c r="M59" s="13">
        <f>VLOOKUP(A:A,[1]TDSheet!$A:$V,22,0)</f>
        <v>100</v>
      </c>
      <c r="N59" s="13">
        <f>VLOOKUP(A:A,[1]TDSheet!$A:$X,24,0)</f>
        <v>120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146.19999999999999</v>
      </c>
      <c r="X59" s="15">
        <v>150</v>
      </c>
      <c r="Y59" s="16">
        <f t="shared" si="12"/>
        <v>6.5868673050615598</v>
      </c>
      <c r="Z59" s="13">
        <f t="shared" si="13"/>
        <v>2.3461012311901506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78.400000000000006</v>
      </c>
      <c r="AF59" s="13">
        <f>VLOOKUP(A:A,[1]TDSheet!$A:$AF,32,0)</f>
        <v>94.4</v>
      </c>
      <c r="AG59" s="13">
        <f>VLOOKUP(A:A,[1]TDSheet!$A:$AG,33,0)</f>
        <v>171.6</v>
      </c>
      <c r="AH59" s="13">
        <f>VLOOKUP(A:A,[3]TDSheet!$A:$D,4,0)</f>
        <v>161</v>
      </c>
      <c r="AI59" s="13">
        <f>VLOOKUP(A:A,[1]TDSheet!$A:$AI,35,0)</f>
        <v>0</v>
      </c>
      <c r="AJ59" s="13">
        <f t="shared" si="14"/>
        <v>60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201</v>
      </c>
      <c r="D60" s="8">
        <v>709</v>
      </c>
      <c r="E60" s="8">
        <v>550</v>
      </c>
      <c r="F60" s="8">
        <v>328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632</v>
      </c>
      <c r="K60" s="13">
        <f t="shared" si="10"/>
        <v>-82</v>
      </c>
      <c r="L60" s="13">
        <f>VLOOKUP(A:A,[1]TDSheet!$A:$O,15,0)</f>
        <v>150</v>
      </c>
      <c r="M60" s="13">
        <f>VLOOKUP(A:A,[1]TDSheet!$A:$V,22,0)</f>
        <v>100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110</v>
      </c>
      <c r="X60" s="15">
        <v>80</v>
      </c>
      <c r="Y60" s="16">
        <f t="shared" si="12"/>
        <v>6.8909090909090907</v>
      </c>
      <c r="Z60" s="13">
        <f t="shared" si="13"/>
        <v>2.9818181818181819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79.2</v>
      </c>
      <c r="AF60" s="13">
        <f>VLOOKUP(A:A,[1]TDSheet!$A:$AF,32,0)</f>
        <v>85.6</v>
      </c>
      <c r="AG60" s="13">
        <f>VLOOKUP(A:A,[1]TDSheet!$A:$AG,33,0)</f>
        <v>133.4</v>
      </c>
      <c r="AH60" s="13">
        <f>VLOOKUP(A:A,[3]TDSheet!$A:$D,4,0)</f>
        <v>111</v>
      </c>
      <c r="AI60" s="13">
        <f>VLOOKUP(A:A,[1]TDSheet!$A:$AI,35,0)</f>
        <v>0</v>
      </c>
      <c r="AJ60" s="13">
        <f t="shared" si="14"/>
        <v>32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531.87099999999998</v>
      </c>
      <c r="D61" s="8">
        <v>1024.8789999999999</v>
      </c>
      <c r="E61" s="8">
        <v>897.66600000000005</v>
      </c>
      <c r="F61" s="8">
        <v>633.85900000000004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934.697</v>
      </c>
      <c r="K61" s="13">
        <f t="shared" si="10"/>
        <v>-37.030999999999949</v>
      </c>
      <c r="L61" s="13">
        <f>VLOOKUP(A:A,[1]TDSheet!$A:$O,15,0)</f>
        <v>200</v>
      </c>
      <c r="M61" s="13">
        <f>VLOOKUP(A:A,[1]TDSheet!$A:$V,22,0)</f>
        <v>120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179.53320000000002</v>
      </c>
      <c r="X61" s="15">
        <v>100</v>
      </c>
      <c r="Y61" s="16">
        <f t="shared" si="12"/>
        <v>6.983995160783631</v>
      </c>
      <c r="Z61" s="13">
        <f t="shared" si="13"/>
        <v>3.5305948983252122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197.85640000000001</v>
      </c>
      <c r="AF61" s="13">
        <f>VLOOKUP(A:A,[1]TDSheet!$A:$AF,32,0)</f>
        <v>213.25880000000001</v>
      </c>
      <c r="AG61" s="13">
        <f>VLOOKUP(A:A,[1]TDSheet!$A:$AG,33,0)</f>
        <v>201.03640000000001</v>
      </c>
      <c r="AH61" s="13">
        <f>VLOOKUP(A:A,[3]TDSheet!$A:$D,4,0)</f>
        <v>86.411000000000001</v>
      </c>
      <c r="AI61" s="13" t="str">
        <f>VLOOKUP(A:A,[1]TDSheet!$A:$AI,35,0)</f>
        <v>оконч</v>
      </c>
      <c r="AJ61" s="13">
        <f t="shared" si="14"/>
        <v>100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980</v>
      </c>
      <c r="D62" s="8">
        <v>537</v>
      </c>
      <c r="E62" s="8">
        <v>825</v>
      </c>
      <c r="F62" s="8">
        <v>663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861</v>
      </c>
      <c r="K62" s="13">
        <f t="shared" si="10"/>
        <v>-36</v>
      </c>
      <c r="L62" s="13">
        <f>VLOOKUP(A:A,[1]TDSheet!$A:$O,15,0)</f>
        <v>1000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165</v>
      </c>
      <c r="X62" s="15"/>
      <c r="Y62" s="16">
        <f t="shared" si="12"/>
        <v>10.078787878787878</v>
      </c>
      <c r="Z62" s="13">
        <f t="shared" si="13"/>
        <v>4.0181818181818185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156.6</v>
      </c>
      <c r="AF62" s="13">
        <f>VLOOKUP(A:A,[1]TDSheet!$A:$AF,32,0)</f>
        <v>118.8</v>
      </c>
      <c r="AG62" s="13">
        <f>VLOOKUP(A:A,[1]TDSheet!$A:$AG,33,0)</f>
        <v>193.2</v>
      </c>
      <c r="AH62" s="13">
        <f>VLOOKUP(A:A,[3]TDSheet!$A:$D,4,0)</f>
        <v>177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108.71899999999999</v>
      </c>
      <c r="D63" s="8">
        <v>234.27</v>
      </c>
      <c r="E63" s="8">
        <v>241.297</v>
      </c>
      <c r="F63" s="8">
        <v>93.59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244.94300000000001</v>
      </c>
      <c r="K63" s="13">
        <f t="shared" si="10"/>
        <v>-3.646000000000015</v>
      </c>
      <c r="L63" s="13">
        <f>VLOOKUP(A:A,[1]TDSheet!$A:$O,15,0)</f>
        <v>40</v>
      </c>
      <c r="M63" s="13">
        <f>VLOOKUP(A:A,[1]TDSheet!$A:$V,22,0)</f>
        <v>50</v>
      </c>
      <c r="N63" s="13">
        <f>VLOOKUP(A:A,[1]TDSheet!$A:$X,24,0)</f>
        <v>50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48.259399999999999</v>
      </c>
      <c r="X63" s="15">
        <v>60</v>
      </c>
      <c r="Y63" s="16">
        <f t="shared" si="12"/>
        <v>6.0835816441978148</v>
      </c>
      <c r="Z63" s="13">
        <f t="shared" si="13"/>
        <v>1.9393113051550579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85.948800000000006</v>
      </c>
      <c r="AF63" s="13">
        <f>VLOOKUP(A:A,[1]TDSheet!$A:$AF,32,0)</f>
        <v>85.130200000000002</v>
      </c>
      <c r="AG63" s="13">
        <f>VLOOKUP(A:A,[1]TDSheet!$A:$AG,33,0)</f>
        <v>40.089600000000004</v>
      </c>
      <c r="AH63" s="13">
        <f>VLOOKUP(A:A,[3]TDSheet!$A:$D,4,0)</f>
        <v>48.255000000000003</v>
      </c>
      <c r="AI63" s="13">
        <f>VLOOKUP(A:A,[1]TDSheet!$A:$AI,35,0)</f>
        <v>0</v>
      </c>
      <c r="AJ63" s="13">
        <f t="shared" si="14"/>
        <v>60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1750</v>
      </c>
      <c r="D64" s="8">
        <v>4635</v>
      </c>
      <c r="E64" s="8">
        <v>4353</v>
      </c>
      <c r="F64" s="8">
        <v>1973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4405</v>
      </c>
      <c r="K64" s="13">
        <f t="shared" si="10"/>
        <v>-52</v>
      </c>
      <c r="L64" s="13">
        <f>VLOOKUP(A:A,[1]TDSheet!$A:$O,15,0)</f>
        <v>800</v>
      </c>
      <c r="M64" s="13">
        <f>VLOOKUP(A:A,[1]TDSheet!$A:$V,22,0)</f>
        <v>750</v>
      </c>
      <c r="N64" s="13">
        <f>VLOOKUP(A:A,[1]TDSheet!$A:$X,24,0)</f>
        <v>800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731.4</v>
      </c>
      <c r="X64" s="15">
        <v>650</v>
      </c>
      <c r="Y64" s="16">
        <f t="shared" si="12"/>
        <v>6.7992890347279191</v>
      </c>
      <c r="Z64" s="13">
        <f t="shared" si="13"/>
        <v>2.6975663111840307</v>
      </c>
      <c r="AA64" s="13"/>
      <c r="AB64" s="13"/>
      <c r="AC64" s="13"/>
      <c r="AD64" s="13">
        <f>VLOOKUP(A:A,[1]TDSheet!$A:$AD,30,0)</f>
        <v>696</v>
      </c>
      <c r="AE64" s="13">
        <f>VLOOKUP(A:A,[1]TDSheet!$A:$AE,31,0)</f>
        <v>808.6</v>
      </c>
      <c r="AF64" s="13">
        <f>VLOOKUP(A:A,[1]TDSheet!$A:$AF,32,0)</f>
        <v>767.4</v>
      </c>
      <c r="AG64" s="13">
        <f>VLOOKUP(A:A,[1]TDSheet!$A:$AG,33,0)</f>
        <v>767</v>
      </c>
      <c r="AH64" s="13">
        <f>VLOOKUP(A:A,[3]TDSheet!$A:$D,4,0)</f>
        <v>627</v>
      </c>
      <c r="AI64" s="13">
        <f>VLOOKUP(A:A,[1]TDSheet!$A:$AI,35,0)</f>
        <v>0</v>
      </c>
      <c r="AJ64" s="13">
        <f t="shared" si="14"/>
        <v>260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1685</v>
      </c>
      <c r="D65" s="8">
        <v>3386</v>
      </c>
      <c r="E65" s="8">
        <v>3285</v>
      </c>
      <c r="F65" s="8">
        <v>1734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3339</v>
      </c>
      <c r="K65" s="13">
        <f t="shared" si="10"/>
        <v>-54</v>
      </c>
      <c r="L65" s="13">
        <f>VLOOKUP(A:A,[1]TDSheet!$A:$O,15,0)</f>
        <v>700</v>
      </c>
      <c r="M65" s="13">
        <f>VLOOKUP(A:A,[1]TDSheet!$A:$V,22,0)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657</v>
      </c>
      <c r="X65" s="15">
        <v>650</v>
      </c>
      <c r="Y65" s="16">
        <f t="shared" si="12"/>
        <v>6.8249619482496193</v>
      </c>
      <c r="Z65" s="13">
        <f t="shared" si="13"/>
        <v>2.6392694063926943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696.6</v>
      </c>
      <c r="AF65" s="13">
        <f>VLOOKUP(A:A,[1]TDSheet!$A:$AF,32,0)</f>
        <v>638.4</v>
      </c>
      <c r="AG65" s="13">
        <f>VLOOKUP(A:A,[1]TDSheet!$A:$AG,33,0)</f>
        <v>679.2</v>
      </c>
      <c r="AH65" s="13">
        <f>VLOOKUP(A:A,[3]TDSheet!$A:$D,4,0)</f>
        <v>580</v>
      </c>
      <c r="AI65" s="13">
        <f>VLOOKUP(A:A,[1]TDSheet!$A:$AI,35,0)</f>
        <v>0</v>
      </c>
      <c r="AJ65" s="13">
        <f t="shared" si="14"/>
        <v>260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216.22399999999999</v>
      </c>
      <c r="D66" s="8">
        <v>818.88599999999997</v>
      </c>
      <c r="E66" s="8">
        <v>563.95299999999997</v>
      </c>
      <c r="F66" s="8">
        <v>459.32900000000001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583.87199999999996</v>
      </c>
      <c r="K66" s="13">
        <f t="shared" si="10"/>
        <v>-19.918999999999983</v>
      </c>
      <c r="L66" s="13">
        <f>VLOOKUP(A:A,[1]TDSheet!$A:$O,15,0)</f>
        <v>150</v>
      </c>
      <c r="M66" s="13">
        <f>VLOOKUP(A:A,[1]TDSheet!$A:$V,22,0)</f>
        <v>0</v>
      </c>
      <c r="N66" s="13">
        <f>VLOOKUP(A:A,[1]TDSheet!$A:$X,24,0)</f>
        <v>30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112.7906</v>
      </c>
      <c r="X66" s="15">
        <v>130</v>
      </c>
      <c r="Y66" s="16">
        <f t="shared" si="12"/>
        <v>6.8208609582713446</v>
      </c>
      <c r="Z66" s="13">
        <f t="shared" si="13"/>
        <v>4.0724049699177058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136.72020000000001</v>
      </c>
      <c r="AF66" s="13">
        <f>VLOOKUP(A:A,[1]TDSheet!$A:$AF,32,0)</f>
        <v>117.68900000000001</v>
      </c>
      <c r="AG66" s="13">
        <f>VLOOKUP(A:A,[1]TDSheet!$A:$AG,33,0)</f>
        <v>137.71359999999999</v>
      </c>
      <c r="AH66" s="13">
        <f>VLOOKUP(A:A,[3]TDSheet!$A:$D,4,0)</f>
        <v>126.431</v>
      </c>
      <c r="AI66" s="13">
        <f>VLOOKUP(A:A,[1]TDSheet!$A:$AI,35,0)</f>
        <v>0</v>
      </c>
      <c r="AJ66" s="13">
        <f t="shared" si="14"/>
        <v>130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135.428</v>
      </c>
      <c r="D67" s="8">
        <v>293.72300000000001</v>
      </c>
      <c r="E67" s="8">
        <v>259.55599999999998</v>
      </c>
      <c r="F67" s="8">
        <v>162.334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251.59100000000001</v>
      </c>
      <c r="K67" s="13">
        <f t="shared" si="10"/>
        <v>7.964999999999975</v>
      </c>
      <c r="L67" s="13">
        <f>VLOOKUP(A:A,[1]TDSheet!$A:$O,15,0)</f>
        <v>40</v>
      </c>
      <c r="M67" s="13">
        <f>VLOOKUP(A:A,[1]TDSheet!$A:$V,22,0)</f>
        <v>40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51.911199999999994</v>
      </c>
      <c r="X67" s="15">
        <v>60</v>
      </c>
      <c r="Y67" s="16">
        <f t="shared" si="12"/>
        <v>6.9798810276009808</v>
      </c>
      <c r="Z67" s="13">
        <f t="shared" si="13"/>
        <v>3.1271478987193517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52.696799999999996</v>
      </c>
      <c r="AF67" s="13">
        <f>VLOOKUP(A:A,[1]TDSheet!$A:$AF,32,0)</f>
        <v>55.5732</v>
      </c>
      <c r="AG67" s="13">
        <f>VLOOKUP(A:A,[1]TDSheet!$A:$AG,33,0)</f>
        <v>56.335400000000007</v>
      </c>
      <c r="AH67" s="13">
        <f>VLOOKUP(A:A,[3]TDSheet!$A:$D,4,0)</f>
        <v>53.988</v>
      </c>
      <c r="AI67" s="13">
        <f>VLOOKUP(A:A,[1]TDSheet!$A:$AI,35,0)</f>
        <v>0</v>
      </c>
      <c r="AJ67" s="13">
        <f t="shared" si="14"/>
        <v>60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536.52800000000002</v>
      </c>
      <c r="D68" s="8">
        <v>1331.09</v>
      </c>
      <c r="E68" s="8">
        <v>1479.153</v>
      </c>
      <c r="F68" s="8">
        <v>345.80200000000002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1622.7429999999999</v>
      </c>
      <c r="K68" s="13">
        <f t="shared" si="10"/>
        <v>-143.58999999999992</v>
      </c>
      <c r="L68" s="13">
        <f>VLOOKUP(A:A,[1]TDSheet!$A:$O,15,0)</f>
        <v>250</v>
      </c>
      <c r="M68" s="13">
        <f>VLOOKUP(A:A,[1]TDSheet!$A:$V,22,0)</f>
        <v>330</v>
      </c>
      <c r="N68" s="13">
        <f>VLOOKUP(A:A,[1]TDSheet!$A:$X,24,0)</f>
        <v>350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295.8306</v>
      </c>
      <c r="X68" s="15">
        <v>600</v>
      </c>
      <c r="Y68" s="16">
        <f t="shared" si="12"/>
        <v>6.3407977403284184</v>
      </c>
      <c r="Z68" s="13">
        <f t="shared" si="13"/>
        <v>1.1689189691668138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143.8614</v>
      </c>
      <c r="AF68" s="13">
        <f>VLOOKUP(A:A,[1]TDSheet!$A:$AF,32,0)</f>
        <v>164.94040000000001</v>
      </c>
      <c r="AG68" s="13">
        <f>VLOOKUP(A:A,[1]TDSheet!$A:$AG,33,0)</f>
        <v>231.64259999999999</v>
      </c>
      <c r="AH68" s="13">
        <f>VLOOKUP(A:A,[3]TDSheet!$A:$D,4,0)</f>
        <v>266.69600000000003</v>
      </c>
      <c r="AI68" s="13" t="str">
        <f>VLOOKUP(A:A,[1]TDSheet!$A:$AI,35,0)</f>
        <v>сниж</v>
      </c>
      <c r="AJ68" s="13">
        <f t="shared" si="14"/>
        <v>600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139.80500000000001</v>
      </c>
      <c r="D69" s="8">
        <v>303.55700000000002</v>
      </c>
      <c r="E69" s="8">
        <v>245.47499999999999</v>
      </c>
      <c r="F69" s="8">
        <v>189.69900000000001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300.637</v>
      </c>
      <c r="K69" s="13">
        <f t="shared" si="10"/>
        <v>-55.162000000000006</v>
      </c>
      <c r="L69" s="13">
        <f>VLOOKUP(A:A,[1]TDSheet!$A:$O,15,0)</f>
        <v>40</v>
      </c>
      <c r="M69" s="13">
        <f>VLOOKUP(A:A,[1]TDSheet!$A:$V,22,0)</f>
        <v>30</v>
      </c>
      <c r="N69" s="13">
        <f>VLOOKUP(A:A,[1]TDSheet!$A:$X,24,0)</f>
        <v>60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49.094999999999999</v>
      </c>
      <c r="X69" s="15">
        <v>30</v>
      </c>
      <c r="Y69" s="16">
        <f t="shared" si="12"/>
        <v>7.1229045727670846</v>
      </c>
      <c r="Z69" s="13">
        <f t="shared" si="13"/>
        <v>3.863916895814238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67.5244</v>
      </c>
      <c r="AF69" s="13">
        <f>VLOOKUP(A:A,[1]TDSheet!$A:$AF,32,0)</f>
        <v>68.034199999999998</v>
      </c>
      <c r="AG69" s="13">
        <f>VLOOKUP(A:A,[1]TDSheet!$A:$AG,33,0)</f>
        <v>55.385599999999997</v>
      </c>
      <c r="AH69" s="13">
        <f>VLOOKUP(A:A,[3]TDSheet!$A:$D,4,0)</f>
        <v>52.371000000000002</v>
      </c>
      <c r="AI69" s="13">
        <f>VLOOKUP(A:A,[1]TDSheet!$A:$AI,35,0)</f>
        <v>0</v>
      </c>
      <c r="AJ69" s="13">
        <f t="shared" si="14"/>
        <v>30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89</v>
      </c>
      <c r="D70" s="8">
        <v>160</v>
      </c>
      <c r="E70" s="8">
        <v>111</v>
      </c>
      <c r="F70" s="8">
        <v>132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133</v>
      </c>
      <c r="K70" s="13">
        <f t="shared" si="10"/>
        <v>-22</v>
      </c>
      <c r="L70" s="13">
        <f>VLOOKUP(A:A,[1]TDSheet!$A:$O,15,0)</f>
        <v>30</v>
      </c>
      <c r="M70" s="13">
        <f>VLOOKUP(A:A,[1]TDSheet!$A:$V,22,0)</f>
        <v>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22.2</v>
      </c>
      <c r="X70" s="15"/>
      <c r="Y70" s="16">
        <f t="shared" si="12"/>
        <v>8.6486486486486491</v>
      </c>
      <c r="Z70" s="13">
        <f t="shared" si="13"/>
        <v>5.9459459459459465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32.799999999999997</v>
      </c>
      <c r="AF70" s="13">
        <f>VLOOKUP(A:A,[1]TDSheet!$A:$AF,32,0)</f>
        <v>29</v>
      </c>
      <c r="AG70" s="13">
        <f>VLOOKUP(A:A,[1]TDSheet!$A:$AG,33,0)</f>
        <v>30.4</v>
      </c>
      <c r="AH70" s="13">
        <f>VLOOKUP(A:A,[3]TDSheet!$A:$D,4,0)</f>
        <v>30</v>
      </c>
      <c r="AI70" s="13">
        <f>VLOOKUP(A:A,[1]TDSheet!$A:$AI,35,0)</f>
        <v>0</v>
      </c>
      <c r="AJ70" s="13">
        <f t="shared" si="14"/>
        <v>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113</v>
      </c>
      <c r="D71" s="8">
        <v>667</v>
      </c>
      <c r="E71" s="8">
        <v>420</v>
      </c>
      <c r="F71" s="8">
        <v>351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543</v>
      </c>
      <c r="K71" s="13">
        <f t="shared" si="10"/>
        <v>-123</v>
      </c>
      <c r="L71" s="13">
        <f>VLOOKUP(A:A,[1]TDSheet!$A:$O,15,0)</f>
        <v>100</v>
      </c>
      <c r="M71" s="13">
        <f>VLOOKUP(A:A,[1]TDSheet!$A:$V,22,0)</f>
        <v>40</v>
      </c>
      <c r="N71" s="13">
        <f>VLOOKUP(A:A,[1]TDSheet!$A:$X,24,0)</f>
        <v>60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84</v>
      </c>
      <c r="X71" s="15">
        <v>30</v>
      </c>
      <c r="Y71" s="16">
        <f t="shared" si="12"/>
        <v>6.916666666666667</v>
      </c>
      <c r="Z71" s="13">
        <f t="shared" si="13"/>
        <v>4.1785714285714288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80.8</v>
      </c>
      <c r="AF71" s="13">
        <f>VLOOKUP(A:A,[1]TDSheet!$A:$AF,32,0)</f>
        <v>70.2</v>
      </c>
      <c r="AG71" s="13">
        <f>VLOOKUP(A:A,[1]TDSheet!$A:$AG,33,0)</f>
        <v>99.4</v>
      </c>
      <c r="AH71" s="13">
        <f>VLOOKUP(A:A,[3]TDSheet!$A:$D,4,0)</f>
        <v>35</v>
      </c>
      <c r="AI71" s="13" t="str">
        <f>VLOOKUP(A:A,[1]TDSheet!$A:$AI,35,0)</f>
        <v>продсент</v>
      </c>
      <c r="AJ71" s="13">
        <f t="shared" si="14"/>
        <v>18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283</v>
      </c>
      <c r="D72" s="8">
        <v>685</v>
      </c>
      <c r="E72" s="8">
        <v>525</v>
      </c>
      <c r="F72" s="8">
        <v>435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691</v>
      </c>
      <c r="K72" s="13">
        <f t="shared" ref="K72:K110" si="15">E72-J72</f>
        <v>-166</v>
      </c>
      <c r="L72" s="13">
        <f>VLOOKUP(A:A,[1]TDSheet!$A:$O,15,0)</f>
        <v>130</v>
      </c>
      <c r="M72" s="13">
        <f>VLOOKUP(A:A,[1]TDSheet!$A:$V,22,0)</f>
        <v>30</v>
      </c>
      <c r="N72" s="13">
        <f>VLOOKUP(A:A,[1]TDSheet!$A:$X,24,0)</f>
        <v>140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0" si="16">(E72-AD72)/5</f>
        <v>105</v>
      </c>
      <c r="X72" s="15">
        <v>50</v>
      </c>
      <c r="Y72" s="16">
        <f t="shared" ref="Y72:Y110" si="17">(F72+L72+M72+N72+X72)/W72</f>
        <v>7.4761904761904763</v>
      </c>
      <c r="Z72" s="13">
        <f t="shared" ref="Z72:Z110" si="18">F72/W72</f>
        <v>4.1428571428571432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118.4</v>
      </c>
      <c r="AF72" s="13">
        <f>VLOOKUP(A:A,[1]TDSheet!$A:$AF,32,0)</f>
        <v>108.2</v>
      </c>
      <c r="AG72" s="13">
        <f>VLOOKUP(A:A,[1]TDSheet!$A:$AG,33,0)</f>
        <v>127.8</v>
      </c>
      <c r="AH72" s="13">
        <f>VLOOKUP(A:A,[3]TDSheet!$A:$D,4,0)</f>
        <v>70</v>
      </c>
      <c r="AI72" s="13" t="str">
        <f>VLOOKUP(A:A,[1]TDSheet!$A:$AI,35,0)</f>
        <v>продсент</v>
      </c>
      <c r="AJ72" s="13">
        <f t="shared" ref="AJ72:AJ110" si="19">X72*H72</f>
        <v>30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74.123999999999995</v>
      </c>
      <c r="D73" s="8">
        <v>236.53899999999999</v>
      </c>
      <c r="E73" s="8">
        <v>249.06800000000001</v>
      </c>
      <c r="F73" s="8">
        <v>57.853999999999999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256.27499999999998</v>
      </c>
      <c r="K73" s="13">
        <f t="shared" si="15"/>
        <v>-7.2069999999999652</v>
      </c>
      <c r="L73" s="13">
        <f>VLOOKUP(A:A,[1]TDSheet!$A:$O,15,0)</f>
        <v>0</v>
      </c>
      <c r="M73" s="13">
        <f>VLOOKUP(A:A,[1]TDSheet!$A:$V,22,0)</f>
        <v>20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49.813600000000001</v>
      </c>
      <c r="X73" s="15">
        <v>100</v>
      </c>
      <c r="Y73" s="16">
        <f t="shared" si="17"/>
        <v>4.1726355854626043</v>
      </c>
      <c r="Z73" s="13">
        <f t="shared" si="18"/>
        <v>1.1614097354939212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47.747799999999998</v>
      </c>
      <c r="AF73" s="13">
        <f>VLOOKUP(A:A,[1]TDSheet!$A:$AF,32,0)</f>
        <v>53.485199999999999</v>
      </c>
      <c r="AG73" s="13">
        <f>VLOOKUP(A:A,[1]TDSheet!$A:$AG,33,0)</f>
        <v>33.494199999999999</v>
      </c>
      <c r="AH73" s="13">
        <f>VLOOKUP(A:A,[3]TDSheet!$A:$D,4,0)</f>
        <v>106.88800000000001</v>
      </c>
      <c r="AI73" s="13" t="str">
        <f>VLOOKUP(A:A,[1]TDSheet!$A:$AI,35,0)</f>
        <v>увел</v>
      </c>
      <c r="AJ73" s="13">
        <f t="shared" si="19"/>
        <v>100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301</v>
      </c>
      <c r="D74" s="8">
        <v>1214</v>
      </c>
      <c r="E74" s="8">
        <v>891</v>
      </c>
      <c r="F74" s="8">
        <v>604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911</v>
      </c>
      <c r="K74" s="13">
        <f t="shared" si="15"/>
        <v>-20</v>
      </c>
      <c r="L74" s="13">
        <f>VLOOKUP(A:A,[1]TDSheet!$A:$O,15,0)</f>
        <v>220</v>
      </c>
      <c r="M74" s="13">
        <f>VLOOKUP(A:A,[1]TDSheet!$A:$V,22,0)</f>
        <v>140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178.2</v>
      </c>
      <c r="X74" s="15">
        <v>50</v>
      </c>
      <c r="Y74" s="16">
        <f t="shared" si="17"/>
        <v>6.8125701459034795</v>
      </c>
      <c r="Z74" s="13">
        <f t="shared" si="18"/>
        <v>3.3894500561167229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195.2</v>
      </c>
      <c r="AF74" s="13">
        <f>VLOOKUP(A:A,[1]TDSheet!$A:$AF,32,0)</f>
        <v>173.4</v>
      </c>
      <c r="AG74" s="13">
        <f>VLOOKUP(A:A,[1]TDSheet!$A:$AG,33,0)</f>
        <v>198.8</v>
      </c>
      <c r="AH74" s="13">
        <f>VLOOKUP(A:A,[3]TDSheet!$A:$D,4,0)</f>
        <v>96</v>
      </c>
      <c r="AI74" s="13" t="str">
        <f>VLOOKUP(A:A,[1]TDSheet!$A:$AI,35,0)</f>
        <v>оконч</v>
      </c>
      <c r="AJ74" s="13">
        <f t="shared" si="19"/>
        <v>30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474</v>
      </c>
      <c r="D75" s="8">
        <v>1120</v>
      </c>
      <c r="E75" s="8">
        <v>1041</v>
      </c>
      <c r="F75" s="8">
        <v>537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1237</v>
      </c>
      <c r="K75" s="13">
        <f t="shared" si="15"/>
        <v>-196</v>
      </c>
      <c r="L75" s="13">
        <f>VLOOKUP(A:A,[1]TDSheet!$A:$O,15,0)</f>
        <v>300</v>
      </c>
      <c r="M75" s="13">
        <f>VLOOKUP(A:A,[1]TDSheet!$A:$V,22,0)</f>
        <v>200</v>
      </c>
      <c r="N75" s="13">
        <f>VLOOKUP(A:A,[1]TDSheet!$A:$X,24,0)</f>
        <v>220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208.2</v>
      </c>
      <c r="X75" s="15">
        <v>160</v>
      </c>
      <c r="Y75" s="16">
        <f t="shared" si="17"/>
        <v>6.8059558117195005</v>
      </c>
      <c r="Z75" s="13">
        <f t="shared" si="18"/>
        <v>2.5792507204610953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210.2</v>
      </c>
      <c r="AF75" s="13">
        <f>VLOOKUP(A:A,[1]TDSheet!$A:$AF,32,0)</f>
        <v>196.4</v>
      </c>
      <c r="AG75" s="13">
        <f>VLOOKUP(A:A,[1]TDSheet!$A:$AG,33,0)</f>
        <v>213.2</v>
      </c>
      <c r="AH75" s="13">
        <f>VLOOKUP(A:A,[3]TDSheet!$A:$D,4,0)</f>
        <v>132</v>
      </c>
      <c r="AI75" s="13">
        <f>VLOOKUP(A:A,[1]TDSheet!$A:$AI,35,0)</f>
        <v>0</v>
      </c>
      <c r="AJ75" s="13">
        <f t="shared" si="19"/>
        <v>96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527</v>
      </c>
      <c r="D76" s="8">
        <v>855</v>
      </c>
      <c r="E76" s="8">
        <v>740</v>
      </c>
      <c r="F76" s="8">
        <v>481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782</v>
      </c>
      <c r="K76" s="13">
        <f t="shared" si="15"/>
        <v>-42</v>
      </c>
      <c r="L76" s="13">
        <f>VLOOKUP(A:A,[1]TDSheet!$A:$O,15,0)</f>
        <v>150</v>
      </c>
      <c r="M76" s="13">
        <f>VLOOKUP(A:A,[1]TDSheet!$A:$V,22,0)</f>
        <v>100</v>
      </c>
      <c r="N76" s="13">
        <f>VLOOKUP(A:A,[1]TDSheet!$A:$X,24,0)</f>
        <v>120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148</v>
      </c>
      <c r="X76" s="15">
        <v>160</v>
      </c>
      <c r="Y76" s="16">
        <f t="shared" si="17"/>
        <v>6.8310810810810807</v>
      </c>
      <c r="Z76" s="13">
        <f t="shared" si="18"/>
        <v>3.25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123.2</v>
      </c>
      <c r="AF76" s="13">
        <f>VLOOKUP(A:A,[1]TDSheet!$A:$AF,32,0)</f>
        <v>184.8</v>
      </c>
      <c r="AG76" s="13">
        <f>VLOOKUP(A:A,[1]TDSheet!$A:$AG,33,0)</f>
        <v>162.6</v>
      </c>
      <c r="AH76" s="13">
        <f>VLOOKUP(A:A,[3]TDSheet!$A:$D,4,0)</f>
        <v>169</v>
      </c>
      <c r="AI76" s="13">
        <f>VLOOKUP(A:A,[1]TDSheet!$A:$AI,35,0)</f>
        <v>0</v>
      </c>
      <c r="AJ76" s="13">
        <f t="shared" si="19"/>
        <v>64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230</v>
      </c>
      <c r="D77" s="8">
        <v>1146</v>
      </c>
      <c r="E77" s="8">
        <v>1103</v>
      </c>
      <c r="F77" s="8">
        <v>246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1165</v>
      </c>
      <c r="K77" s="13">
        <f t="shared" si="15"/>
        <v>-62</v>
      </c>
      <c r="L77" s="13">
        <f>VLOOKUP(A:A,[1]TDSheet!$A:$O,15,0)</f>
        <v>170</v>
      </c>
      <c r="M77" s="13">
        <f>VLOOKUP(A:A,[1]TDSheet!$A:$V,22,0)</f>
        <v>300</v>
      </c>
      <c r="N77" s="13">
        <f>VLOOKUP(A:A,[1]TDSheet!$A:$X,24,0)</f>
        <v>360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220.6</v>
      </c>
      <c r="X77" s="15">
        <v>350</v>
      </c>
      <c r="Y77" s="16">
        <f t="shared" si="17"/>
        <v>6.4641885766092475</v>
      </c>
      <c r="Z77" s="13">
        <f t="shared" si="18"/>
        <v>1.115140525838622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92</v>
      </c>
      <c r="AF77" s="13">
        <f>VLOOKUP(A:A,[1]TDSheet!$A:$AF,32,0)</f>
        <v>252.8</v>
      </c>
      <c r="AG77" s="13">
        <f>VLOOKUP(A:A,[1]TDSheet!$A:$AG,33,0)</f>
        <v>176.4</v>
      </c>
      <c r="AH77" s="13">
        <f>VLOOKUP(A:A,[3]TDSheet!$A:$D,4,0)</f>
        <v>252</v>
      </c>
      <c r="AI77" s="13">
        <f>VLOOKUP(A:A,[1]TDSheet!$A:$AI,35,0)</f>
        <v>0</v>
      </c>
      <c r="AJ77" s="13">
        <f t="shared" si="19"/>
        <v>115.5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395</v>
      </c>
      <c r="D78" s="8">
        <v>597</v>
      </c>
      <c r="E78" s="8">
        <v>678</v>
      </c>
      <c r="F78" s="8">
        <v>289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707</v>
      </c>
      <c r="K78" s="13">
        <f t="shared" si="15"/>
        <v>-29</v>
      </c>
      <c r="L78" s="13">
        <f>VLOOKUP(A:A,[1]TDSheet!$A:$O,15,0)</f>
        <v>150</v>
      </c>
      <c r="M78" s="13">
        <f>VLOOKUP(A:A,[1]TDSheet!$A:$V,22,0)</f>
        <v>150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135.6</v>
      </c>
      <c r="X78" s="15">
        <v>200</v>
      </c>
      <c r="Y78" s="16">
        <f t="shared" si="17"/>
        <v>6.9247787610619476</v>
      </c>
      <c r="Z78" s="13">
        <f t="shared" si="18"/>
        <v>2.1312684365781713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128.6</v>
      </c>
      <c r="AF78" s="13">
        <f>VLOOKUP(A:A,[1]TDSheet!$A:$AF,32,0)</f>
        <v>141.6</v>
      </c>
      <c r="AG78" s="13">
        <f>VLOOKUP(A:A,[1]TDSheet!$A:$AG,33,0)</f>
        <v>132.6</v>
      </c>
      <c r="AH78" s="13">
        <f>VLOOKUP(A:A,[3]TDSheet!$A:$D,4,0)</f>
        <v>169</v>
      </c>
      <c r="AI78" s="13">
        <f>VLOOKUP(A:A,[1]TDSheet!$A:$AI,35,0)</f>
        <v>0</v>
      </c>
      <c r="AJ78" s="13">
        <f t="shared" si="19"/>
        <v>70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122</v>
      </c>
      <c r="D79" s="8">
        <v>363</v>
      </c>
      <c r="E79" s="8">
        <v>304</v>
      </c>
      <c r="F79" s="8">
        <v>166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331</v>
      </c>
      <c r="K79" s="13">
        <f t="shared" si="15"/>
        <v>-27</v>
      </c>
      <c r="L79" s="13">
        <f>VLOOKUP(A:A,[1]TDSheet!$A:$O,15,0)</f>
        <v>80</v>
      </c>
      <c r="M79" s="13">
        <f>VLOOKUP(A:A,[1]TDSheet!$A:$V,22,0)</f>
        <v>20</v>
      </c>
      <c r="N79" s="13">
        <f>VLOOKUP(A:A,[1]TDSheet!$A:$X,24,0)</f>
        <v>50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60.8</v>
      </c>
      <c r="X79" s="15">
        <v>90</v>
      </c>
      <c r="Y79" s="16">
        <f t="shared" si="17"/>
        <v>6.677631578947369</v>
      </c>
      <c r="Z79" s="13">
        <f t="shared" si="18"/>
        <v>2.7302631578947372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62.6</v>
      </c>
      <c r="AF79" s="13">
        <f>VLOOKUP(A:A,[1]TDSheet!$A:$AF,32,0)</f>
        <v>54.4</v>
      </c>
      <c r="AG79" s="13">
        <f>VLOOKUP(A:A,[1]TDSheet!$A:$AG,33,0)</f>
        <v>57.2</v>
      </c>
      <c r="AH79" s="13">
        <f>VLOOKUP(A:A,[3]TDSheet!$A:$D,4,0)</f>
        <v>35</v>
      </c>
      <c r="AI79" s="13">
        <f>VLOOKUP(A:A,[1]TDSheet!$A:$AI,35,0)</f>
        <v>0</v>
      </c>
      <c r="AJ79" s="13">
        <f t="shared" si="19"/>
        <v>29.700000000000003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1720</v>
      </c>
      <c r="D80" s="8">
        <v>6243</v>
      </c>
      <c r="E80" s="8">
        <v>4751</v>
      </c>
      <c r="F80" s="8">
        <v>3144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4826</v>
      </c>
      <c r="K80" s="13">
        <f t="shared" si="15"/>
        <v>-75</v>
      </c>
      <c r="L80" s="13">
        <f>VLOOKUP(A:A,[1]TDSheet!$A:$O,15,0)</f>
        <v>900</v>
      </c>
      <c r="M80" s="13">
        <f>VLOOKUP(A:A,[1]TDSheet!$A:$V,22,0)</f>
        <v>200</v>
      </c>
      <c r="N80" s="13">
        <f>VLOOKUP(A:A,[1]TDSheet!$A:$X,24,0)</f>
        <v>600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824.2</v>
      </c>
      <c r="X80" s="15">
        <v>800</v>
      </c>
      <c r="Y80" s="16">
        <f t="shared" si="17"/>
        <v>6.8478524629944184</v>
      </c>
      <c r="Z80" s="13">
        <f t="shared" si="18"/>
        <v>3.8146081048289249</v>
      </c>
      <c r="AA80" s="13"/>
      <c r="AB80" s="13"/>
      <c r="AC80" s="13"/>
      <c r="AD80" s="13">
        <f>VLOOKUP(A:A,[1]TDSheet!$A:$AD,30,0)</f>
        <v>630</v>
      </c>
      <c r="AE80" s="13">
        <f>VLOOKUP(A:A,[1]TDSheet!$A:$AE,31,0)</f>
        <v>1059.2</v>
      </c>
      <c r="AF80" s="13">
        <f>VLOOKUP(A:A,[1]TDSheet!$A:$AF,32,0)</f>
        <v>970.6</v>
      </c>
      <c r="AG80" s="13">
        <f>VLOOKUP(A:A,[1]TDSheet!$A:$AG,33,0)</f>
        <v>991.4</v>
      </c>
      <c r="AH80" s="13">
        <f>VLOOKUP(A:A,[3]TDSheet!$A:$D,4,0)</f>
        <v>720</v>
      </c>
      <c r="AI80" s="13" t="str">
        <f>VLOOKUP(A:A,[1]TDSheet!$A:$AI,35,0)</f>
        <v>оконч</v>
      </c>
      <c r="AJ80" s="13">
        <f t="shared" si="19"/>
        <v>280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5133</v>
      </c>
      <c r="D81" s="8">
        <v>14112</v>
      </c>
      <c r="E81" s="8">
        <v>13937</v>
      </c>
      <c r="F81" s="8">
        <v>5160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14030</v>
      </c>
      <c r="K81" s="13">
        <f t="shared" si="15"/>
        <v>-93</v>
      </c>
      <c r="L81" s="13">
        <f>VLOOKUP(A:A,[1]TDSheet!$A:$O,15,0)</f>
        <v>2400</v>
      </c>
      <c r="M81" s="13">
        <f>VLOOKUP(A:A,[1]TDSheet!$A:$V,22,0)</f>
        <v>3100</v>
      </c>
      <c r="N81" s="13">
        <f>VLOOKUP(A:A,[1]TDSheet!$A:$X,24,0)</f>
        <v>3200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2386.6</v>
      </c>
      <c r="X81" s="15">
        <v>2500</v>
      </c>
      <c r="Y81" s="16">
        <f t="shared" si="17"/>
        <v>6.8549400821251991</v>
      </c>
      <c r="Z81" s="13">
        <f t="shared" si="18"/>
        <v>2.1620715662448671</v>
      </c>
      <c r="AA81" s="13"/>
      <c r="AB81" s="13"/>
      <c r="AC81" s="13"/>
      <c r="AD81" s="13">
        <f>VLOOKUP(A:A,[1]TDSheet!$A:$AD,30,0)</f>
        <v>2004</v>
      </c>
      <c r="AE81" s="13">
        <f>VLOOKUP(A:A,[1]TDSheet!$A:$AE,31,0)</f>
        <v>2072.4</v>
      </c>
      <c r="AF81" s="13">
        <f>VLOOKUP(A:A,[1]TDSheet!$A:$AF,32,0)</f>
        <v>1981.2</v>
      </c>
      <c r="AG81" s="13">
        <f>VLOOKUP(A:A,[1]TDSheet!$A:$AG,33,0)</f>
        <v>2273.1999999999998</v>
      </c>
      <c r="AH81" s="13">
        <f>VLOOKUP(A:A,[3]TDSheet!$A:$D,4,0)</f>
        <v>1459</v>
      </c>
      <c r="AI81" s="13" t="str">
        <f>VLOOKUP(A:A,[1]TDSheet!$A:$AI,35,0)</f>
        <v>ябсент</v>
      </c>
      <c r="AJ81" s="13">
        <f t="shared" si="19"/>
        <v>875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19</v>
      </c>
      <c r="D82" s="8">
        <v>1951</v>
      </c>
      <c r="E82" s="8">
        <v>709</v>
      </c>
      <c r="F82" s="8">
        <v>604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869</v>
      </c>
      <c r="K82" s="13">
        <f t="shared" si="15"/>
        <v>-160</v>
      </c>
      <c r="L82" s="13">
        <f>VLOOKUP(A:A,[1]TDSheet!$A:$O,15,0)</f>
        <v>180</v>
      </c>
      <c r="M82" s="13">
        <f>VLOOKUP(A:A,[1]TDSheet!$A:$V,22,0)</f>
        <v>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141.80000000000001</v>
      </c>
      <c r="X82" s="15">
        <v>180</v>
      </c>
      <c r="Y82" s="16">
        <f t="shared" si="17"/>
        <v>6.7983074753173476</v>
      </c>
      <c r="Z82" s="13">
        <f t="shared" si="18"/>
        <v>4.259520451339915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148.6</v>
      </c>
      <c r="AF82" s="13">
        <f>VLOOKUP(A:A,[1]TDSheet!$A:$AF,32,0)</f>
        <v>106</v>
      </c>
      <c r="AG82" s="13">
        <f>VLOOKUP(A:A,[1]TDSheet!$A:$AG,33,0)</f>
        <v>174.6</v>
      </c>
      <c r="AH82" s="13">
        <f>VLOOKUP(A:A,[3]TDSheet!$A:$D,4,0)</f>
        <v>177</v>
      </c>
      <c r="AI82" s="13">
        <f>VLOOKUP(A:A,[1]TDSheet!$A:$AI,35,0)</f>
        <v>0</v>
      </c>
      <c r="AJ82" s="13">
        <f t="shared" si="19"/>
        <v>72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468.40499999999997</v>
      </c>
      <c r="D83" s="8">
        <v>484.97</v>
      </c>
      <c r="E83" s="8">
        <v>615.35299999999995</v>
      </c>
      <c r="F83" s="8">
        <v>303.68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672.71600000000001</v>
      </c>
      <c r="K83" s="13">
        <f t="shared" si="15"/>
        <v>-57.363000000000056</v>
      </c>
      <c r="L83" s="13">
        <f>VLOOKUP(A:A,[1]TDSheet!$A:$O,15,0)</f>
        <v>140</v>
      </c>
      <c r="M83" s="13">
        <f>VLOOKUP(A:A,[1]TDSheet!$A:$V,22,0)</f>
        <v>200</v>
      </c>
      <c r="N83" s="13">
        <f>VLOOKUP(A:A,[1]TDSheet!$A:$X,24,0)</f>
        <v>160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123.07059999999998</v>
      </c>
      <c r="X83" s="15">
        <v>50</v>
      </c>
      <c r="Y83" s="16">
        <f t="shared" si="17"/>
        <v>6.9365063630144013</v>
      </c>
      <c r="Z83" s="13">
        <f t="shared" si="18"/>
        <v>2.4675267691877676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157.8554</v>
      </c>
      <c r="AF83" s="13">
        <f>VLOOKUP(A:A,[1]TDSheet!$A:$AF,32,0)</f>
        <v>102.465</v>
      </c>
      <c r="AG83" s="13">
        <f>VLOOKUP(A:A,[1]TDSheet!$A:$AG,33,0)</f>
        <v>122.205</v>
      </c>
      <c r="AH83" s="13">
        <f>VLOOKUP(A:A,[3]TDSheet!$A:$D,4,0)</f>
        <v>47.512</v>
      </c>
      <c r="AI83" s="13">
        <f>VLOOKUP(A:A,[1]TDSheet!$A:$AI,35,0)</f>
        <v>0</v>
      </c>
      <c r="AJ83" s="13">
        <f t="shared" si="19"/>
        <v>50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163</v>
      </c>
      <c r="D84" s="8">
        <v>528</v>
      </c>
      <c r="E84" s="8">
        <v>343</v>
      </c>
      <c r="F84" s="8">
        <v>332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442</v>
      </c>
      <c r="K84" s="13">
        <f t="shared" si="15"/>
        <v>-99</v>
      </c>
      <c r="L84" s="13">
        <f>VLOOKUP(A:A,[1]TDSheet!$A:$O,15,0)</f>
        <v>100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68.599999999999994</v>
      </c>
      <c r="X84" s="15">
        <v>50</v>
      </c>
      <c r="Y84" s="16">
        <f t="shared" si="17"/>
        <v>7.0262390670553945</v>
      </c>
      <c r="Z84" s="13">
        <f t="shared" si="18"/>
        <v>4.8396501457725956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73.599999999999994</v>
      </c>
      <c r="AF84" s="13">
        <f>VLOOKUP(A:A,[1]TDSheet!$A:$AF,32,0)</f>
        <v>74.599999999999994</v>
      </c>
      <c r="AG84" s="13">
        <f>VLOOKUP(A:A,[1]TDSheet!$A:$AG,33,0)</f>
        <v>92.6</v>
      </c>
      <c r="AH84" s="13">
        <f>VLOOKUP(A:A,[3]TDSheet!$A:$D,4,0)</f>
        <v>42</v>
      </c>
      <c r="AI84" s="13">
        <f>VLOOKUP(A:A,[1]TDSheet!$A:$AI,35,0)</f>
        <v>0</v>
      </c>
      <c r="AJ84" s="13">
        <f t="shared" si="19"/>
        <v>20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35.883000000000003</v>
      </c>
      <c r="D85" s="8">
        <v>84.168000000000006</v>
      </c>
      <c r="E85" s="8">
        <v>76.697999999999993</v>
      </c>
      <c r="F85" s="8">
        <v>43.353000000000002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71.599999999999994</v>
      </c>
      <c r="K85" s="13">
        <f t="shared" si="15"/>
        <v>5.097999999999999</v>
      </c>
      <c r="L85" s="13">
        <f>VLOOKUP(A:A,[1]TDSheet!$A:$O,15,0)</f>
        <v>20</v>
      </c>
      <c r="M85" s="13">
        <f>VLOOKUP(A:A,[1]TDSheet!$A:$V,22,0)</f>
        <v>30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15.339599999999999</v>
      </c>
      <c r="X85" s="15"/>
      <c r="Y85" s="16">
        <f t="shared" si="17"/>
        <v>7.3895668726694321</v>
      </c>
      <c r="Z85" s="13">
        <f t="shared" si="18"/>
        <v>2.8262145036376438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17.0274</v>
      </c>
      <c r="AF85" s="13">
        <f>VLOOKUP(A:A,[1]TDSheet!$A:$AF,32,0)</f>
        <v>16.210799999999999</v>
      </c>
      <c r="AG85" s="13">
        <f>VLOOKUP(A:A,[1]TDSheet!$A:$AG,33,0)</f>
        <v>15.199400000000001</v>
      </c>
      <c r="AH85" s="13">
        <f>VLOOKUP(A:A,[3]TDSheet!$A:$D,4,0)</f>
        <v>12.898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603</v>
      </c>
      <c r="D86" s="8">
        <v>2503</v>
      </c>
      <c r="E86" s="8">
        <v>752</v>
      </c>
      <c r="F86" s="8">
        <v>644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780</v>
      </c>
      <c r="K86" s="13">
        <f t="shared" si="15"/>
        <v>-28</v>
      </c>
      <c r="L86" s="13">
        <f>VLOOKUP(A:A,[1]TDSheet!$A:$O,15,0)</f>
        <v>200</v>
      </c>
      <c r="M86" s="13">
        <f>VLOOKUP(A:A,[1]TDSheet!$A:$V,22,0)</f>
        <v>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150.4</v>
      </c>
      <c r="X86" s="15">
        <v>100</v>
      </c>
      <c r="Y86" s="16">
        <f t="shared" si="17"/>
        <v>6.9414893617021276</v>
      </c>
      <c r="Z86" s="13">
        <f t="shared" si="18"/>
        <v>4.2819148936170208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188</v>
      </c>
      <c r="AF86" s="13">
        <f>VLOOKUP(A:A,[1]TDSheet!$A:$AF,32,0)</f>
        <v>207.2</v>
      </c>
      <c r="AG86" s="13">
        <f>VLOOKUP(A:A,[1]TDSheet!$A:$AG,33,0)</f>
        <v>193.6</v>
      </c>
      <c r="AH86" s="13">
        <f>VLOOKUP(A:A,[3]TDSheet!$A:$D,4,0)</f>
        <v>115</v>
      </c>
      <c r="AI86" s="13">
        <f>VLOOKUP(A:A,[1]TDSheet!$A:$AI,35,0)</f>
        <v>0</v>
      </c>
      <c r="AJ86" s="13">
        <f t="shared" si="19"/>
        <v>20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32</v>
      </c>
      <c r="D87" s="8">
        <v>1464</v>
      </c>
      <c r="E87" s="8">
        <v>578</v>
      </c>
      <c r="F87" s="8">
        <v>887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853</v>
      </c>
      <c r="K87" s="13">
        <f t="shared" si="15"/>
        <v>-275</v>
      </c>
      <c r="L87" s="13">
        <f>VLOOKUP(A:A,[1]TDSheet!$A:$O,15,0)</f>
        <v>200</v>
      </c>
      <c r="M87" s="13">
        <f>VLOOKUP(A:A,[1]TDSheet!$A:$V,22,0)</f>
        <v>100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115.6</v>
      </c>
      <c r="X87" s="15"/>
      <c r="Y87" s="16">
        <f t="shared" si="17"/>
        <v>10.960207612456747</v>
      </c>
      <c r="Z87" s="13">
        <f t="shared" si="18"/>
        <v>7.6730103806228378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100.2</v>
      </c>
      <c r="AF87" s="13">
        <f>VLOOKUP(A:A,[1]TDSheet!$A:$AF,32,0)</f>
        <v>78.2</v>
      </c>
      <c r="AG87" s="13">
        <f>VLOOKUP(A:A,[1]TDSheet!$A:$AG,33,0)</f>
        <v>204.2</v>
      </c>
      <c r="AH87" s="13">
        <f>VLOOKUP(A:A,[3]TDSheet!$A:$D,4,0)</f>
        <v>125</v>
      </c>
      <c r="AI87" s="13" t="str">
        <f>VLOOKUP(A:A,[1]TDSheet!$A:$AI,35,0)</f>
        <v>мелакц</v>
      </c>
      <c r="AJ87" s="13">
        <f t="shared" si="19"/>
        <v>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149.345</v>
      </c>
      <c r="D88" s="8">
        <v>584.50099999999998</v>
      </c>
      <c r="E88" s="8">
        <v>433.98099999999999</v>
      </c>
      <c r="F88" s="8">
        <v>283.755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494.06400000000002</v>
      </c>
      <c r="K88" s="13">
        <f t="shared" si="15"/>
        <v>-60.083000000000027</v>
      </c>
      <c r="L88" s="13">
        <f>VLOOKUP(A:A,[1]TDSheet!$A:$O,15,0)</f>
        <v>90</v>
      </c>
      <c r="M88" s="13">
        <f>VLOOKUP(A:A,[1]TDSheet!$A:$V,22,0)</f>
        <v>80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86.796199999999999</v>
      </c>
      <c r="X88" s="15">
        <v>50</v>
      </c>
      <c r="Y88" s="16">
        <f t="shared" si="17"/>
        <v>6.9560072906417565</v>
      </c>
      <c r="Z88" s="13">
        <f t="shared" si="18"/>
        <v>3.269209942370749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104.6908</v>
      </c>
      <c r="AF88" s="13">
        <f>VLOOKUP(A:A,[1]TDSheet!$A:$AF,32,0)</f>
        <v>84.633799999999994</v>
      </c>
      <c r="AG88" s="13">
        <f>VLOOKUP(A:A,[1]TDSheet!$A:$AG,33,0)</f>
        <v>93.449399999999997</v>
      </c>
      <c r="AH88" s="13">
        <f>VLOOKUP(A:A,[3]TDSheet!$A:$D,4,0)</f>
        <v>64.263999999999996</v>
      </c>
      <c r="AI88" s="13">
        <f>VLOOKUP(A:A,[1]TDSheet!$A:$AI,35,0)</f>
        <v>0</v>
      </c>
      <c r="AJ88" s="13">
        <f t="shared" si="19"/>
        <v>50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1861.4829999999999</v>
      </c>
      <c r="D89" s="8">
        <v>6125.3680000000004</v>
      </c>
      <c r="E89" s="8">
        <v>4244.8900000000003</v>
      </c>
      <c r="F89" s="8">
        <v>3681.9259999999999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4314.5079999999998</v>
      </c>
      <c r="K89" s="13">
        <f t="shared" si="15"/>
        <v>-69.617999999999483</v>
      </c>
      <c r="L89" s="13">
        <f>VLOOKUP(A:A,[1]TDSheet!$A:$O,15,0)</f>
        <v>600</v>
      </c>
      <c r="M89" s="13">
        <f>VLOOKUP(A:A,[1]TDSheet!$A:$V,22,0)</f>
        <v>200</v>
      </c>
      <c r="N89" s="13">
        <f>VLOOKUP(A:A,[1]TDSheet!$A:$X,24,0)</f>
        <v>800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848.97800000000007</v>
      </c>
      <c r="X89" s="15">
        <v>1100</v>
      </c>
      <c r="Y89" s="16">
        <f t="shared" si="17"/>
        <v>7.5171865466478511</v>
      </c>
      <c r="Z89" s="13">
        <f t="shared" si="18"/>
        <v>4.3368921220573435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1017.7314</v>
      </c>
      <c r="AF89" s="13">
        <f>VLOOKUP(A:A,[1]TDSheet!$A:$AF,32,0)</f>
        <v>990.45480000000009</v>
      </c>
      <c r="AG89" s="13">
        <f>VLOOKUP(A:A,[1]TDSheet!$A:$AG,33,0)</f>
        <v>994.12160000000006</v>
      </c>
      <c r="AH89" s="13">
        <f>VLOOKUP(A:A,[3]TDSheet!$A:$D,4,0)</f>
        <v>660.27599999999995</v>
      </c>
      <c r="AI89" s="13" t="str">
        <f>VLOOKUP(A:A,[1]TDSheet!$A:$AI,35,0)</f>
        <v>оконч</v>
      </c>
      <c r="AJ89" s="13">
        <f t="shared" si="19"/>
        <v>1100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5371.9160000000002</v>
      </c>
      <c r="D90" s="8">
        <v>5635.1779999999999</v>
      </c>
      <c r="E90" s="8">
        <v>6323.6319999999996</v>
      </c>
      <c r="F90" s="8">
        <v>4599.0110000000004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6548.6319999999996</v>
      </c>
      <c r="K90" s="13">
        <f t="shared" si="15"/>
        <v>-225</v>
      </c>
      <c r="L90" s="13">
        <f>VLOOKUP(A:A,[1]TDSheet!$A:$O,15,0)</f>
        <v>1000</v>
      </c>
      <c r="M90" s="13">
        <f>VLOOKUP(A:A,[1]TDSheet!$A:$V,22,0)</f>
        <v>700</v>
      </c>
      <c r="N90" s="13">
        <f>VLOOKUP(A:A,[1]TDSheet!$A:$X,24,0)</f>
        <v>1200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1264.7264</v>
      </c>
      <c r="X90" s="15">
        <v>1800</v>
      </c>
      <c r="Y90" s="16">
        <f t="shared" si="17"/>
        <v>7.3525870891917808</v>
      </c>
      <c r="Z90" s="13">
        <f t="shared" si="18"/>
        <v>3.6363683085922776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1170.7793999999999</v>
      </c>
      <c r="AF90" s="13">
        <f>VLOOKUP(A:A,[1]TDSheet!$A:$AF,32,0)</f>
        <v>1068.8409999999999</v>
      </c>
      <c r="AG90" s="13">
        <f>VLOOKUP(A:A,[1]TDSheet!$A:$AG,33,0)</f>
        <v>1354.3592000000001</v>
      </c>
      <c r="AH90" s="13">
        <f>VLOOKUP(A:A,[3]TDSheet!$A:$D,4,0)</f>
        <v>861.19</v>
      </c>
      <c r="AI90" s="13" t="str">
        <f>VLOOKUP(A:A,[1]TDSheet!$A:$AI,35,0)</f>
        <v>ябсент</v>
      </c>
      <c r="AJ90" s="13">
        <f t="shared" si="19"/>
        <v>1800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6376.2709999999997</v>
      </c>
      <c r="D91" s="8">
        <v>4345.701</v>
      </c>
      <c r="E91" s="8">
        <v>6878.3909999999996</v>
      </c>
      <c r="F91" s="8">
        <v>3755.8670000000002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7063.2460000000001</v>
      </c>
      <c r="K91" s="13">
        <f t="shared" si="15"/>
        <v>-184.85500000000047</v>
      </c>
      <c r="L91" s="13">
        <f>VLOOKUP(A:A,[1]TDSheet!$A:$O,15,0)</f>
        <v>1400</v>
      </c>
      <c r="M91" s="13">
        <f>VLOOKUP(A:A,[1]TDSheet!$A:$V,22,0)</f>
        <v>1000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1375.6781999999998</v>
      </c>
      <c r="X91" s="15">
        <v>1900</v>
      </c>
      <c r="Y91" s="16">
        <f t="shared" si="17"/>
        <v>7.0189867077925649</v>
      </c>
      <c r="Z91" s="13">
        <f t="shared" si="18"/>
        <v>2.7301930058933848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1820.1221999999998</v>
      </c>
      <c r="AF91" s="13">
        <f>VLOOKUP(A:A,[1]TDSheet!$A:$AF,32,0)</f>
        <v>1742.1896000000002</v>
      </c>
      <c r="AG91" s="13">
        <f>VLOOKUP(A:A,[1]TDSheet!$A:$AG,33,0)</f>
        <v>1448.1808000000001</v>
      </c>
      <c r="AH91" s="13">
        <f>VLOOKUP(A:A,[3]TDSheet!$A:$D,4,0)</f>
        <v>1321.6759999999999</v>
      </c>
      <c r="AI91" s="13" t="str">
        <f>VLOOKUP(A:A,[1]TDSheet!$A:$AI,35,0)</f>
        <v>сниж</v>
      </c>
      <c r="AJ91" s="13">
        <f t="shared" si="19"/>
        <v>1900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132.11099999999999</v>
      </c>
      <c r="D92" s="8">
        <v>228.36199999999999</v>
      </c>
      <c r="E92" s="8">
        <v>202.59700000000001</v>
      </c>
      <c r="F92" s="8">
        <v>151.416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206.929</v>
      </c>
      <c r="K92" s="13">
        <f t="shared" si="15"/>
        <v>-4.3319999999999936</v>
      </c>
      <c r="L92" s="13">
        <f>VLOOKUP(A:A,[1]TDSheet!$A:$O,15,0)</f>
        <v>50</v>
      </c>
      <c r="M92" s="13">
        <f>VLOOKUP(A:A,[1]TDSheet!$A:$V,22,0)</f>
        <v>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40.519400000000005</v>
      </c>
      <c r="X92" s="15">
        <v>60</v>
      </c>
      <c r="Y92" s="16">
        <f t="shared" si="17"/>
        <v>7.1920117277156121</v>
      </c>
      <c r="Z92" s="13">
        <f t="shared" si="18"/>
        <v>3.7368766566138683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46.436799999999998</v>
      </c>
      <c r="AF92" s="13">
        <f>VLOOKUP(A:A,[1]TDSheet!$A:$AF,32,0)</f>
        <v>41.861200000000004</v>
      </c>
      <c r="AG92" s="13">
        <f>VLOOKUP(A:A,[1]TDSheet!$A:$AG,33,0)</f>
        <v>44.917000000000002</v>
      </c>
      <c r="AH92" s="13">
        <f>VLOOKUP(A:A,[3]TDSheet!$A:$D,4,0)</f>
        <v>61.862000000000002</v>
      </c>
      <c r="AI92" s="13">
        <f>VLOOKUP(A:A,[1]TDSheet!$A:$AI,35,0)</f>
        <v>0</v>
      </c>
      <c r="AJ92" s="13">
        <f t="shared" si="19"/>
        <v>60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/>
      <c r="D93" s="8">
        <v>233</v>
      </c>
      <c r="E93" s="8">
        <v>111</v>
      </c>
      <c r="F93" s="8">
        <v>119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126</v>
      </c>
      <c r="K93" s="13">
        <f t="shared" si="15"/>
        <v>-15</v>
      </c>
      <c r="L93" s="13">
        <f>VLOOKUP(A:A,[1]TDSheet!$A:$O,15,0)</f>
        <v>30</v>
      </c>
      <c r="M93" s="13">
        <f>VLOOKUP(A:A,[1]TDSheet!$A:$V,22,0)</f>
        <v>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22.2</v>
      </c>
      <c r="X93" s="15"/>
      <c r="Y93" s="16">
        <f t="shared" si="17"/>
        <v>8.0630630630630638</v>
      </c>
      <c r="Z93" s="13">
        <f t="shared" si="18"/>
        <v>5.3603603603603602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24.4</v>
      </c>
      <c r="AF93" s="13">
        <f>VLOOKUP(A:A,[1]TDSheet!$A:$AF,32,0)</f>
        <v>22</v>
      </c>
      <c r="AG93" s="13">
        <f>VLOOKUP(A:A,[1]TDSheet!$A:$AG,33,0)</f>
        <v>31.4</v>
      </c>
      <c r="AH93" s="13">
        <f>VLOOKUP(A:A,[3]TDSheet!$A:$D,4,0)</f>
        <v>34</v>
      </c>
      <c r="AI93" s="13">
        <f>VLOOKUP(A:A,[1]TDSheet!$A:$AI,35,0)</f>
        <v>0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29.416</v>
      </c>
      <c r="D94" s="8">
        <v>11.228999999999999</v>
      </c>
      <c r="E94" s="8">
        <v>24.795999999999999</v>
      </c>
      <c r="F94" s="8">
        <v>9.2919999999999998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25.8</v>
      </c>
      <c r="K94" s="13">
        <f t="shared" si="15"/>
        <v>-1.0040000000000013</v>
      </c>
      <c r="L94" s="13">
        <f>VLOOKUP(A:A,[1]TDSheet!$A:$O,15,0)</f>
        <v>0</v>
      </c>
      <c r="M94" s="13">
        <f>VLOOKUP(A:A,[1]TDSheet!$A:$V,22,0)</f>
        <v>10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4.9592000000000001</v>
      </c>
      <c r="X94" s="15">
        <v>20</v>
      </c>
      <c r="Y94" s="16">
        <f t="shared" si="17"/>
        <v>7.9230521051782548</v>
      </c>
      <c r="Z94" s="13">
        <f t="shared" si="18"/>
        <v>1.8736893047265688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5.1351999999999993</v>
      </c>
      <c r="AF94" s="13">
        <f>VLOOKUP(A:A,[1]TDSheet!$A:$AF,32,0)</f>
        <v>2.3548</v>
      </c>
      <c r="AG94" s="13">
        <f>VLOOKUP(A:A,[1]TDSheet!$A:$AG,33,0)</f>
        <v>2.0284</v>
      </c>
      <c r="AH94" s="13">
        <f>VLOOKUP(A:A,[3]TDSheet!$A:$D,4,0)</f>
        <v>10.263999999999999</v>
      </c>
      <c r="AI94" s="13" t="str">
        <f>VLOOKUP(A:A,[1]TDSheet!$A:$AI,35,0)</f>
        <v>увел</v>
      </c>
      <c r="AJ94" s="13">
        <f t="shared" si="19"/>
        <v>20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235</v>
      </c>
      <c r="D95" s="8">
        <v>2682</v>
      </c>
      <c r="E95" s="8">
        <v>1812</v>
      </c>
      <c r="F95" s="8">
        <v>1065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2094</v>
      </c>
      <c r="K95" s="13">
        <f t="shared" si="15"/>
        <v>-282</v>
      </c>
      <c r="L95" s="13">
        <f>VLOOKUP(A:A,[1]TDSheet!$A:$O,15,0)</f>
        <v>400</v>
      </c>
      <c r="M95" s="13">
        <f>VLOOKUP(A:A,[1]TDSheet!$A:$V,22,0)</f>
        <v>100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294</v>
      </c>
      <c r="X95" s="15">
        <v>300</v>
      </c>
      <c r="Y95" s="16">
        <f t="shared" si="17"/>
        <v>7.0238095238095237</v>
      </c>
      <c r="Z95" s="13">
        <f t="shared" si="18"/>
        <v>3.6224489795918369</v>
      </c>
      <c r="AA95" s="13"/>
      <c r="AB95" s="13"/>
      <c r="AC95" s="13"/>
      <c r="AD95" s="13">
        <f>VLOOKUP(A:A,[1]TDSheet!$A:$AD,30,0)</f>
        <v>342</v>
      </c>
      <c r="AE95" s="13">
        <f>VLOOKUP(A:A,[1]TDSheet!$A:$AE,31,0)</f>
        <v>282.60000000000002</v>
      </c>
      <c r="AF95" s="13">
        <f>VLOOKUP(A:A,[1]TDSheet!$A:$AF,32,0)</f>
        <v>262.60000000000002</v>
      </c>
      <c r="AG95" s="13">
        <f>VLOOKUP(A:A,[1]TDSheet!$A:$AG,33,0)</f>
        <v>364.4</v>
      </c>
      <c r="AH95" s="13">
        <f>VLOOKUP(A:A,[3]TDSheet!$A:$D,4,0)</f>
        <v>394</v>
      </c>
      <c r="AI95" s="13">
        <f>VLOOKUP(A:A,[1]TDSheet!$A:$AI,35,0)</f>
        <v>0</v>
      </c>
      <c r="AJ95" s="13">
        <f t="shared" si="19"/>
        <v>90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210</v>
      </c>
      <c r="D96" s="8">
        <v>1284</v>
      </c>
      <c r="E96" s="8">
        <v>872</v>
      </c>
      <c r="F96" s="8">
        <v>593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1065</v>
      </c>
      <c r="K96" s="13">
        <f t="shared" si="15"/>
        <v>-193</v>
      </c>
      <c r="L96" s="13">
        <f>VLOOKUP(A:A,[1]TDSheet!$A:$O,15,0)</f>
        <v>220</v>
      </c>
      <c r="M96" s="13">
        <f>VLOOKUP(A:A,[1]TDSheet!$A:$V,22,0)</f>
        <v>100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174.4</v>
      </c>
      <c r="X96" s="15">
        <v>150</v>
      </c>
      <c r="Y96" s="16">
        <f t="shared" si="17"/>
        <v>7.2419724770642198</v>
      </c>
      <c r="Z96" s="13">
        <f t="shared" si="18"/>
        <v>3.4002293577981648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174.6</v>
      </c>
      <c r="AF96" s="13">
        <f>VLOOKUP(A:A,[1]TDSheet!$A:$AF,32,0)</f>
        <v>157.6</v>
      </c>
      <c r="AG96" s="13">
        <f>VLOOKUP(A:A,[1]TDSheet!$A:$AG,33,0)</f>
        <v>210</v>
      </c>
      <c r="AH96" s="13">
        <f>VLOOKUP(A:A,[3]TDSheet!$A:$D,4,0)</f>
        <v>210</v>
      </c>
      <c r="AI96" s="13">
        <f>VLOOKUP(A:A,[1]TDSheet!$A:$AI,35,0)</f>
        <v>0</v>
      </c>
      <c r="AJ96" s="13">
        <f t="shared" si="19"/>
        <v>45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481</v>
      </c>
      <c r="D97" s="8">
        <v>1933</v>
      </c>
      <c r="E97" s="8">
        <v>1769</v>
      </c>
      <c r="F97" s="8">
        <v>611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1832</v>
      </c>
      <c r="K97" s="13">
        <f t="shared" si="15"/>
        <v>-63</v>
      </c>
      <c r="L97" s="13">
        <f>VLOOKUP(A:A,[1]TDSheet!$A:$O,15,0)</f>
        <v>250</v>
      </c>
      <c r="M97" s="13">
        <f>VLOOKUP(A:A,[1]TDSheet!$A:$V,22,0)</f>
        <v>250</v>
      </c>
      <c r="N97" s="13">
        <f>VLOOKUP(A:A,[1]TDSheet!$A:$X,24,0)</f>
        <v>350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253</v>
      </c>
      <c r="X97" s="15">
        <v>300</v>
      </c>
      <c r="Y97" s="16">
        <f t="shared" si="17"/>
        <v>6.9604743083003955</v>
      </c>
      <c r="Z97" s="13">
        <f t="shared" si="18"/>
        <v>2.4150197628458496</v>
      </c>
      <c r="AA97" s="13"/>
      <c r="AB97" s="13"/>
      <c r="AC97" s="13"/>
      <c r="AD97" s="13">
        <f>VLOOKUP(A:A,[1]TDSheet!$A:$AD,30,0)</f>
        <v>504</v>
      </c>
      <c r="AE97" s="13">
        <f>VLOOKUP(A:A,[1]TDSheet!$A:$AE,31,0)</f>
        <v>240.4</v>
      </c>
      <c r="AF97" s="13">
        <f>VLOOKUP(A:A,[1]TDSheet!$A:$AF,32,0)</f>
        <v>244.2</v>
      </c>
      <c r="AG97" s="13">
        <f>VLOOKUP(A:A,[1]TDSheet!$A:$AG,33,0)</f>
        <v>265</v>
      </c>
      <c r="AH97" s="13">
        <f>VLOOKUP(A:A,[3]TDSheet!$A:$D,4,0)</f>
        <v>287</v>
      </c>
      <c r="AI97" s="13">
        <f>VLOOKUP(A:A,[1]TDSheet!$A:$AI,35,0)</f>
        <v>0</v>
      </c>
      <c r="AJ97" s="13">
        <f t="shared" si="19"/>
        <v>90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403</v>
      </c>
      <c r="D98" s="8">
        <v>907</v>
      </c>
      <c r="E98" s="8">
        <v>826</v>
      </c>
      <c r="F98" s="8">
        <v>459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943</v>
      </c>
      <c r="K98" s="13">
        <f t="shared" si="15"/>
        <v>-117</v>
      </c>
      <c r="L98" s="13">
        <f>VLOOKUP(A:A,[1]TDSheet!$A:$O,15,0)</f>
        <v>190</v>
      </c>
      <c r="M98" s="13">
        <f>VLOOKUP(A:A,[1]TDSheet!$A:$V,22,0)</f>
        <v>160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165.2</v>
      </c>
      <c r="X98" s="15">
        <v>150</v>
      </c>
      <c r="Y98" s="16">
        <f t="shared" si="17"/>
        <v>7.0157384987893465</v>
      </c>
      <c r="Z98" s="13">
        <f t="shared" si="18"/>
        <v>2.7784503631961259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167.8</v>
      </c>
      <c r="AF98" s="13">
        <f>VLOOKUP(A:A,[1]TDSheet!$A:$AF,32,0)</f>
        <v>156.4</v>
      </c>
      <c r="AG98" s="13">
        <f>VLOOKUP(A:A,[1]TDSheet!$A:$AG,33,0)</f>
        <v>179.2</v>
      </c>
      <c r="AH98" s="13">
        <f>VLOOKUP(A:A,[3]TDSheet!$A:$D,4,0)</f>
        <v>174</v>
      </c>
      <c r="AI98" s="13">
        <f>VLOOKUP(A:A,[1]TDSheet!$A:$AI,35,0)</f>
        <v>0</v>
      </c>
      <c r="AJ98" s="13">
        <f t="shared" si="19"/>
        <v>45</v>
      </c>
      <c r="AK98" s="13"/>
      <c r="AL98" s="13"/>
      <c r="AM98" s="13"/>
    </row>
    <row r="99" spans="1:39" s="1" customFormat="1" ht="11.1" customHeight="1" outlineLevel="1" x14ac:dyDescent="0.2">
      <c r="A99" s="7" t="s">
        <v>113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5"/>
        <v>0</v>
      </c>
      <c r="L99" s="13">
        <f>VLOOKUP(A:A,[1]TDSheet!$A:$O,15,0)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10</v>
      </c>
      <c r="D100" s="8"/>
      <c r="E100" s="8">
        <v>5</v>
      </c>
      <c r="F100" s="8">
        <v>3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18</v>
      </c>
      <c r="K100" s="13">
        <f t="shared" si="15"/>
        <v>-13</v>
      </c>
      <c r="L100" s="13">
        <f>VLOOKUP(A:A,[1]TDSheet!$A:$O,15,0)</f>
        <v>0</v>
      </c>
      <c r="M100" s="13">
        <f>VLOOKUP(A:A,[1]TDSheet!$A:$V,22,0)</f>
        <v>10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1</v>
      </c>
      <c r="X100" s="15"/>
      <c r="Y100" s="16">
        <f t="shared" si="17"/>
        <v>13</v>
      </c>
      <c r="Z100" s="13">
        <f t="shared" si="18"/>
        <v>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1.2</v>
      </c>
      <c r="AG100" s="13">
        <f>VLOOKUP(A:A,[1]TDSheet!$A:$AG,33,0)</f>
        <v>0.6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201</v>
      </c>
      <c r="D101" s="8">
        <v>1209</v>
      </c>
      <c r="E101" s="8">
        <v>594</v>
      </c>
      <c r="F101" s="8">
        <v>801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621</v>
      </c>
      <c r="K101" s="13">
        <f t="shared" si="15"/>
        <v>-27</v>
      </c>
      <c r="L101" s="13">
        <f>VLOOKUP(A:A,[1]TDSheet!$A:$O,15,0)</f>
        <v>150</v>
      </c>
      <c r="M101" s="13">
        <f>VLOOKUP(A:A,[1]TDSheet!$A:$V,22,0)</f>
        <v>100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118.8</v>
      </c>
      <c r="X101" s="15"/>
      <c r="Y101" s="16">
        <f t="shared" si="17"/>
        <v>9.6885521885521886</v>
      </c>
      <c r="Z101" s="13">
        <f t="shared" si="18"/>
        <v>6.7424242424242422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133.80000000000001</v>
      </c>
      <c r="AF101" s="13">
        <f>VLOOKUP(A:A,[1]TDSheet!$A:$AF,32,0)</f>
        <v>114.8</v>
      </c>
      <c r="AG101" s="13">
        <f>VLOOKUP(A:A,[1]TDSheet!$A:$AG,33,0)</f>
        <v>129.80000000000001</v>
      </c>
      <c r="AH101" s="13">
        <f>VLOOKUP(A:A,[3]TDSheet!$A:$D,4,0)</f>
        <v>147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195</v>
      </c>
      <c r="D102" s="8">
        <v>1012</v>
      </c>
      <c r="E102" s="8">
        <v>446</v>
      </c>
      <c r="F102" s="8">
        <v>744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489</v>
      </c>
      <c r="K102" s="13">
        <f t="shared" si="15"/>
        <v>-43</v>
      </c>
      <c r="L102" s="13">
        <f>VLOOKUP(A:A,[1]TDSheet!$A:$O,15,0)</f>
        <v>200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89.2</v>
      </c>
      <c r="X102" s="15"/>
      <c r="Y102" s="16">
        <f t="shared" si="17"/>
        <v>10.582959641255606</v>
      </c>
      <c r="Z102" s="13">
        <f t="shared" si="18"/>
        <v>8.3408071748878925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94.2</v>
      </c>
      <c r="AF102" s="13">
        <f>VLOOKUP(A:A,[1]TDSheet!$A:$AF,32,0)</f>
        <v>75</v>
      </c>
      <c r="AG102" s="13">
        <f>VLOOKUP(A:A,[1]TDSheet!$A:$AG,33,0)</f>
        <v>119</v>
      </c>
      <c r="AH102" s="13">
        <f>VLOOKUP(A:A,[3]TDSheet!$A:$D,4,0)</f>
        <v>96</v>
      </c>
      <c r="AI102" s="13">
        <f>VLOOKUP(A:A,[1]TDSheet!$A:$AI,35,0)</f>
        <v>0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4</v>
      </c>
      <c r="D103" s="8">
        <v>462</v>
      </c>
      <c r="E103" s="8">
        <v>278</v>
      </c>
      <c r="F103" s="8">
        <v>177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429</v>
      </c>
      <c r="K103" s="13">
        <f t="shared" si="15"/>
        <v>-151</v>
      </c>
      <c r="L103" s="13">
        <f>VLOOKUP(A:A,[1]TDSheet!$A:$O,15,0)</f>
        <v>200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55.6</v>
      </c>
      <c r="X103" s="15">
        <v>180</v>
      </c>
      <c r="Y103" s="16">
        <f t="shared" si="17"/>
        <v>10.017985611510792</v>
      </c>
      <c r="Z103" s="13">
        <f t="shared" si="18"/>
        <v>3.1834532374100717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60.8</v>
      </c>
      <c r="AF103" s="13">
        <f>VLOOKUP(A:A,[1]TDSheet!$A:$AF,32,0)</f>
        <v>56</v>
      </c>
      <c r="AG103" s="13">
        <f>VLOOKUP(A:A,[1]TDSheet!$A:$AG,33,0)</f>
        <v>46.2</v>
      </c>
      <c r="AH103" s="13">
        <f>VLOOKUP(A:A,[3]TDSheet!$A:$D,4,0)</f>
        <v>137</v>
      </c>
      <c r="AI103" s="13">
        <f>VLOOKUP(A:A,[1]TDSheet!$A:$AI,35,0)</f>
        <v>0</v>
      </c>
      <c r="AJ103" s="13">
        <f t="shared" si="19"/>
        <v>12.600000000000001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274</v>
      </c>
      <c r="D104" s="8">
        <v>1892</v>
      </c>
      <c r="E104" s="8">
        <v>933</v>
      </c>
      <c r="F104" s="8">
        <v>1210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966</v>
      </c>
      <c r="K104" s="13">
        <f t="shared" si="15"/>
        <v>-33</v>
      </c>
      <c r="L104" s="13">
        <f>VLOOKUP(A:A,[1]TDSheet!$A:$O,15,0)</f>
        <v>200</v>
      </c>
      <c r="M104" s="13">
        <f>VLOOKUP(A:A,[1]TDSheet!$A:$V,22,0)</f>
        <v>100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186.6</v>
      </c>
      <c r="X104" s="15">
        <v>150</v>
      </c>
      <c r="Y104" s="16">
        <f t="shared" si="17"/>
        <v>9.9678456591639879</v>
      </c>
      <c r="Z104" s="13">
        <f t="shared" si="18"/>
        <v>6.484458735262594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225</v>
      </c>
      <c r="AF104" s="13">
        <f>VLOOKUP(A:A,[1]TDSheet!$A:$AF,32,0)</f>
        <v>193</v>
      </c>
      <c r="AG104" s="13">
        <f>VLOOKUP(A:A,[1]TDSheet!$A:$AG,33,0)</f>
        <v>227.6</v>
      </c>
      <c r="AH104" s="13">
        <f>VLOOKUP(A:A,[3]TDSheet!$A:$D,4,0)</f>
        <v>198</v>
      </c>
      <c r="AI104" s="13">
        <f>VLOOKUP(A:A,[1]TDSheet!$A:$AI,35,0)</f>
        <v>0</v>
      </c>
      <c r="AJ104" s="13">
        <f t="shared" si="19"/>
        <v>10.500000000000002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248</v>
      </c>
      <c r="D105" s="8">
        <v>1747</v>
      </c>
      <c r="E105" s="8">
        <v>822</v>
      </c>
      <c r="F105" s="8">
        <v>1154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987</v>
      </c>
      <c r="K105" s="13">
        <f t="shared" si="15"/>
        <v>-165</v>
      </c>
      <c r="L105" s="13">
        <f>VLOOKUP(A:A,[1]TDSheet!$A:$O,15,0)</f>
        <v>400</v>
      </c>
      <c r="M105" s="13">
        <f>VLOOKUP(A:A,[1]TDSheet!$A:$V,22,0)</f>
        <v>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164.4</v>
      </c>
      <c r="X105" s="15"/>
      <c r="Y105" s="16">
        <f t="shared" si="17"/>
        <v>10.060827250608272</v>
      </c>
      <c r="Z105" s="13">
        <f t="shared" si="18"/>
        <v>7.0194647201946472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235</v>
      </c>
      <c r="AF105" s="13">
        <f>VLOOKUP(A:A,[1]TDSheet!$A:$AF,32,0)</f>
        <v>209.4</v>
      </c>
      <c r="AG105" s="13">
        <f>VLOOKUP(A:A,[1]TDSheet!$A:$AG,33,0)</f>
        <v>248.6</v>
      </c>
      <c r="AH105" s="13">
        <f>VLOOKUP(A:A,[3]TDSheet!$A:$D,4,0)</f>
        <v>213</v>
      </c>
      <c r="AI105" s="13">
        <f>VLOOKUP(A:A,[1]TDSheet!$A:$AI,35,0)</f>
        <v>0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457</v>
      </c>
      <c r="D106" s="8">
        <v>1223</v>
      </c>
      <c r="E106" s="8">
        <v>793</v>
      </c>
      <c r="F106" s="8">
        <v>863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870</v>
      </c>
      <c r="K106" s="13">
        <f t="shared" si="15"/>
        <v>-77</v>
      </c>
      <c r="L106" s="13">
        <f>VLOOKUP(A:A,[1]TDSheet!$A:$O,15,0)</f>
        <v>200</v>
      </c>
      <c r="M106" s="13">
        <f>VLOOKUP(A:A,[1]TDSheet!$A:$V,22,0)</f>
        <v>200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158.6</v>
      </c>
      <c r="X106" s="15">
        <v>140</v>
      </c>
      <c r="Y106" s="16">
        <f t="shared" si="17"/>
        <v>10.107187894073141</v>
      </c>
      <c r="Z106" s="13">
        <f t="shared" si="18"/>
        <v>5.4413619167717533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195.2</v>
      </c>
      <c r="AF106" s="13">
        <f>VLOOKUP(A:A,[1]TDSheet!$A:$AF,32,0)</f>
        <v>165.4</v>
      </c>
      <c r="AG106" s="13">
        <f>VLOOKUP(A:A,[1]TDSheet!$A:$AG,33,0)</f>
        <v>186</v>
      </c>
      <c r="AH106" s="13">
        <f>VLOOKUP(A:A,[3]TDSheet!$A:$D,4,0)</f>
        <v>174</v>
      </c>
      <c r="AI106" s="13">
        <f>VLOOKUP(A:A,[1]TDSheet!$A:$AI,35,0)</f>
        <v>0</v>
      </c>
      <c r="AJ106" s="13">
        <f t="shared" si="19"/>
        <v>9.8000000000000007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31</v>
      </c>
      <c r="D107" s="8">
        <v>974</v>
      </c>
      <c r="E107" s="8">
        <v>445</v>
      </c>
      <c r="F107" s="8">
        <v>543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525</v>
      </c>
      <c r="K107" s="13">
        <f t="shared" si="15"/>
        <v>-80</v>
      </c>
      <c r="L107" s="13">
        <f>VLOOKUP(A:A,[1]TDSheet!$A:$O,15,0)</f>
        <v>200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89</v>
      </c>
      <c r="X107" s="15">
        <v>150</v>
      </c>
      <c r="Y107" s="16">
        <f t="shared" si="17"/>
        <v>10.033707865168539</v>
      </c>
      <c r="Z107" s="13">
        <f t="shared" si="18"/>
        <v>6.1011235955056176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41.4</v>
      </c>
      <c r="AG107" s="13">
        <f>VLOOKUP(A:A,[1]TDSheet!$A:$AG,33,0)</f>
        <v>55</v>
      </c>
      <c r="AH107" s="13">
        <f>VLOOKUP(A:A,[3]TDSheet!$A:$D,4,0)</f>
        <v>120</v>
      </c>
      <c r="AI107" s="13" t="str">
        <f>VLOOKUP(A:A,[1]TDSheet!$A:$AI,35,0)</f>
        <v>увел</v>
      </c>
      <c r="AJ107" s="13">
        <f t="shared" si="19"/>
        <v>8.25</v>
      </c>
      <c r="AK107" s="13"/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>
        <v>-5</v>
      </c>
      <c r="D108" s="8">
        <v>11</v>
      </c>
      <c r="E108" s="8">
        <v>0</v>
      </c>
      <c r="F108" s="8"/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</v>
      </c>
      <c r="K108" s="13">
        <f t="shared" si="15"/>
        <v>-2</v>
      </c>
      <c r="L108" s="13">
        <f>VLOOKUP(A:A,[1]TDSheet!$A:$O,15,0)</f>
        <v>200</v>
      </c>
      <c r="M108" s="13">
        <f>VLOOKUP(A:A,[1]TDSheet!$A:$V,22,0)</f>
        <v>100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0</v>
      </c>
      <c r="X108" s="15">
        <v>100</v>
      </c>
      <c r="Y108" s="16" t="e">
        <f t="shared" si="17"/>
        <v>#DIV/0!</v>
      </c>
      <c r="Z108" s="13" t="e">
        <f t="shared" si="18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53.8</v>
      </c>
      <c r="AF108" s="13">
        <f>VLOOKUP(A:A,[1]TDSheet!$A:$AF,32,0)</f>
        <v>32.799999999999997</v>
      </c>
      <c r="AG108" s="13">
        <f>VLOOKUP(A:A,[1]TDSheet!$A:$AG,33,0)</f>
        <v>1</v>
      </c>
      <c r="AH108" s="13">
        <v>0</v>
      </c>
      <c r="AI108" s="13">
        <f>VLOOKUP(A:A,[1]TDSheet!$A:$AI,35,0)</f>
        <v>0</v>
      </c>
      <c r="AJ108" s="13">
        <f t="shared" si="19"/>
        <v>5.5</v>
      </c>
      <c r="AK108" s="13"/>
      <c r="AL108" s="13"/>
      <c r="AM108" s="13"/>
    </row>
    <row r="109" spans="1:39" s="1" customFormat="1" ht="21.95" customHeight="1" outlineLevel="1" x14ac:dyDescent="0.2">
      <c r="A109" s="7" t="s">
        <v>111</v>
      </c>
      <c r="B109" s="7" t="s">
        <v>12</v>
      </c>
      <c r="C109" s="8">
        <v>303</v>
      </c>
      <c r="D109" s="8">
        <v>818</v>
      </c>
      <c r="E109" s="17">
        <v>609</v>
      </c>
      <c r="F109" s="17">
        <v>400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695</v>
      </c>
      <c r="K109" s="13">
        <f t="shared" si="15"/>
        <v>-86</v>
      </c>
      <c r="L109" s="13">
        <f>VLOOKUP(A:A,[1]TDSheet!$A:$O,15,0)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121.8</v>
      </c>
      <c r="X109" s="15"/>
      <c r="Y109" s="16">
        <f t="shared" si="17"/>
        <v>3.284072249589491</v>
      </c>
      <c r="Z109" s="13">
        <f t="shared" si="18"/>
        <v>3.284072249589491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133.19999999999999</v>
      </c>
      <c r="AF109" s="13">
        <f>VLOOKUP(A:A,[1]TDSheet!$A:$AF,32,0)</f>
        <v>124.2</v>
      </c>
      <c r="AG109" s="13">
        <f>VLOOKUP(A:A,[1]TDSheet!$A:$AG,33,0)</f>
        <v>112.8</v>
      </c>
      <c r="AH109" s="13">
        <f>VLOOKUP(A:A,[3]TDSheet!$A:$D,4,0)</f>
        <v>133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112</v>
      </c>
      <c r="B110" s="7" t="s">
        <v>12</v>
      </c>
      <c r="C110" s="8">
        <v>513</v>
      </c>
      <c r="D110" s="8">
        <v>2405</v>
      </c>
      <c r="E110" s="17">
        <v>2268</v>
      </c>
      <c r="F110" s="17">
        <v>578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2318</v>
      </c>
      <c r="K110" s="13">
        <f t="shared" si="15"/>
        <v>-50</v>
      </c>
      <c r="L110" s="13">
        <f>VLOOKUP(A:A,[1]TDSheet!$A:$O,15,0)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453.6</v>
      </c>
      <c r="X110" s="15"/>
      <c r="Y110" s="16">
        <f t="shared" si="17"/>
        <v>1.2742504409171076</v>
      </c>
      <c r="Z110" s="13">
        <f t="shared" si="18"/>
        <v>1.2742504409171076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582</v>
      </c>
      <c r="AF110" s="13">
        <f>VLOOKUP(A:A,[1]TDSheet!$A:$AF,32,0)</f>
        <v>522.4</v>
      </c>
      <c r="AG110" s="13">
        <f>VLOOKUP(A:A,[1]TDSheet!$A:$AG,33,0)</f>
        <v>404.2</v>
      </c>
      <c r="AH110" s="13">
        <f>VLOOKUP(A:A,[3]TDSheet!$A:$D,4,0)</f>
        <v>493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2025-09-11T09:43:08Z</dcterms:modified>
</cp:coreProperties>
</file>