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1B9FEAA2-2AB7-42CB-8BB5-18C107CA0C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11" i="1"/>
  <c r="AI11" i="1" s="1"/>
  <c r="S13" i="1"/>
  <c r="S14" i="1"/>
  <c r="S15" i="1"/>
  <c r="S17" i="1"/>
  <c r="AI17" i="1" s="1"/>
  <c r="S18" i="1"/>
  <c r="S19" i="1"/>
  <c r="AI19" i="1" s="1"/>
  <c r="S20" i="1"/>
  <c r="S22" i="1"/>
  <c r="S24" i="1"/>
  <c r="S25" i="1"/>
  <c r="AI25" i="1" s="1"/>
  <c r="S27" i="1"/>
  <c r="S28" i="1"/>
  <c r="S29" i="1"/>
  <c r="S31" i="1"/>
  <c r="AI31" i="1" s="1"/>
  <c r="S33" i="1"/>
  <c r="S34" i="1"/>
  <c r="S37" i="1"/>
  <c r="S40" i="1"/>
  <c r="S43" i="1"/>
  <c r="S44" i="1"/>
  <c r="S47" i="1"/>
  <c r="S49" i="1"/>
  <c r="AI49" i="1" s="1"/>
  <c r="S52" i="1"/>
  <c r="S53" i="1"/>
  <c r="AI53" i="1" s="1"/>
  <c r="S61" i="1"/>
  <c r="S62" i="1"/>
  <c r="S63" i="1"/>
  <c r="S65" i="1"/>
  <c r="AI65" i="1" s="1"/>
  <c r="S66" i="1"/>
  <c r="S67" i="1"/>
  <c r="AI67" i="1" s="1"/>
  <c r="S69" i="1"/>
  <c r="S70" i="1"/>
  <c r="S71" i="1"/>
  <c r="S72" i="1"/>
  <c r="S73" i="1"/>
  <c r="S74" i="1"/>
  <c r="S75" i="1"/>
  <c r="S77" i="1"/>
  <c r="AI77" i="1" s="1"/>
  <c r="S78" i="1"/>
  <c r="S79" i="1"/>
  <c r="AI79" i="1" s="1"/>
  <c r="S80" i="1"/>
  <c r="S81" i="1"/>
  <c r="AI81" i="1" s="1"/>
  <c r="S84" i="1"/>
  <c r="S89" i="1"/>
  <c r="AI89" i="1" s="1"/>
  <c r="S93" i="1"/>
  <c r="S94" i="1"/>
  <c r="AI94" i="1" s="1"/>
  <c r="S6" i="1"/>
  <c r="AI6" i="1" s="1"/>
  <c r="AI7" i="1"/>
  <c r="AI13" i="1"/>
  <c r="AI15" i="1"/>
  <c r="AI27" i="1"/>
  <c r="AI29" i="1"/>
  <c r="AI33" i="1"/>
  <c r="AI37" i="1"/>
  <c r="AI43" i="1"/>
  <c r="AI47" i="1"/>
  <c r="AI61" i="1"/>
  <c r="AI63" i="1"/>
  <c r="AI69" i="1"/>
  <c r="AI71" i="1"/>
  <c r="AI73" i="1"/>
  <c r="AI75" i="1"/>
  <c r="AI93" i="1"/>
  <c r="AI84" i="1" l="1"/>
  <c r="AI80" i="1"/>
  <c r="AI78" i="1"/>
  <c r="AI74" i="1"/>
  <c r="AI72" i="1"/>
  <c r="AI70" i="1"/>
  <c r="AI66" i="1"/>
  <c r="AI62" i="1"/>
  <c r="AI52" i="1"/>
  <c r="AI44" i="1"/>
  <c r="AI40" i="1"/>
  <c r="AI34" i="1"/>
  <c r="AI28" i="1"/>
  <c r="AI24" i="1"/>
  <c r="AI22" i="1"/>
  <c r="AI20" i="1"/>
  <c r="AI18" i="1"/>
  <c r="AI14" i="1"/>
  <c r="Q44" i="1"/>
  <c r="V44" i="1" s="1"/>
  <c r="Q33" i="1"/>
  <c r="V33" i="1" s="1"/>
  <c r="Q7" i="1" l="1"/>
  <c r="V7" i="1" s="1"/>
  <c r="Q8" i="1"/>
  <c r="Q9" i="1"/>
  <c r="Q10" i="1"/>
  <c r="Q11" i="1"/>
  <c r="V11" i="1" s="1"/>
  <c r="Q12" i="1"/>
  <c r="Q13" i="1"/>
  <c r="V13" i="1" s="1"/>
  <c r="Q14" i="1"/>
  <c r="V14" i="1" s="1"/>
  <c r="Q15" i="1"/>
  <c r="V15" i="1" s="1"/>
  <c r="Q16" i="1"/>
  <c r="Q17" i="1"/>
  <c r="V17" i="1" s="1"/>
  <c r="Q18" i="1"/>
  <c r="V18" i="1" s="1"/>
  <c r="Q19" i="1"/>
  <c r="V19" i="1" s="1"/>
  <c r="Q20" i="1"/>
  <c r="V20" i="1" s="1"/>
  <c r="Q21" i="1"/>
  <c r="R21" i="1" s="1"/>
  <c r="S21" i="1" s="1"/>
  <c r="Q22" i="1"/>
  <c r="V22" i="1" s="1"/>
  <c r="Q23" i="1"/>
  <c r="R23" i="1" s="1"/>
  <c r="S23" i="1" s="1"/>
  <c r="Q24" i="1"/>
  <c r="V24" i="1" s="1"/>
  <c r="Q25" i="1"/>
  <c r="V25" i="1" s="1"/>
  <c r="Q26" i="1"/>
  <c r="Q27" i="1"/>
  <c r="V27" i="1" s="1"/>
  <c r="Q28" i="1"/>
  <c r="V28" i="1" s="1"/>
  <c r="Q29" i="1"/>
  <c r="V29" i="1" s="1"/>
  <c r="Q30" i="1"/>
  <c r="Q31" i="1"/>
  <c r="V31" i="1" s="1"/>
  <c r="Q32" i="1"/>
  <c r="Q34" i="1"/>
  <c r="V34" i="1" s="1"/>
  <c r="Q35" i="1"/>
  <c r="R35" i="1" s="1"/>
  <c r="S35" i="1" s="1"/>
  <c r="Q36" i="1"/>
  <c r="Q37" i="1"/>
  <c r="V37" i="1" s="1"/>
  <c r="Q38" i="1"/>
  <c r="Q39" i="1"/>
  <c r="R39" i="1" s="1"/>
  <c r="S39" i="1" s="1"/>
  <c r="Q40" i="1"/>
  <c r="V40" i="1" s="1"/>
  <c r="Q41" i="1"/>
  <c r="R41" i="1" s="1"/>
  <c r="S41" i="1" s="1"/>
  <c r="Q42" i="1"/>
  <c r="Q43" i="1"/>
  <c r="V43" i="1" s="1"/>
  <c r="Q45" i="1"/>
  <c r="R45" i="1" s="1"/>
  <c r="S45" i="1" s="1"/>
  <c r="Q46" i="1"/>
  <c r="Q47" i="1"/>
  <c r="V47" i="1" s="1"/>
  <c r="Q48" i="1"/>
  <c r="Q49" i="1"/>
  <c r="V49" i="1" s="1"/>
  <c r="Q50" i="1"/>
  <c r="Q51" i="1"/>
  <c r="R51" i="1" s="1"/>
  <c r="S51" i="1" s="1"/>
  <c r="Q52" i="1"/>
  <c r="V52" i="1" s="1"/>
  <c r="Q53" i="1"/>
  <c r="V53" i="1" s="1"/>
  <c r="Q54" i="1"/>
  <c r="Q55" i="1"/>
  <c r="R55" i="1" s="1"/>
  <c r="S55" i="1" s="1"/>
  <c r="Q56" i="1"/>
  <c r="Q57" i="1"/>
  <c r="Q58" i="1"/>
  <c r="Q59" i="1"/>
  <c r="Q60" i="1"/>
  <c r="Q61" i="1"/>
  <c r="V61" i="1" s="1"/>
  <c r="Q62" i="1"/>
  <c r="V62" i="1" s="1"/>
  <c r="Q63" i="1"/>
  <c r="V63" i="1" s="1"/>
  <c r="Q64" i="1"/>
  <c r="Q65" i="1"/>
  <c r="V65" i="1" s="1"/>
  <c r="Q66" i="1"/>
  <c r="V66" i="1" s="1"/>
  <c r="Q67" i="1"/>
  <c r="V67" i="1" s="1"/>
  <c r="Q68" i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Q77" i="1"/>
  <c r="V77" i="1" s="1"/>
  <c r="Q78" i="1"/>
  <c r="V78" i="1" s="1"/>
  <c r="Q79" i="1"/>
  <c r="V79" i="1" s="1"/>
  <c r="Q80" i="1"/>
  <c r="V80" i="1" s="1"/>
  <c r="Q81" i="1"/>
  <c r="V81" i="1" s="1"/>
  <c r="Q82" i="1"/>
  <c r="R82" i="1" s="1"/>
  <c r="S82" i="1" s="1"/>
  <c r="Q83" i="1"/>
  <c r="R83" i="1" s="1"/>
  <c r="S83" i="1" s="1"/>
  <c r="Q84" i="1"/>
  <c r="V84" i="1" s="1"/>
  <c r="Q85" i="1"/>
  <c r="R85" i="1" s="1"/>
  <c r="S85" i="1" s="1"/>
  <c r="Q86" i="1"/>
  <c r="Q87" i="1"/>
  <c r="R87" i="1" s="1"/>
  <c r="S87" i="1" s="1"/>
  <c r="Q88" i="1"/>
  <c r="Q89" i="1"/>
  <c r="V89" i="1" s="1"/>
  <c r="Q90" i="1"/>
  <c r="Q91" i="1"/>
  <c r="R91" i="1" s="1"/>
  <c r="S91" i="1" s="1"/>
  <c r="Q92" i="1"/>
  <c r="Q93" i="1"/>
  <c r="V93" i="1" s="1"/>
  <c r="Q94" i="1"/>
  <c r="V94" i="1" s="1"/>
  <c r="Q6" i="1"/>
  <c r="W6" i="1" l="1"/>
  <c r="V6" i="1"/>
  <c r="V91" i="1"/>
  <c r="AI91" i="1"/>
  <c r="AI87" i="1"/>
  <c r="V87" i="1"/>
  <c r="AI85" i="1"/>
  <c r="V85" i="1"/>
  <c r="AI83" i="1"/>
  <c r="V83" i="1"/>
  <c r="AI55" i="1"/>
  <c r="V55" i="1"/>
  <c r="AI51" i="1"/>
  <c r="V51" i="1"/>
  <c r="AI45" i="1"/>
  <c r="V45" i="1"/>
  <c r="AI23" i="1"/>
  <c r="V23" i="1"/>
  <c r="AI21" i="1"/>
  <c r="V21" i="1"/>
  <c r="V82" i="1"/>
  <c r="AI82" i="1"/>
  <c r="AI41" i="1"/>
  <c r="V41" i="1"/>
  <c r="AI39" i="1"/>
  <c r="V39" i="1"/>
  <c r="AI35" i="1"/>
  <c r="V35" i="1"/>
  <c r="R92" i="1"/>
  <c r="S92" i="1" s="1"/>
  <c r="R90" i="1"/>
  <c r="S90" i="1" s="1"/>
  <c r="R88" i="1"/>
  <c r="S88" i="1" s="1"/>
  <c r="R86" i="1"/>
  <c r="S86" i="1" s="1"/>
  <c r="R76" i="1"/>
  <c r="S76" i="1" s="1"/>
  <c r="R68" i="1"/>
  <c r="S68" i="1" s="1"/>
  <c r="R8" i="1"/>
  <c r="S8" i="1" s="1"/>
  <c r="R10" i="1"/>
  <c r="S10" i="1" s="1"/>
  <c r="R12" i="1"/>
  <c r="S12" i="1" s="1"/>
  <c r="R26" i="1"/>
  <c r="S26" i="1" s="1"/>
  <c r="R38" i="1"/>
  <c r="S38" i="1" s="1"/>
  <c r="R42" i="1"/>
  <c r="S42" i="1" s="1"/>
  <c r="R46" i="1"/>
  <c r="S46" i="1" s="1"/>
  <c r="R48" i="1"/>
  <c r="S48" i="1" s="1"/>
  <c r="R54" i="1"/>
  <c r="S54" i="1" s="1"/>
  <c r="R56" i="1"/>
  <c r="S56" i="1" s="1"/>
  <c r="R58" i="1"/>
  <c r="S58" i="1" s="1"/>
  <c r="R60" i="1"/>
  <c r="S60" i="1" s="1"/>
  <c r="R9" i="1"/>
  <c r="S9" i="1" s="1"/>
  <c r="R16" i="1"/>
  <c r="S16" i="1" s="1"/>
  <c r="R30" i="1"/>
  <c r="S30" i="1" s="1"/>
  <c r="R32" i="1"/>
  <c r="S32" i="1" s="1"/>
  <c r="R36" i="1"/>
  <c r="S36" i="1" s="1"/>
  <c r="R50" i="1"/>
  <c r="S50" i="1" s="1"/>
  <c r="R57" i="1"/>
  <c r="S57" i="1" s="1"/>
  <c r="R59" i="1"/>
  <c r="S59" i="1" s="1"/>
  <c r="R64" i="1"/>
  <c r="S64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AI59" i="1" l="1"/>
  <c r="V59" i="1"/>
  <c r="V50" i="1"/>
  <c r="AI50" i="1"/>
  <c r="V32" i="1"/>
  <c r="AI32" i="1"/>
  <c r="V16" i="1"/>
  <c r="AI16" i="1"/>
  <c r="V60" i="1"/>
  <c r="AI60" i="1"/>
  <c r="V56" i="1"/>
  <c r="AI56" i="1"/>
  <c r="V48" i="1"/>
  <c r="AI48" i="1"/>
  <c r="V42" i="1"/>
  <c r="AI42" i="1"/>
  <c r="V26" i="1"/>
  <c r="AI26" i="1"/>
  <c r="V10" i="1"/>
  <c r="AI10" i="1"/>
  <c r="V68" i="1"/>
  <c r="AI68" i="1"/>
  <c r="V86" i="1"/>
  <c r="AI86" i="1"/>
  <c r="AI90" i="1"/>
  <c r="V90" i="1"/>
  <c r="V64" i="1"/>
  <c r="AI64" i="1"/>
  <c r="AI57" i="1"/>
  <c r="V57" i="1"/>
  <c r="V36" i="1"/>
  <c r="AI36" i="1"/>
  <c r="V30" i="1"/>
  <c r="AI30" i="1"/>
  <c r="AI9" i="1"/>
  <c r="V9" i="1"/>
  <c r="V58" i="1"/>
  <c r="AI58" i="1"/>
  <c r="V54" i="1"/>
  <c r="AI54" i="1"/>
  <c r="V46" i="1"/>
  <c r="AI46" i="1"/>
  <c r="V38" i="1"/>
  <c r="AI38" i="1"/>
  <c r="V12" i="1"/>
  <c r="AI12" i="1"/>
  <c r="V8" i="1"/>
  <c r="AI8" i="1"/>
  <c r="S5" i="1"/>
  <c r="V76" i="1"/>
  <c r="AI76" i="1"/>
  <c r="V88" i="1"/>
  <c r="AI88" i="1"/>
  <c r="AI92" i="1"/>
  <c r="V92" i="1"/>
  <c r="R5" i="1"/>
  <c r="L5" i="1"/>
  <c r="AI5" i="1" l="1"/>
</calcChain>
</file>

<file path=xl/sharedStrings.xml><?xml version="1.0" encoding="utf-8"?>
<sst xmlns="http://schemas.openxmlformats.org/spreadsheetml/2006/main" count="367" uniqueCount="155">
  <si>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</si>
  <si>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</si>
  <si>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</si>
  <si>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</si>
  <si>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</si>
  <si>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</si>
  <si>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</si>
  <si>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</si>
  <si>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</si>
  <si>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</si>
  <si>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</si>
  <si>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</si>
  <si>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</si>
  <si>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</si>
  <si>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</si>
  <si>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</si>
  <si>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</si>
  <si>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</si>
  <si>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</si>
  <si>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</si>
  <si>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</si>
  <si>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</si>
  <si>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</si>
  <si>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</si>
  <si>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</si>
  <si>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</si>
  <si>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</si>
  <si>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</si>
  <si>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</si>
  <si>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</si>
  <si>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</si>
  <si>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</si>
  <si>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</si>
  <si>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</si>
  <si>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</si>
  <si>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</si>
  <si>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</si>
  <si>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</si>
  <si>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</si>
  <si>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</si>
  <si>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</si>
  <si>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</si>
  <si>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</si>
  <si>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</si>
  <si>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</si>
  <si>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</si>
  <si>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</si>
  <si>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</si>
  <si>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</si>
  <si>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</si>
  <si>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</si>
  <si>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</si>
  <si>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</si>
  <si>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</si>
  <si>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</si>
  <si>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</si>
  <si>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</si>
  <si>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</si>
  <si>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</si>
  <si>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</si>
  <si>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</si>
  <si>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</si>
  <si>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</si>
  <si>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</si>
  <si>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</si>
  <si>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</si>
  <si>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</si>
  <si>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</si>
  <si>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</si>
  <si>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</si>
  <si>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</si>
  <si>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</si>
  <si>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</si>
  <si>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</si>
  <si>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</si>
  <si>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</si>
  <si>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</si>
  <si>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</si>
  <si>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</si>
  <si>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</si>
  <si>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</si>
  <si>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</si>
  <si>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</si>
  <si>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</si>
  <si>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</si>
  <si>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</si>
  <si>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</si>
  <si>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</si>
  <si>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</si>
  <si>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</si>
  <si>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</si>
  <si>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</si>
  <si>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</si>
  <si>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</si>
  <si>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</si>
  <si>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</si>
  <si>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</si>
  <si>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</si>
  <si>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</si>
  <si>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</si>
  <si>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</si>
  <si>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</si>
  <si>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</si>
  <si>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</si>
  <si>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</si>
  <si>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</si>
  <si>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</si>
  <si>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</si>
  <si>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</si>
  <si>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</si>
  <si>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</si>
  <si>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</si>
  <si>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</si>
  <si>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</si>
  <si>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</si>
  <si>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</si>
  <si>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</si>
  <si>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</si>
  <si>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</si>
  <si>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</si>
  <si>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</si>
  <si>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</si>
  <si>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</si>
  <si>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</si>
  <si>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</si>
  <si>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</si>
  <si>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</si>
  <si>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</si>
  <si>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</si>
  <si>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</si>
  <si>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</si>
  <si>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</si>
  <si>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</si>
  <si>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</si>
  <si>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</si>
  <si>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</si>
  <si>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</si>
  <si>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</si>
  <si>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</si>
  <si>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</si>
  <si>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</si>
  <si>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</si>
  <si>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</si>
  <si>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</si>
  <si>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</si>
  <si>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</si>
  <si>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</si>
  <si>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</si>
  <si>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нужно увеличить продажи / 11,06,25 в уценку 5шт.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</si>
  <si>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</si>
  <si>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</si>
  <si>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</si>
  <si>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новинка</t>
  </si>
  <si>
    <t>заказ</t>
  </si>
  <si>
    <t>13,09,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</si>
</sst>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5" fillId="0" borderId="1" xfId="1" applyNumberFormat="1" applyFont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37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4">
        <v>1.4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153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9810.2870000000021</v>
      </c>
      <c r="F5" s="4">
        <f>SUM(F6:F499)</f>
        <v>5845.2600000000011</v>
      </c>
      <c r="G5" s="8"/>
      <c r="H5" s="1"/>
      <c r="I5" s="1"/>
      <c r="J5" s="1"/>
      <c r="K5" s="4">
        <f t="shared" ref="K5:T5" si="0">SUM(K6:K499)</f>
        <v>9945.1630000000005</v>
      </c>
      <c r="L5" s="4">
        <f t="shared" si="0"/>
        <v>-134.87600000000018</v>
      </c>
      <c r="M5" s="4">
        <f t="shared" si="0"/>
        <v>0</v>
      </c>
      <c r="N5" s="4">
        <f t="shared" si="0"/>
        <v>0</v>
      </c>
      <c r="O5" s="4">
        <f t="shared" si="0"/>
        <v>6388.8947999999982</v>
      </c>
      <c r="P5" s="4">
        <f t="shared" si="0"/>
        <v>7583.0330400000003</v>
      </c>
      <c r="Q5" s="4">
        <f t="shared" si="0"/>
        <v>1962.0574000000004</v>
      </c>
      <c r="R5" s="4">
        <f t="shared" si="0"/>
        <v>3014.2497600000006</v>
      </c>
      <c r="S5" s="4">
        <f t="shared" si="0"/>
        <v>3368.3565200000003</v>
      </c>
      <c r="T5" s="4">
        <f t="shared" si="0"/>
        <v>0</v>
      </c>
      <c r="U5" s="1"/>
      <c r="V5" s="1"/>
      <c r="W5" s="1"/>
      <c r="X5" s="4">
        <f t="shared" ref="X5:AG5" si="1">SUM(X6:X499)</f>
        <v>2146.6137999999996</v>
      </c>
      <c r="Y5" s="4">
        <f t="shared" si="1"/>
        <v>1766.4643999999996</v>
      </c>
      <c r="Z5" s="4">
        <f t="shared" si="1"/>
        <v>1624.2323999999994</v>
      </c>
      <c r="AA5" s="4">
        <f t="shared" si="1"/>
        <v>1682.3081999999999</v>
      </c>
      <c r="AB5" s="4">
        <f t="shared" si="1"/>
        <v>1887.1269999999995</v>
      </c>
      <c r="AC5" s="4">
        <f t="shared" si="1"/>
        <v>1874.0599999999997</v>
      </c>
      <c r="AD5" s="4">
        <f t="shared" si="1"/>
        <v>1768.2044000000005</v>
      </c>
      <c r="AE5" s="4">
        <f t="shared" si="1"/>
        <v>1831.4969999999998</v>
      </c>
      <c r="AF5" s="4">
        <f t="shared" si="1"/>
        <v>1771.5996</v>
      </c>
      <c r="AG5" s="4">
        <f t="shared" si="1"/>
        <v>1705.4342000000004</v>
      </c>
      <c r="AH5" s="1"/>
      <c r="AI5" s="4">
        <f>SUM(AI6:AI499)</f>
        <v>2305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195.28899999999999</v>
      </c>
      <c r="D6" s="1"/>
      <c r="E6" s="1">
        <v>49.854999999999997</v>
      </c>
      <c r="F6" s="1">
        <v>144.089</v>
      </c>
      <c r="G6" s="8">
        <v>1</v>
      </c>
      <c r="H6" s="1">
        <v>50</v>
      </c>
      <c r="I6" s="1" t="s">
        <v>39</v>
      </c>
      <c r="J6" s="1"/>
      <c r="K6" s="1">
        <v>49.6</v>
      </c>
      <c r="L6" s="1">
        <f t="shared" ref="L6:L36" si="2">E6-K6</f>
        <v>0.25499999999999545</v>
      </c>
      <c r="M6" s="1"/>
      <c r="N6" s="1"/>
      <c r="O6" s="1">
        <v>48.116800000000012</v>
      </c>
      <c r="P6" s="1">
        <v>20.41</v>
      </c>
      <c r="Q6" s="1">
        <f>E6/5</f>
        <v>9.9710000000000001</v>
      </c>
      <c r="R6" s="5"/>
      <c r="S6" s="5">
        <f>R6</f>
        <v>0</v>
      </c>
      <c r="T6" s="5"/>
      <c r="U6" s="1"/>
      <c r="V6" s="1">
        <f>(F6+O6+P6+S6)/Q6</f>
        <v>21.323417911944642</v>
      </c>
      <c r="W6" s="1">
        <f>(F6+O6+P6)/Q6</f>
        <v>21.323417911944642</v>
      </c>
      <c r="X6" s="1">
        <v>21.8918</v>
      </c>
      <c r="Y6" s="1">
        <v>22.127800000000001</v>
      </c>
      <c r="Z6" s="1">
        <v>12.334199999999999</v>
      </c>
      <c r="AA6" s="1">
        <v>11.7926</v>
      </c>
      <c r="AB6" s="1">
        <v>27.805399999999999</v>
      </c>
      <c r="AC6" s="1">
        <v>29.410799999999998</v>
      </c>
      <c r="AD6" s="1">
        <v>19.5944</v>
      </c>
      <c r="AE6" s="1">
        <v>19.863800000000001</v>
      </c>
      <c r="AF6" s="1">
        <v>16.779800000000002</v>
      </c>
      <c r="AG6" s="1">
        <v>24.038399999999999</v>
      </c>
      <c r="AH6" s="21" t="s">
        <v>149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93.025999999999996</v>
      </c>
      <c r="D7" s="1"/>
      <c r="E7" s="1">
        <v>55.493000000000002</v>
      </c>
      <c r="F7" s="1">
        <v>32.183</v>
      </c>
      <c r="G7" s="8">
        <v>1</v>
      </c>
      <c r="H7" s="1">
        <v>45</v>
      </c>
      <c r="I7" s="1" t="s">
        <v>39</v>
      </c>
      <c r="J7" s="1"/>
      <c r="K7" s="1">
        <v>59</v>
      </c>
      <c r="L7" s="1">
        <f t="shared" si="2"/>
        <v>-3.5069999999999979</v>
      </c>
      <c r="M7" s="1"/>
      <c r="N7" s="1"/>
      <c r="O7" s="1">
        <v>112.70699999999999</v>
      </c>
      <c r="P7" s="1">
        <v>0</v>
      </c>
      <c r="Q7" s="1">
        <f t="shared" ref="Q7:Q69" si="3">E7/5</f>
        <v>11.098600000000001</v>
      </c>
      <c r="R7" s="5"/>
      <c r="S7" s="5">
        <f t="shared" ref="S7:S70" si="4">R7</f>
        <v>0</v>
      </c>
      <c r="T7" s="5"/>
      <c r="U7" s="1"/>
      <c r="V7" s="1">
        <f t="shared" ref="V7:V70" si="5">(F7+O7+P7+S7)/Q7</f>
        <v>13.054799704467227</v>
      </c>
      <c r="W7" s="1">
        <f t="shared" ref="W7:W69" si="6">(F7+O7+P7)/Q7</f>
        <v>13.054799704467227</v>
      </c>
      <c r="X7" s="1">
        <v>14.847200000000001</v>
      </c>
      <c r="Y7" s="1">
        <v>18.702999999999999</v>
      </c>
      <c r="Z7" s="1">
        <v>12.381600000000001</v>
      </c>
      <c r="AA7" s="1">
        <v>6.8975999999999997</v>
      </c>
      <c r="AB7" s="1">
        <v>12.279199999999999</v>
      </c>
      <c r="AC7" s="1">
        <v>16.8216</v>
      </c>
      <c r="AD7" s="1">
        <v>14.035600000000001</v>
      </c>
      <c r="AE7" s="1">
        <v>9.3572000000000006</v>
      </c>
      <c r="AF7" s="1">
        <v>9.4543999999999997</v>
      </c>
      <c r="AG7" s="1">
        <v>12.792999999999999</v>
      </c>
      <c r="AH7" s="1" t="s">
        <v>41</v>
      </c>
      <c r="AI7" s="1">
        <f t="shared" ref="AI7:AI70" si="7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57.280999999999999</v>
      </c>
      <c r="D8" s="1">
        <v>40.896000000000001</v>
      </c>
      <c r="E8" s="1">
        <v>38.045000000000002</v>
      </c>
      <c r="F8" s="1">
        <v>58.548999999999999</v>
      </c>
      <c r="G8" s="8">
        <v>1</v>
      </c>
      <c r="H8" s="1">
        <v>45</v>
      </c>
      <c r="I8" s="1" t="s">
        <v>39</v>
      </c>
      <c r="J8" s="1"/>
      <c r="K8" s="1">
        <v>40.4</v>
      </c>
      <c r="L8" s="1">
        <f t="shared" si="2"/>
        <v>-2.3549999999999969</v>
      </c>
      <c r="M8" s="1"/>
      <c r="N8" s="1"/>
      <c r="O8" s="1">
        <v>0</v>
      </c>
      <c r="P8" s="1">
        <v>8.2287999999999712</v>
      </c>
      <c r="Q8" s="1">
        <f t="shared" si="3"/>
        <v>7.609</v>
      </c>
      <c r="R8" s="5">
        <f t="shared" ref="R8:R12" si="8">11*Q8-P8-O8-F8</f>
        <v>16.921200000000034</v>
      </c>
      <c r="S8" s="5">
        <f t="shared" si="4"/>
        <v>16.921200000000034</v>
      </c>
      <c r="T8" s="5"/>
      <c r="U8" s="1"/>
      <c r="V8" s="1">
        <f t="shared" si="5"/>
        <v>11.000000000000002</v>
      </c>
      <c r="W8" s="1">
        <f t="shared" si="6"/>
        <v>8.7761598107504231</v>
      </c>
      <c r="X8" s="1">
        <v>8.1361999999999988</v>
      </c>
      <c r="Y8" s="1">
        <v>7.5956000000000001</v>
      </c>
      <c r="Z8" s="1">
        <v>9.3043999999999993</v>
      </c>
      <c r="AA8" s="1">
        <v>7.5635999999999992</v>
      </c>
      <c r="AB8" s="1">
        <v>0.27360000000000001</v>
      </c>
      <c r="AC8" s="1">
        <v>0.27360000000000001</v>
      </c>
      <c r="AD8" s="1">
        <v>6.65</v>
      </c>
      <c r="AE8" s="1">
        <v>7.1971999999999996</v>
      </c>
      <c r="AF8" s="1">
        <v>11.249000000000001</v>
      </c>
      <c r="AG8" s="1">
        <v>11.5108</v>
      </c>
      <c r="AH8" s="1"/>
      <c r="AI8" s="1">
        <f t="shared" si="7"/>
        <v>17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280</v>
      </c>
      <c r="D9" s="1">
        <v>1</v>
      </c>
      <c r="E9" s="1">
        <v>181</v>
      </c>
      <c r="F9" s="1">
        <v>94</v>
      </c>
      <c r="G9" s="8">
        <v>0.45</v>
      </c>
      <c r="H9" s="1">
        <v>45</v>
      </c>
      <c r="I9" s="1" t="s">
        <v>39</v>
      </c>
      <c r="J9" s="1"/>
      <c r="K9" s="1">
        <v>187</v>
      </c>
      <c r="L9" s="1">
        <f t="shared" si="2"/>
        <v>-6</v>
      </c>
      <c r="M9" s="1"/>
      <c r="N9" s="1"/>
      <c r="O9" s="1">
        <v>103.2</v>
      </c>
      <c r="P9" s="1">
        <v>97.000000000000057</v>
      </c>
      <c r="Q9" s="1">
        <f t="shared" si="3"/>
        <v>36.200000000000003</v>
      </c>
      <c r="R9" s="5">
        <f t="shared" si="8"/>
        <v>104</v>
      </c>
      <c r="S9" s="5">
        <f t="shared" si="4"/>
        <v>104</v>
      </c>
      <c r="T9" s="5"/>
      <c r="U9" s="1"/>
      <c r="V9" s="1">
        <f t="shared" si="5"/>
        <v>11</v>
      </c>
      <c r="W9" s="1">
        <f t="shared" si="6"/>
        <v>8.127071823204421</v>
      </c>
      <c r="X9" s="1">
        <v>36.200000000000003</v>
      </c>
      <c r="Y9" s="1">
        <v>34.200000000000003</v>
      </c>
      <c r="Z9" s="1">
        <v>31.6</v>
      </c>
      <c r="AA9" s="1">
        <v>35.6</v>
      </c>
      <c r="AB9" s="1">
        <v>45.8</v>
      </c>
      <c r="AC9" s="1">
        <v>42.4</v>
      </c>
      <c r="AD9" s="1">
        <v>59.8</v>
      </c>
      <c r="AE9" s="1">
        <v>54</v>
      </c>
      <c r="AF9" s="1">
        <v>9.6</v>
      </c>
      <c r="AG9" s="1">
        <v>14</v>
      </c>
      <c r="AH9" s="1" t="s">
        <v>41</v>
      </c>
      <c r="AI9" s="1">
        <f t="shared" si="7"/>
        <v>47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286</v>
      </c>
      <c r="D10" s="1">
        <v>48</v>
      </c>
      <c r="E10" s="1">
        <v>251</v>
      </c>
      <c r="F10" s="1">
        <v>82</v>
      </c>
      <c r="G10" s="8">
        <v>0.45</v>
      </c>
      <c r="H10" s="1">
        <v>45</v>
      </c>
      <c r="I10" s="1" t="s">
        <v>39</v>
      </c>
      <c r="J10" s="1"/>
      <c r="K10" s="1">
        <v>254</v>
      </c>
      <c r="L10" s="1">
        <f t="shared" si="2"/>
        <v>-3</v>
      </c>
      <c r="M10" s="1"/>
      <c r="N10" s="1"/>
      <c r="O10" s="1">
        <v>65.799999999999955</v>
      </c>
      <c r="P10" s="1">
        <v>302.80000000000013</v>
      </c>
      <c r="Q10" s="1">
        <f t="shared" si="3"/>
        <v>50.2</v>
      </c>
      <c r="R10" s="5">
        <f t="shared" si="8"/>
        <v>101.59999999999997</v>
      </c>
      <c r="S10" s="5">
        <f t="shared" si="4"/>
        <v>101.59999999999997</v>
      </c>
      <c r="T10" s="5"/>
      <c r="U10" s="1"/>
      <c r="V10" s="1">
        <f t="shared" si="5"/>
        <v>11</v>
      </c>
      <c r="W10" s="1">
        <f t="shared" si="6"/>
        <v>8.9760956175298823</v>
      </c>
      <c r="X10" s="1">
        <v>50.2</v>
      </c>
      <c r="Y10" s="1">
        <v>35.4</v>
      </c>
      <c r="Z10" s="1">
        <v>37.6</v>
      </c>
      <c r="AA10" s="1">
        <v>38.200000000000003</v>
      </c>
      <c r="AB10" s="1">
        <v>35.4</v>
      </c>
      <c r="AC10" s="1">
        <v>35.4</v>
      </c>
      <c r="AD10" s="1">
        <v>56.2</v>
      </c>
      <c r="AE10" s="1">
        <v>51.4</v>
      </c>
      <c r="AF10" s="1">
        <v>50.2</v>
      </c>
      <c r="AG10" s="1">
        <v>48.2</v>
      </c>
      <c r="AH10" s="1"/>
      <c r="AI10" s="1">
        <f t="shared" si="7"/>
        <v>46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44</v>
      </c>
      <c r="C11" s="1">
        <v>71</v>
      </c>
      <c r="D11" s="1"/>
      <c r="E11" s="1">
        <v>20</v>
      </c>
      <c r="F11" s="1">
        <v>51</v>
      </c>
      <c r="G11" s="8">
        <v>0.17</v>
      </c>
      <c r="H11" s="1">
        <v>180</v>
      </c>
      <c r="I11" s="1" t="s">
        <v>39</v>
      </c>
      <c r="J11" s="1"/>
      <c r="K11" s="1">
        <v>20</v>
      </c>
      <c r="L11" s="1">
        <f t="shared" si="2"/>
        <v>0</v>
      </c>
      <c r="M11" s="1"/>
      <c r="N11" s="1"/>
      <c r="O11" s="1">
        <v>8</v>
      </c>
      <c r="P11" s="1">
        <v>0</v>
      </c>
      <c r="Q11" s="1">
        <f t="shared" si="3"/>
        <v>4</v>
      </c>
      <c r="R11" s="5"/>
      <c r="S11" s="5">
        <f t="shared" si="4"/>
        <v>0</v>
      </c>
      <c r="T11" s="5"/>
      <c r="U11" s="1"/>
      <c r="V11" s="1">
        <f t="shared" si="5"/>
        <v>14.75</v>
      </c>
      <c r="W11" s="1">
        <f t="shared" si="6"/>
        <v>14.75</v>
      </c>
      <c r="X11" s="1">
        <v>6</v>
      </c>
      <c r="Y11" s="1">
        <v>6.6</v>
      </c>
      <c r="Z11" s="1">
        <v>3.8</v>
      </c>
      <c r="AA11" s="1">
        <v>4</v>
      </c>
      <c r="AB11" s="1">
        <v>7.6</v>
      </c>
      <c r="AC11" s="1">
        <v>7.4</v>
      </c>
      <c r="AD11" s="1">
        <v>4</v>
      </c>
      <c r="AE11" s="1">
        <v>4.4000000000000004</v>
      </c>
      <c r="AF11" s="1">
        <v>6.2</v>
      </c>
      <c r="AG11" s="1">
        <v>6.6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44</v>
      </c>
      <c r="C12" s="1">
        <v>36</v>
      </c>
      <c r="D12" s="1">
        <v>18</v>
      </c>
      <c r="E12" s="1">
        <v>37</v>
      </c>
      <c r="F12" s="1">
        <v>14</v>
      </c>
      <c r="G12" s="8">
        <v>0.3</v>
      </c>
      <c r="H12" s="1">
        <v>40</v>
      </c>
      <c r="I12" s="1" t="s">
        <v>39</v>
      </c>
      <c r="J12" s="1"/>
      <c r="K12" s="1">
        <v>44</v>
      </c>
      <c r="L12" s="1">
        <f t="shared" si="2"/>
        <v>-7</v>
      </c>
      <c r="M12" s="1"/>
      <c r="N12" s="1"/>
      <c r="O12" s="1">
        <v>14</v>
      </c>
      <c r="P12" s="1">
        <v>8.5999999999999943</v>
      </c>
      <c r="Q12" s="1">
        <f t="shared" si="3"/>
        <v>7.4</v>
      </c>
      <c r="R12" s="5">
        <f t="shared" si="8"/>
        <v>44.800000000000011</v>
      </c>
      <c r="S12" s="5">
        <f t="shared" si="4"/>
        <v>44.800000000000011</v>
      </c>
      <c r="T12" s="5"/>
      <c r="U12" s="1"/>
      <c r="V12" s="1">
        <f t="shared" si="5"/>
        <v>11</v>
      </c>
      <c r="W12" s="1">
        <f t="shared" si="6"/>
        <v>4.9459459459459447</v>
      </c>
      <c r="X12" s="1">
        <v>5.6</v>
      </c>
      <c r="Y12" s="1">
        <v>6</v>
      </c>
      <c r="Z12" s="1">
        <v>6</v>
      </c>
      <c r="AA12" s="1">
        <v>5</v>
      </c>
      <c r="AB12" s="1">
        <v>2.8</v>
      </c>
      <c r="AC12" s="1">
        <v>2.8</v>
      </c>
      <c r="AD12" s="1">
        <v>5</v>
      </c>
      <c r="AE12" s="1">
        <v>6.2</v>
      </c>
      <c r="AF12" s="1">
        <v>3</v>
      </c>
      <c r="AG12" s="1">
        <v>1.8</v>
      </c>
      <c r="AH12" s="1"/>
      <c r="AI12" s="1">
        <f t="shared" si="7"/>
        <v>13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94</v>
      </c>
      <c r="D13" s="1">
        <v>3</v>
      </c>
      <c r="E13" s="1">
        <v>27</v>
      </c>
      <c r="F13" s="1">
        <v>67</v>
      </c>
      <c r="G13" s="8">
        <v>0.17</v>
      </c>
      <c r="H13" s="1">
        <v>180</v>
      </c>
      <c r="I13" s="1" t="s">
        <v>39</v>
      </c>
      <c r="J13" s="1"/>
      <c r="K13" s="1">
        <v>30</v>
      </c>
      <c r="L13" s="1">
        <f t="shared" si="2"/>
        <v>-3</v>
      </c>
      <c r="M13" s="1"/>
      <c r="N13" s="1"/>
      <c r="O13" s="1">
        <v>24.800000000000011</v>
      </c>
      <c r="P13" s="1">
        <v>5.1999999999999886</v>
      </c>
      <c r="Q13" s="1">
        <f t="shared" si="3"/>
        <v>5.4</v>
      </c>
      <c r="R13" s="5"/>
      <c r="S13" s="5">
        <f t="shared" si="4"/>
        <v>0</v>
      </c>
      <c r="T13" s="5"/>
      <c r="U13" s="1"/>
      <c r="V13" s="1">
        <f t="shared" si="5"/>
        <v>17.962962962962962</v>
      </c>
      <c r="W13" s="1">
        <f t="shared" si="6"/>
        <v>17.962962962962962</v>
      </c>
      <c r="X13" s="1">
        <v>10</v>
      </c>
      <c r="Y13" s="1">
        <v>10.8</v>
      </c>
      <c r="Z13" s="1">
        <v>6</v>
      </c>
      <c r="AA13" s="1">
        <v>8.8000000000000007</v>
      </c>
      <c r="AB13" s="1">
        <v>12.8</v>
      </c>
      <c r="AC13" s="1">
        <v>9.1999999999999993</v>
      </c>
      <c r="AD13" s="1">
        <v>3.2</v>
      </c>
      <c r="AE13" s="1">
        <v>3</v>
      </c>
      <c r="AF13" s="1">
        <v>8.4</v>
      </c>
      <c r="AG13" s="1">
        <v>10</v>
      </c>
      <c r="AH13" s="22" t="s">
        <v>94</v>
      </c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49</v>
      </c>
      <c r="B14" s="11" t="s">
        <v>44</v>
      </c>
      <c r="C14" s="11">
        <v>8</v>
      </c>
      <c r="D14" s="11"/>
      <c r="E14" s="11">
        <v>3</v>
      </c>
      <c r="F14" s="11">
        <v>5</v>
      </c>
      <c r="G14" s="12">
        <v>0</v>
      </c>
      <c r="H14" s="11">
        <v>50</v>
      </c>
      <c r="I14" s="11" t="s">
        <v>50</v>
      </c>
      <c r="J14" s="11"/>
      <c r="K14" s="11">
        <v>3</v>
      </c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0.6</v>
      </c>
      <c r="R14" s="13"/>
      <c r="S14" s="5">
        <f t="shared" si="4"/>
        <v>0</v>
      </c>
      <c r="T14" s="13"/>
      <c r="U14" s="11"/>
      <c r="V14" s="1">
        <f t="shared" si="5"/>
        <v>8.3333333333333339</v>
      </c>
      <c r="W14" s="11">
        <f t="shared" si="6"/>
        <v>8.3333333333333339</v>
      </c>
      <c r="X14" s="11">
        <v>-0.2</v>
      </c>
      <c r="Y14" s="11">
        <v>0</v>
      </c>
      <c r="Z14" s="11">
        <v>0.4</v>
      </c>
      <c r="AA14" s="11">
        <v>0.2</v>
      </c>
      <c r="AB14" s="11">
        <v>0</v>
      </c>
      <c r="AC14" s="11">
        <v>0</v>
      </c>
      <c r="AD14" s="11">
        <v>0.2</v>
      </c>
      <c r="AE14" s="11">
        <v>0.2</v>
      </c>
      <c r="AF14" s="11">
        <v>0.6</v>
      </c>
      <c r="AG14" s="11">
        <v>0.6</v>
      </c>
      <c r="AH14" s="20" t="s">
        <v>148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44</v>
      </c>
      <c r="C15" s="1">
        <v>32</v>
      </c>
      <c r="D15" s="1"/>
      <c r="E15" s="1">
        <v>10</v>
      </c>
      <c r="F15" s="1">
        <v>22</v>
      </c>
      <c r="G15" s="8">
        <v>0.35</v>
      </c>
      <c r="H15" s="1">
        <v>50</v>
      </c>
      <c r="I15" s="1" t="s">
        <v>39</v>
      </c>
      <c r="J15" s="1"/>
      <c r="K15" s="1">
        <v>10</v>
      </c>
      <c r="L15" s="1">
        <f t="shared" si="2"/>
        <v>0</v>
      </c>
      <c r="M15" s="1"/>
      <c r="N15" s="1"/>
      <c r="O15" s="1">
        <v>0</v>
      </c>
      <c r="P15" s="1">
        <v>0</v>
      </c>
      <c r="Q15" s="1">
        <f t="shared" si="3"/>
        <v>2</v>
      </c>
      <c r="R15" s="5"/>
      <c r="S15" s="5">
        <f t="shared" si="4"/>
        <v>0</v>
      </c>
      <c r="T15" s="5"/>
      <c r="U15" s="1"/>
      <c r="V15" s="1">
        <f t="shared" si="5"/>
        <v>11</v>
      </c>
      <c r="W15" s="1">
        <f t="shared" si="6"/>
        <v>11</v>
      </c>
      <c r="X15" s="1">
        <v>1</v>
      </c>
      <c r="Y15" s="1">
        <v>-0.4</v>
      </c>
      <c r="Z15" s="1">
        <v>-1</v>
      </c>
      <c r="AA15" s="1">
        <v>-1</v>
      </c>
      <c r="AB15" s="1">
        <v>2.4</v>
      </c>
      <c r="AC15" s="1">
        <v>2.4</v>
      </c>
      <c r="AD15" s="1">
        <v>1.6</v>
      </c>
      <c r="AE15" s="1">
        <v>0.2</v>
      </c>
      <c r="AF15" s="1">
        <v>0.6</v>
      </c>
      <c r="AG15" s="1">
        <v>1.2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38</v>
      </c>
      <c r="C16" s="1">
        <v>163.94499999999999</v>
      </c>
      <c r="D16" s="1">
        <v>153.70699999999999</v>
      </c>
      <c r="E16" s="1">
        <v>138.60300000000001</v>
      </c>
      <c r="F16" s="1">
        <v>177.291</v>
      </c>
      <c r="G16" s="8">
        <v>1</v>
      </c>
      <c r="H16" s="1">
        <v>55</v>
      </c>
      <c r="I16" s="1" t="s">
        <v>39</v>
      </c>
      <c r="J16" s="1"/>
      <c r="K16" s="1">
        <v>132.46</v>
      </c>
      <c r="L16" s="1">
        <f t="shared" si="2"/>
        <v>6.1430000000000007</v>
      </c>
      <c r="M16" s="1"/>
      <c r="N16" s="1"/>
      <c r="O16" s="1">
        <v>0</v>
      </c>
      <c r="P16" s="1">
        <v>53.76479999999998</v>
      </c>
      <c r="Q16" s="1">
        <f t="shared" si="3"/>
        <v>27.720600000000001</v>
      </c>
      <c r="R16" s="5">
        <f t="shared" ref="R16:R23" si="9">11*Q16-P16-O16-F16</f>
        <v>73.870800000000031</v>
      </c>
      <c r="S16" s="25">
        <f>R16+$S$1*Q16</f>
        <v>112.67964000000003</v>
      </c>
      <c r="T16" s="5"/>
      <c r="U16" s="1"/>
      <c r="V16" s="1">
        <f t="shared" si="5"/>
        <v>12.4</v>
      </c>
      <c r="W16" s="1">
        <f t="shared" si="6"/>
        <v>8.3351659054998795</v>
      </c>
      <c r="X16" s="1">
        <v>26.096399999999999</v>
      </c>
      <c r="Y16" s="1">
        <v>21.142399999999999</v>
      </c>
      <c r="Z16" s="1">
        <v>27.7088</v>
      </c>
      <c r="AA16" s="1">
        <v>31.246600000000001</v>
      </c>
      <c r="AB16" s="1">
        <v>23.356400000000001</v>
      </c>
      <c r="AC16" s="1">
        <v>19.3</v>
      </c>
      <c r="AD16" s="1">
        <v>16.195399999999999</v>
      </c>
      <c r="AE16" s="1">
        <v>17.267600000000002</v>
      </c>
      <c r="AF16" s="1">
        <v>26.661799999999999</v>
      </c>
      <c r="AG16" s="1">
        <v>26.6462</v>
      </c>
      <c r="AH16" s="1" t="s">
        <v>53</v>
      </c>
      <c r="AI16" s="1">
        <f t="shared" si="7"/>
        <v>113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38</v>
      </c>
      <c r="C17" s="1">
        <v>776.61699999999996</v>
      </c>
      <c r="D17" s="1">
        <v>910.20600000000002</v>
      </c>
      <c r="E17" s="1">
        <v>747.85299999999995</v>
      </c>
      <c r="F17" s="1">
        <v>512.49400000000003</v>
      </c>
      <c r="G17" s="8">
        <v>1</v>
      </c>
      <c r="H17" s="1">
        <v>50</v>
      </c>
      <c r="I17" s="1" t="s">
        <v>39</v>
      </c>
      <c r="J17" s="1"/>
      <c r="K17" s="1">
        <v>749.73800000000006</v>
      </c>
      <c r="L17" s="1">
        <f t="shared" si="2"/>
        <v>-1.8850000000001046</v>
      </c>
      <c r="M17" s="1"/>
      <c r="N17" s="1"/>
      <c r="O17" s="1">
        <v>1200</v>
      </c>
      <c r="P17" s="1">
        <v>113.8054000000004</v>
      </c>
      <c r="Q17" s="1">
        <f t="shared" si="3"/>
        <v>149.57059999999998</v>
      </c>
      <c r="R17" s="5"/>
      <c r="S17" s="5">
        <f t="shared" si="4"/>
        <v>0</v>
      </c>
      <c r="T17" s="5"/>
      <c r="U17" s="1"/>
      <c r="V17" s="1">
        <f t="shared" si="5"/>
        <v>12.210283304339226</v>
      </c>
      <c r="W17" s="1">
        <f t="shared" si="6"/>
        <v>12.210283304339226</v>
      </c>
      <c r="X17" s="1">
        <v>180.0274</v>
      </c>
      <c r="Y17" s="1">
        <v>164.2784</v>
      </c>
      <c r="Z17" s="1">
        <v>135.3252</v>
      </c>
      <c r="AA17" s="1">
        <v>128.65639999999999</v>
      </c>
      <c r="AB17" s="1">
        <v>163.11500000000001</v>
      </c>
      <c r="AC17" s="1">
        <v>161.1104</v>
      </c>
      <c r="AD17" s="1">
        <v>136.1302</v>
      </c>
      <c r="AE17" s="1">
        <v>148.75380000000001</v>
      </c>
      <c r="AF17" s="1">
        <v>148.2782</v>
      </c>
      <c r="AG17" s="1">
        <v>137.1968</v>
      </c>
      <c r="AH17" s="1" t="s">
        <v>55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51.374000000000002</v>
      </c>
      <c r="D18" s="1"/>
      <c r="E18" s="1">
        <v>15.432</v>
      </c>
      <c r="F18" s="1">
        <v>35.942</v>
      </c>
      <c r="G18" s="8">
        <v>1</v>
      </c>
      <c r="H18" s="1">
        <v>60</v>
      </c>
      <c r="I18" s="1" t="s">
        <v>39</v>
      </c>
      <c r="J18" s="1"/>
      <c r="K18" s="1">
        <v>15.98</v>
      </c>
      <c r="L18" s="1">
        <f t="shared" si="2"/>
        <v>-0.54800000000000004</v>
      </c>
      <c r="M18" s="1"/>
      <c r="N18" s="1"/>
      <c r="O18" s="1">
        <v>10.40199999999999</v>
      </c>
      <c r="P18" s="1">
        <v>0</v>
      </c>
      <c r="Q18" s="1">
        <f t="shared" si="3"/>
        <v>3.0864000000000003</v>
      </c>
      <c r="R18" s="5"/>
      <c r="S18" s="5">
        <f t="shared" si="4"/>
        <v>0</v>
      </c>
      <c r="T18" s="5"/>
      <c r="U18" s="1"/>
      <c r="V18" s="1">
        <f t="shared" si="5"/>
        <v>15.015552099533434</v>
      </c>
      <c r="W18" s="1">
        <f t="shared" si="6"/>
        <v>15.015552099533434</v>
      </c>
      <c r="X18" s="1">
        <v>4.8920000000000003</v>
      </c>
      <c r="Y18" s="1">
        <v>5.6159999999999997</v>
      </c>
      <c r="Z18" s="1">
        <v>6.3513999999999999</v>
      </c>
      <c r="AA18" s="1">
        <v>6.5274000000000001</v>
      </c>
      <c r="AB18" s="1">
        <v>5.6601999999999997</v>
      </c>
      <c r="AC18" s="1">
        <v>5.6514000000000006</v>
      </c>
      <c r="AD18" s="1">
        <v>2.64</v>
      </c>
      <c r="AE18" s="1">
        <v>3.0036</v>
      </c>
      <c r="AF18" s="1">
        <v>6.2081999999999997</v>
      </c>
      <c r="AG18" s="1">
        <v>5.6773999999999996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>
        <v>640.54300000000001</v>
      </c>
      <c r="D19" s="1">
        <v>668.34699999999998</v>
      </c>
      <c r="E19" s="1">
        <v>496.33699999999999</v>
      </c>
      <c r="F19" s="1">
        <v>400.28199999999998</v>
      </c>
      <c r="G19" s="8">
        <v>1</v>
      </c>
      <c r="H19" s="1">
        <v>60</v>
      </c>
      <c r="I19" s="1" t="s">
        <v>39</v>
      </c>
      <c r="J19" s="1"/>
      <c r="K19" s="1">
        <v>494.97</v>
      </c>
      <c r="L19" s="1">
        <f t="shared" si="2"/>
        <v>1.3669999999999618</v>
      </c>
      <c r="M19" s="1"/>
      <c r="N19" s="1"/>
      <c r="O19" s="1">
        <v>174.4918000000001</v>
      </c>
      <c r="P19" s="1">
        <v>846.42840000000012</v>
      </c>
      <c r="Q19" s="1">
        <f t="shared" si="3"/>
        <v>99.267399999999995</v>
      </c>
      <c r="R19" s="5"/>
      <c r="S19" s="5">
        <f t="shared" si="4"/>
        <v>0</v>
      </c>
      <c r="T19" s="5"/>
      <c r="U19" s="1"/>
      <c r="V19" s="1">
        <f t="shared" si="5"/>
        <v>14.31690766555788</v>
      </c>
      <c r="W19" s="1">
        <f t="shared" si="6"/>
        <v>14.31690766555788</v>
      </c>
      <c r="X19" s="1">
        <v>129.0436</v>
      </c>
      <c r="Y19" s="1">
        <v>87.388400000000004</v>
      </c>
      <c r="Z19" s="1">
        <v>89.681600000000003</v>
      </c>
      <c r="AA19" s="1">
        <v>96.015799999999999</v>
      </c>
      <c r="AB19" s="1">
        <v>119.18980000000001</v>
      </c>
      <c r="AC19" s="1">
        <v>115.36279999999999</v>
      </c>
      <c r="AD19" s="1">
        <v>73.858399999999989</v>
      </c>
      <c r="AE19" s="1">
        <v>77.359200000000001</v>
      </c>
      <c r="AF19" s="1">
        <v>90.787400000000005</v>
      </c>
      <c r="AG19" s="1">
        <v>78.825199999999995</v>
      </c>
      <c r="AH19" s="1" t="s">
        <v>55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38</v>
      </c>
      <c r="C20" s="1">
        <v>34.517000000000003</v>
      </c>
      <c r="D20" s="1"/>
      <c r="E20" s="1">
        <v>11.515000000000001</v>
      </c>
      <c r="F20" s="1">
        <v>23.001999999999999</v>
      </c>
      <c r="G20" s="8">
        <v>1</v>
      </c>
      <c r="H20" s="1">
        <v>60</v>
      </c>
      <c r="I20" s="1" t="s">
        <v>39</v>
      </c>
      <c r="J20" s="1"/>
      <c r="K20" s="1">
        <v>10.4</v>
      </c>
      <c r="L20" s="1">
        <f t="shared" si="2"/>
        <v>1.1150000000000002</v>
      </c>
      <c r="M20" s="1"/>
      <c r="N20" s="1"/>
      <c r="O20" s="1">
        <v>0</v>
      </c>
      <c r="P20" s="1">
        <v>0</v>
      </c>
      <c r="Q20" s="1">
        <f t="shared" si="3"/>
        <v>2.3029999999999999</v>
      </c>
      <c r="R20" s="5">
        <v>4</v>
      </c>
      <c r="S20" s="5">
        <f t="shared" si="4"/>
        <v>4</v>
      </c>
      <c r="T20" s="5"/>
      <c r="U20" s="1"/>
      <c r="V20" s="1">
        <f t="shared" si="5"/>
        <v>11.724706904038211</v>
      </c>
      <c r="W20" s="1">
        <f t="shared" si="6"/>
        <v>9.9878419452887535</v>
      </c>
      <c r="X20" s="1">
        <v>2.6175999999999999</v>
      </c>
      <c r="Y20" s="1">
        <v>2.7959999999999998</v>
      </c>
      <c r="Z20" s="1">
        <v>2.4885999999999999</v>
      </c>
      <c r="AA20" s="1">
        <v>3.0190000000000001</v>
      </c>
      <c r="AB20" s="1">
        <v>1.403</v>
      </c>
      <c r="AC20" s="1">
        <v>1.9184000000000001</v>
      </c>
      <c r="AD20" s="1">
        <v>4.3933999999999997</v>
      </c>
      <c r="AE20" s="1">
        <v>4.3927999999999994</v>
      </c>
      <c r="AF20" s="1">
        <v>3.1924000000000001</v>
      </c>
      <c r="AG20" s="1">
        <v>2.8441999999999998</v>
      </c>
      <c r="AH20" s="1"/>
      <c r="AI20" s="1">
        <f t="shared" si="7"/>
        <v>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38</v>
      </c>
      <c r="C21" s="1">
        <v>240.30600000000001</v>
      </c>
      <c r="D21" s="1">
        <v>2.6480000000000001</v>
      </c>
      <c r="E21" s="1">
        <v>129.37200000000001</v>
      </c>
      <c r="F21" s="1">
        <v>110.934</v>
      </c>
      <c r="G21" s="8">
        <v>1</v>
      </c>
      <c r="H21" s="1">
        <v>60</v>
      </c>
      <c r="I21" s="1" t="s">
        <v>39</v>
      </c>
      <c r="J21" s="1"/>
      <c r="K21" s="1">
        <v>119.08</v>
      </c>
      <c r="L21" s="1">
        <f t="shared" si="2"/>
        <v>10.292000000000016</v>
      </c>
      <c r="M21" s="1"/>
      <c r="N21" s="1"/>
      <c r="O21" s="1">
        <v>28.071599999999989</v>
      </c>
      <c r="P21" s="1">
        <v>37.41040000000001</v>
      </c>
      <c r="Q21" s="1">
        <f t="shared" si="3"/>
        <v>25.874400000000001</v>
      </c>
      <c r="R21" s="5">
        <f t="shared" si="9"/>
        <v>108.20240000000001</v>
      </c>
      <c r="S21" s="25">
        <f>R21+$S$1*Q21</f>
        <v>144.42655999999999</v>
      </c>
      <c r="T21" s="5"/>
      <c r="U21" s="1"/>
      <c r="V21" s="1">
        <f t="shared" si="5"/>
        <v>12.399999999999999</v>
      </c>
      <c r="W21" s="1">
        <f t="shared" si="6"/>
        <v>6.8181677642766587</v>
      </c>
      <c r="X21" s="1">
        <v>21.302</v>
      </c>
      <c r="Y21" s="1">
        <v>21.780799999999999</v>
      </c>
      <c r="Z21" s="1">
        <v>23.813600000000001</v>
      </c>
      <c r="AA21" s="1">
        <v>23.383400000000002</v>
      </c>
      <c r="AB21" s="1">
        <v>23.323799999999999</v>
      </c>
      <c r="AC21" s="1">
        <v>24.12</v>
      </c>
      <c r="AD21" s="1">
        <v>24.159800000000001</v>
      </c>
      <c r="AE21" s="1">
        <v>22.729399999999998</v>
      </c>
      <c r="AF21" s="1">
        <v>25.166</v>
      </c>
      <c r="AG21" s="1">
        <v>27.8324</v>
      </c>
      <c r="AH21" s="1" t="s">
        <v>55</v>
      </c>
      <c r="AI21" s="1">
        <f t="shared" si="7"/>
        <v>144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38</v>
      </c>
      <c r="C22" s="1">
        <v>98.8</v>
      </c>
      <c r="D22" s="1"/>
      <c r="E22" s="1">
        <v>37.808</v>
      </c>
      <c r="F22" s="1">
        <v>60.991999999999997</v>
      </c>
      <c r="G22" s="8">
        <v>1</v>
      </c>
      <c r="H22" s="1">
        <v>60</v>
      </c>
      <c r="I22" s="1" t="s">
        <v>39</v>
      </c>
      <c r="J22" s="1"/>
      <c r="K22" s="1">
        <v>34.479999999999997</v>
      </c>
      <c r="L22" s="1">
        <f t="shared" si="2"/>
        <v>3.328000000000003</v>
      </c>
      <c r="M22" s="1"/>
      <c r="N22" s="1"/>
      <c r="O22" s="1">
        <v>0</v>
      </c>
      <c r="P22" s="1">
        <v>25.5792</v>
      </c>
      <c r="Q22" s="1">
        <f t="shared" si="3"/>
        <v>7.5616000000000003</v>
      </c>
      <c r="R22" s="5"/>
      <c r="S22" s="5">
        <f t="shared" si="4"/>
        <v>0</v>
      </c>
      <c r="T22" s="5"/>
      <c r="U22" s="1"/>
      <c r="V22" s="1">
        <f t="shared" si="5"/>
        <v>11.448793906051629</v>
      </c>
      <c r="W22" s="1">
        <f t="shared" si="6"/>
        <v>11.448793906051629</v>
      </c>
      <c r="X22" s="1">
        <v>8.9756</v>
      </c>
      <c r="Y22" s="1">
        <v>6.1703999999999999</v>
      </c>
      <c r="Z22" s="1">
        <v>8.2151999999999994</v>
      </c>
      <c r="AA22" s="1">
        <v>9.2707999999999995</v>
      </c>
      <c r="AB22" s="1">
        <v>11.219200000000001</v>
      </c>
      <c r="AC22" s="1">
        <v>11.218400000000001</v>
      </c>
      <c r="AD22" s="1">
        <v>7.3860000000000001</v>
      </c>
      <c r="AE22" s="1">
        <v>7.7292000000000014</v>
      </c>
      <c r="AF22" s="1">
        <v>9.2772000000000006</v>
      </c>
      <c r="AG22" s="1">
        <v>9.9863999999999997</v>
      </c>
      <c r="AH22" s="1" t="s">
        <v>62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38</v>
      </c>
      <c r="C23" s="1">
        <v>84.370999999999995</v>
      </c>
      <c r="D23" s="1">
        <v>0.86</v>
      </c>
      <c r="E23" s="1">
        <v>36.021999999999998</v>
      </c>
      <c r="F23" s="1">
        <v>48.348999999999997</v>
      </c>
      <c r="G23" s="8">
        <v>1</v>
      </c>
      <c r="H23" s="1">
        <v>60</v>
      </c>
      <c r="I23" s="1" t="s">
        <v>39</v>
      </c>
      <c r="J23" s="1"/>
      <c r="K23" s="1">
        <v>32.9</v>
      </c>
      <c r="L23" s="1">
        <f t="shared" si="2"/>
        <v>3.1219999999999999</v>
      </c>
      <c r="M23" s="1"/>
      <c r="N23" s="1"/>
      <c r="O23" s="1">
        <v>0</v>
      </c>
      <c r="P23" s="1">
        <v>0</v>
      </c>
      <c r="Q23" s="1">
        <f t="shared" si="3"/>
        <v>7.2043999999999997</v>
      </c>
      <c r="R23" s="5">
        <f t="shared" si="9"/>
        <v>30.899400000000007</v>
      </c>
      <c r="S23" s="5">
        <f t="shared" si="4"/>
        <v>30.899400000000007</v>
      </c>
      <c r="T23" s="5"/>
      <c r="U23" s="1"/>
      <c r="V23" s="1">
        <f t="shared" si="5"/>
        <v>11.000000000000002</v>
      </c>
      <c r="W23" s="1">
        <f t="shared" si="6"/>
        <v>6.7110376991838319</v>
      </c>
      <c r="X23" s="1">
        <v>6.1584000000000003</v>
      </c>
      <c r="Y23" s="1">
        <v>3.1707999999999998</v>
      </c>
      <c r="Z23" s="1">
        <v>8.6316000000000006</v>
      </c>
      <c r="AA23" s="1">
        <v>9.8613999999999997</v>
      </c>
      <c r="AB23" s="1">
        <v>13.555999999999999</v>
      </c>
      <c r="AC23" s="1">
        <v>13.2044</v>
      </c>
      <c r="AD23" s="1">
        <v>8.979000000000001</v>
      </c>
      <c r="AE23" s="1">
        <v>9.1661999999999999</v>
      </c>
      <c r="AF23" s="1">
        <v>9.8769999999999989</v>
      </c>
      <c r="AG23" s="1">
        <v>11.6332</v>
      </c>
      <c r="AH23" s="1" t="s">
        <v>64</v>
      </c>
      <c r="AI23" s="1">
        <f t="shared" si="7"/>
        <v>31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170.44</v>
      </c>
      <c r="D24" s="1">
        <v>0.88100000000000001</v>
      </c>
      <c r="E24" s="1">
        <v>48.383000000000003</v>
      </c>
      <c r="F24" s="1">
        <v>118.55200000000001</v>
      </c>
      <c r="G24" s="8">
        <v>1</v>
      </c>
      <c r="H24" s="1">
        <v>60</v>
      </c>
      <c r="I24" s="1" t="s">
        <v>39</v>
      </c>
      <c r="J24" s="1"/>
      <c r="K24" s="1">
        <v>46.38</v>
      </c>
      <c r="L24" s="1">
        <f t="shared" si="2"/>
        <v>2.0030000000000001</v>
      </c>
      <c r="M24" s="1"/>
      <c r="N24" s="1"/>
      <c r="O24" s="1">
        <v>0</v>
      </c>
      <c r="P24" s="1">
        <v>0</v>
      </c>
      <c r="Q24" s="1">
        <f t="shared" si="3"/>
        <v>9.6766000000000005</v>
      </c>
      <c r="R24" s="5"/>
      <c r="S24" s="5">
        <f t="shared" si="4"/>
        <v>0</v>
      </c>
      <c r="T24" s="5"/>
      <c r="U24" s="1"/>
      <c r="V24" s="1">
        <f t="shared" si="5"/>
        <v>12.251410619432445</v>
      </c>
      <c r="W24" s="1">
        <f t="shared" si="6"/>
        <v>12.251410619432445</v>
      </c>
      <c r="X24" s="1">
        <v>10.211</v>
      </c>
      <c r="Y24" s="1">
        <v>7.3885999999999994</v>
      </c>
      <c r="Z24" s="1">
        <v>15.1134</v>
      </c>
      <c r="AA24" s="1">
        <v>16.524000000000001</v>
      </c>
      <c r="AB24" s="1">
        <v>16.527000000000001</v>
      </c>
      <c r="AC24" s="1">
        <v>15.637600000000001</v>
      </c>
      <c r="AD24" s="1">
        <v>9.3148</v>
      </c>
      <c r="AE24" s="1">
        <v>10.1912</v>
      </c>
      <c r="AF24" s="1">
        <v>12.6914</v>
      </c>
      <c r="AG24" s="1">
        <v>14.104200000000001</v>
      </c>
      <c r="AH24" s="1" t="s">
        <v>55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66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2"/>
        <v>0</v>
      </c>
      <c r="M25" s="14"/>
      <c r="N25" s="14"/>
      <c r="O25" s="14">
        <v>0</v>
      </c>
      <c r="P25" s="14">
        <v>0</v>
      </c>
      <c r="Q25" s="14">
        <f t="shared" si="3"/>
        <v>0</v>
      </c>
      <c r="R25" s="16"/>
      <c r="S25" s="5">
        <f t="shared" si="4"/>
        <v>0</v>
      </c>
      <c r="T25" s="16"/>
      <c r="U25" s="14"/>
      <c r="V25" s="1" t="e">
        <f t="shared" si="5"/>
        <v>#DIV/0!</v>
      </c>
      <c r="W25" s="14" t="e">
        <f t="shared" si="6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67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128.50800000000001</v>
      </c>
      <c r="D26" s="1">
        <v>36.183999999999997</v>
      </c>
      <c r="E26" s="1">
        <v>111.42100000000001</v>
      </c>
      <c r="F26" s="1">
        <v>50.378</v>
      </c>
      <c r="G26" s="8">
        <v>1</v>
      </c>
      <c r="H26" s="1">
        <v>30</v>
      </c>
      <c r="I26" s="1" t="s">
        <v>39</v>
      </c>
      <c r="J26" s="1"/>
      <c r="K26" s="1">
        <v>99.9</v>
      </c>
      <c r="L26" s="1">
        <f t="shared" si="2"/>
        <v>11.521000000000001</v>
      </c>
      <c r="M26" s="1"/>
      <c r="N26" s="1"/>
      <c r="O26" s="1">
        <v>50.253399999999999</v>
      </c>
      <c r="P26" s="1">
        <v>88.500000000000014</v>
      </c>
      <c r="Q26" s="1">
        <f t="shared" si="3"/>
        <v>22.284200000000002</v>
      </c>
      <c r="R26" s="5">
        <f t="shared" ref="R26" si="10">11*Q26-P26-O26-F26</f>
        <v>55.994799999999984</v>
      </c>
      <c r="S26" s="5">
        <f t="shared" si="4"/>
        <v>55.994799999999984</v>
      </c>
      <c r="T26" s="5"/>
      <c r="U26" s="1"/>
      <c r="V26" s="1">
        <f t="shared" si="5"/>
        <v>10.999999999999998</v>
      </c>
      <c r="W26" s="1">
        <f t="shared" si="6"/>
        <v>8.4872420818337648</v>
      </c>
      <c r="X26" s="1">
        <v>21.933599999999998</v>
      </c>
      <c r="Y26" s="1">
        <v>18.903600000000001</v>
      </c>
      <c r="Z26" s="1">
        <v>18.177</v>
      </c>
      <c r="AA26" s="1">
        <v>20.590199999999999</v>
      </c>
      <c r="AB26" s="1">
        <v>7.7995999999999999</v>
      </c>
      <c r="AC26" s="1">
        <v>7.2638000000000007</v>
      </c>
      <c r="AD26" s="1">
        <v>16.535</v>
      </c>
      <c r="AE26" s="1">
        <v>14.424200000000001</v>
      </c>
      <c r="AF26" s="1">
        <v>9.8501999999999992</v>
      </c>
      <c r="AG26" s="1">
        <v>9.2362000000000002</v>
      </c>
      <c r="AH26" s="1"/>
      <c r="AI26" s="1">
        <f t="shared" si="7"/>
        <v>56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60.16</v>
      </c>
      <c r="D27" s="1"/>
      <c r="E27" s="1">
        <v>54.414000000000001</v>
      </c>
      <c r="F27" s="1">
        <v>8.0000000000000002E-3</v>
      </c>
      <c r="G27" s="8">
        <v>1</v>
      </c>
      <c r="H27" s="1">
        <v>30</v>
      </c>
      <c r="I27" s="1" t="s">
        <v>39</v>
      </c>
      <c r="J27" s="1"/>
      <c r="K27" s="1">
        <v>107.1</v>
      </c>
      <c r="L27" s="1">
        <f t="shared" si="2"/>
        <v>-52.685999999999993</v>
      </c>
      <c r="M27" s="1"/>
      <c r="N27" s="1"/>
      <c r="O27" s="1">
        <v>100.09220000000001</v>
      </c>
      <c r="P27" s="1">
        <v>124.24079999999999</v>
      </c>
      <c r="Q27" s="1">
        <f t="shared" si="3"/>
        <v>10.8828</v>
      </c>
      <c r="R27" s="5"/>
      <c r="S27" s="5">
        <f t="shared" si="4"/>
        <v>0</v>
      </c>
      <c r="T27" s="5"/>
      <c r="U27" s="1"/>
      <c r="V27" s="1">
        <f t="shared" si="5"/>
        <v>20.614272062336902</v>
      </c>
      <c r="W27" s="1">
        <f t="shared" si="6"/>
        <v>20.614272062336902</v>
      </c>
      <c r="X27" s="1">
        <v>28.384</v>
      </c>
      <c r="Y27" s="1">
        <v>16.899799999999999</v>
      </c>
      <c r="Z27" s="1">
        <v>9.4138000000000002</v>
      </c>
      <c r="AA27" s="1">
        <v>11.9918</v>
      </c>
      <c r="AB27" s="1">
        <v>18.240400000000001</v>
      </c>
      <c r="AC27" s="1">
        <v>16.615600000000001</v>
      </c>
      <c r="AD27" s="1">
        <v>5.0229999999999997</v>
      </c>
      <c r="AE27" s="1">
        <v>6.6958000000000002</v>
      </c>
      <c r="AF27" s="1">
        <v>18.675799999999999</v>
      </c>
      <c r="AG27" s="1">
        <v>17.109400000000001</v>
      </c>
      <c r="AH27" s="1" t="s">
        <v>64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70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2"/>
        <v>0</v>
      </c>
      <c r="M28" s="14"/>
      <c r="N28" s="14"/>
      <c r="O28" s="14">
        <v>0</v>
      </c>
      <c r="P28" s="14">
        <v>0</v>
      </c>
      <c r="Q28" s="14">
        <f t="shared" si="3"/>
        <v>0</v>
      </c>
      <c r="R28" s="16"/>
      <c r="S28" s="5">
        <f t="shared" si="4"/>
        <v>0</v>
      </c>
      <c r="T28" s="16"/>
      <c r="U28" s="14"/>
      <c r="V28" s="1" t="e">
        <f t="shared" si="5"/>
        <v>#DIV/0!</v>
      </c>
      <c r="W28" s="14" t="e">
        <f t="shared" si="6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67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38</v>
      </c>
      <c r="C29" s="1">
        <v>20.157</v>
      </c>
      <c r="D29" s="1">
        <v>9.3879999999999999</v>
      </c>
      <c r="E29" s="1">
        <v>24.484999999999999</v>
      </c>
      <c r="F29" s="1">
        <v>4.665</v>
      </c>
      <c r="G29" s="8">
        <v>1</v>
      </c>
      <c r="H29" s="1">
        <v>40</v>
      </c>
      <c r="I29" s="1" t="s">
        <v>39</v>
      </c>
      <c r="J29" s="1"/>
      <c r="K29" s="1">
        <v>23.5</v>
      </c>
      <c r="L29" s="1">
        <f t="shared" si="2"/>
        <v>0.98499999999999943</v>
      </c>
      <c r="M29" s="1"/>
      <c r="N29" s="1"/>
      <c r="O29" s="1">
        <v>34.033200000000001</v>
      </c>
      <c r="P29" s="1">
        <v>28.791000000000011</v>
      </c>
      <c r="Q29" s="1">
        <f t="shared" si="3"/>
        <v>4.8970000000000002</v>
      </c>
      <c r="R29" s="5"/>
      <c r="S29" s="5">
        <f t="shared" si="4"/>
        <v>0</v>
      </c>
      <c r="T29" s="5"/>
      <c r="U29" s="1"/>
      <c r="V29" s="1">
        <f t="shared" si="5"/>
        <v>13.781743924851952</v>
      </c>
      <c r="W29" s="1">
        <f t="shared" si="6"/>
        <v>13.781743924851952</v>
      </c>
      <c r="X29" s="1">
        <v>6.048</v>
      </c>
      <c r="Y29" s="1">
        <v>4.343</v>
      </c>
      <c r="Z29" s="1">
        <v>3.4767999999999999</v>
      </c>
      <c r="AA29" s="1">
        <v>2.8936000000000002</v>
      </c>
      <c r="AB29" s="1">
        <v>3.1522000000000001</v>
      </c>
      <c r="AC29" s="1">
        <v>3.1522000000000001</v>
      </c>
      <c r="AD29" s="1">
        <v>2.8163999999999998</v>
      </c>
      <c r="AE29" s="1">
        <v>3.1025999999999998</v>
      </c>
      <c r="AF29" s="1">
        <v>2.4906000000000001</v>
      </c>
      <c r="AG29" s="1">
        <v>3.6326000000000001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55.235999999999997</v>
      </c>
      <c r="D30" s="1"/>
      <c r="E30" s="1">
        <v>55.274000000000001</v>
      </c>
      <c r="F30" s="1">
        <v>-3.7999999999999999E-2</v>
      </c>
      <c r="G30" s="8">
        <v>1</v>
      </c>
      <c r="H30" s="1">
        <v>30</v>
      </c>
      <c r="I30" s="1" t="s">
        <v>39</v>
      </c>
      <c r="J30" s="1"/>
      <c r="K30" s="1">
        <v>63.8</v>
      </c>
      <c r="L30" s="1">
        <f t="shared" si="2"/>
        <v>-8.5259999999999962</v>
      </c>
      <c r="M30" s="1"/>
      <c r="N30" s="1"/>
      <c r="O30" s="1">
        <v>7.8146000000000058</v>
      </c>
      <c r="P30" s="1">
        <v>55.444599999999987</v>
      </c>
      <c r="Q30" s="1">
        <f t="shared" si="3"/>
        <v>11.0548</v>
      </c>
      <c r="R30" s="5">
        <f t="shared" ref="R30:R51" si="11">11*Q30-P30-O30-F30</f>
        <v>58.381600000000013</v>
      </c>
      <c r="S30" s="5">
        <f t="shared" si="4"/>
        <v>58.381600000000013</v>
      </c>
      <c r="T30" s="5"/>
      <c r="U30" s="1"/>
      <c r="V30" s="1">
        <f t="shared" si="5"/>
        <v>11</v>
      </c>
      <c r="W30" s="1">
        <f t="shared" si="6"/>
        <v>5.7188913413177982</v>
      </c>
      <c r="X30" s="1">
        <v>9.8948</v>
      </c>
      <c r="Y30" s="1">
        <v>5.6026000000000007</v>
      </c>
      <c r="Z30" s="1">
        <v>4.8230000000000004</v>
      </c>
      <c r="AA30" s="1">
        <v>5.4066000000000001</v>
      </c>
      <c r="AB30" s="1">
        <v>8.2376000000000005</v>
      </c>
      <c r="AC30" s="1">
        <v>7.6540000000000008</v>
      </c>
      <c r="AD30" s="1">
        <v>1.7988</v>
      </c>
      <c r="AE30" s="1">
        <v>5.6335999999999986</v>
      </c>
      <c r="AF30" s="1">
        <v>1.9750000000000001</v>
      </c>
      <c r="AG30" s="1">
        <v>0.18820000000000001</v>
      </c>
      <c r="AH30" s="1" t="s">
        <v>73</v>
      </c>
      <c r="AI30" s="1">
        <f t="shared" si="7"/>
        <v>58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35.418999999999997</v>
      </c>
      <c r="D31" s="1">
        <v>21.332000000000001</v>
      </c>
      <c r="E31" s="1">
        <v>52.302</v>
      </c>
      <c r="F31" s="1">
        <v>2.6589999999999998</v>
      </c>
      <c r="G31" s="8">
        <v>1</v>
      </c>
      <c r="H31" s="1">
        <v>50</v>
      </c>
      <c r="I31" s="1" t="s">
        <v>39</v>
      </c>
      <c r="J31" s="1"/>
      <c r="K31" s="1">
        <v>54.7</v>
      </c>
      <c r="L31" s="1">
        <f t="shared" si="2"/>
        <v>-2.3980000000000032</v>
      </c>
      <c r="M31" s="1"/>
      <c r="N31" s="1"/>
      <c r="O31" s="1">
        <v>130.483</v>
      </c>
      <c r="P31" s="1">
        <v>45.533599999999993</v>
      </c>
      <c r="Q31" s="1">
        <f t="shared" si="3"/>
        <v>10.4604</v>
      </c>
      <c r="R31" s="5"/>
      <c r="S31" s="5">
        <f t="shared" si="4"/>
        <v>0</v>
      </c>
      <c r="T31" s="5"/>
      <c r="U31" s="1"/>
      <c r="V31" s="1">
        <f t="shared" si="5"/>
        <v>17.081144124507663</v>
      </c>
      <c r="W31" s="1">
        <f t="shared" si="6"/>
        <v>17.081144124507663</v>
      </c>
      <c r="X31" s="1">
        <v>18.658999999999999</v>
      </c>
      <c r="Y31" s="1">
        <v>16.840399999999999</v>
      </c>
      <c r="Z31" s="1">
        <v>10.042400000000001</v>
      </c>
      <c r="AA31" s="1">
        <v>10.576599999999999</v>
      </c>
      <c r="AB31" s="1">
        <v>13.1304</v>
      </c>
      <c r="AC31" s="1">
        <v>12.502000000000001</v>
      </c>
      <c r="AD31" s="1">
        <v>16.905799999999999</v>
      </c>
      <c r="AE31" s="1">
        <v>18.958400000000001</v>
      </c>
      <c r="AF31" s="1">
        <v>15.6472</v>
      </c>
      <c r="AG31" s="1">
        <v>15.134600000000001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69.721000000000004</v>
      </c>
      <c r="D32" s="1">
        <v>5.4820000000000002</v>
      </c>
      <c r="E32" s="1">
        <v>59.664999999999999</v>
      </c>
      <c r="F32" s="1">
        <v>12.782</v>
      </c>
      <c r="G32" s="8">
        <v>1</v>
      </c>
      <c r="H32" s="1">
        <v>50</v>
      </c>
      <c r="I32" s="1" t="s">
        <v>39</v>
      </c>
      <c r="J32" s="1"/>
      <c r="K32" s="1">
        <v>53.8</v>
      </c>
      <c r="L32" s="1">
        <f t="shared" si="2"/>
        <v>5.865000000000002</v>
      </c>
      <c r="M32" s="1"/>
      <c r="N32" s="1"/>
      <c r="O32" s="1">
        <v>22.664599999999989</v>
      </c>
      <c r="P32" s="1">
        <v>38.069599999999987</v>
      </c>
      <c r="Q32" s="1">
        <f t="shared" si="3"/>
        <v>11.933</v>
      </c>
      <c r="R32" s="5">
        <f t="shared" si="11"/>
        <v>57.746800000000036</v>
      </c>
      <c r="S32" s="5">
        <f t="shared" si="4"/>
        <v>57.746800000000036</v>
      </c>
      <c r="T32" s="5"/>
      <c r="U32" s="1"/>
      <c r="V32" s="1">
        <f t="shared" si="5"/>
        <v>11</v>
      </c>
      <c r="W32" s="1">
        <f t="shared" si="6"/>
        <v>6.1607475069135988</v>
      </c>
      <c r="X32" s="1">
        <v>10.203200000000001</v>
      </c>
      <c r="Y32" s="1">
        <v>8.7606000000000002</v>
      </c>
      <c r="Z32" s="1">
        <v>8.6379999999999999</v>
      </c>
      <c r="AA32" s="1">
        <v>9.0334000000000003</v>
      </c>
      <c r="AB32" s="1">
        <v>10.3462</v>
      </c>
      <c r="AC32" s="1">
        <v>10.8672</v>
      </c>
      <c r="AD32" s="1">
        <v>9.6334</v>
      </c>
      <c r="AE32" s="1">
        <v>10.0008</v>
      </c>
      <c r="AF32" s="1">
        <v>15.445600000000001</v>
      </c>
      <c r="AG32" s="1">
        <v>14.5954</v>
      </c>
      <c r="AH32" s="1"/>
      <c r="AI32" s="1">
        <f t="shared" si="7"/>
        <v>58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44</v>
      </c>
      <c r="C33" s="1">
        <v>558</v>
      </c>
      <c r="D33" s="1"/>
      <c r="E33" s="1">
        <v>540</v>
      </c>
      <c r="F33" s="1">
        <v>17</v>
      </c>
      <c r="G33" s="8">
        <v>0.4</v>
      </c>
      <c r="H33" s="1">
        <v>45</v>
      </c>
      <c r="I33" s="10" t="s">
        <v>77</v>
      </c>
      <c r="J33" s="1"/>
      <c r="K33" s="1">
        <v>541</v>
      </c>
      <c r="L33" s="1">
        <f t="shared" si="2"/>
        <v>-1</v>
      </c>
      <c r="M33" s="1"/>
      <c r="N33" s="1"/>
      <c r="O33" s="1">
        <v>410.2</v>
      </c>
      <c r="P33" s="1">
        <v>443.39999999999992</v>
      </c>
      <c r="Q33" s="1">
        <f t="shared" si="3"/>
        <v>108</v>
      </c>
      <c r="R33" s="5"/>
      <c r="S33" s="5">
        <f t="shared" si="4"/>
        <v>0</v>
      </c>
      <c r="T33" s="5"/>
      <c r="U33" s="1"/>
      <c r="V33" s="1">
        <f t="shared" si="5"/>
        <v>8.06111111111111</v>
      </c>
      <c r="W33" s="1">
        <f t="shared" si="6"/>
        <v>8.06111111111111</v>
      </c>
      <c r="X33" s="1">
        <v>103.6</v>
      </c>
      <c r="Y33" s="1">
        <v>85.2</v>
      </c>
      <c r="Z33" s="1">
        <v>69.400000000000006</v>
      </c>
      <c r="AA33" s="1">
        <v>68.400000000000006</v>
      </c>
      <c r="AB33" s="1">
        <v>87.6</v>
      </c>
      <c r="AC33" s="1">
        <v>90.2</v>
      </c>
      <c r="AD33" s="1">
        <v>108.2</v>
      </c>
      <c r="AE33" s="1">
        <v>106.4</v>
      </c>
      <c r="AF33" s="1">
        <v>90.6</v>
      </c>
      <c r="AG33" s="1">
        <v>94.4</v>
      </c>
      <c r="AH33" s="1" t="s">
        <v>41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111</v>
      </c>
      <c r="D34" s="1"/>
      <c r="E34" s="1">
        <v>111</v>
      </c>
      <c r="F34" s="1"/>
      <c r="G34" s="8">
        <v>0.45</v>
      </c>
      <c r="H34" s="1">
        <v>50</v>
      </c>
      <c r="I34" s="1" t="s">
        <v>39</v>
      </c>
      <c r="J34" s="1"/>
      <c r="K34" s="1">
        <v>125.3</v>
      </c>
      <c r="L34" s="1">
        <f t="shared" si="2"/>
        <v>-14.299999999999997</v>
      </c>
      <c r="M34" s="1"/>
      <c r="N34" s="1"/>
      <c r="O34" s="1">
        <v>94.399999999999977</v>
      </c>
      <c r="P34" s="1">
        <v>183.6</v>
      </c>
      <c r="Q34" s="1">
        <f t="shared" si="3"/>
        <v>22.2</v>
      </c>
      <c r="R34" s="5"/>
      <c r="S34" s="5">
        <f t="shared" si="4"/>
        <v>0</v>
      </c>
      <c r="T34" s="5"/>
      <c r="U34" s="1"/>
      <c r="V34" s="1">
        <f t="shared" si="5"/>
        <v>12.522522522522523</v>
      </c>
      <c r="W34" s="1">
        <f t="shared" si="6"/>
        <v>12.522522522522523</v>
      </c>
      <c r="X34" s="1">
        <v>29</v>
      </c>
      <c r="Y34" s="1">
        <v>17.399999999999999</v>
      </c>
      <c r="Z34" s="1">
        <v>13.6</v>
      </c>
      <c r="AA34" s="1">
        <v>13.2</v>
      </c>
      <c r="AB34" s="1">
        <v>22.8</v>
      </c>
      <c r="AC34" s="1">
        <v>26.6</v>
      </c>
      <c r="AD34" s="1">
        <v>19.600000000000001</v>
      </c>
      <c r="AE34" s="1">
        <v>17</v>
      </c>
      <c r="AF34" s="1">
        <v>19.8</v>
      </c>
      <c r="AG34" s="1">
        <v>18</v>
      </c>
      <c r="AH34" s="1" t="s">
        <v>41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394</v>
      </c>
      <c r="D35" s="1">
        <v>162</v>
      </c>
      <c r="E35" s="1">
        <v>458</v>
      </c>
      <c r="F35" s="1">
        <v>91</v>
      </c>
      <c r="G35" s="8">
        <v>0.4</v>
      </c>
      <c r="H35" s="1">
        <v>45</v>
      </c>
      <c r="I35" s="1" t="s">
        <v>39</v>
      </c>
      <c r="J35" s="1"/>
      <c r="K35" s="1">
        <v>464</v>
      </c>
      <c r="L35" s="1">
        <f t="shared" si="2"/>
        <v>-6</v>
      </c>
      <c r="M35" s="1"/>
      <c r="N35" s="1"/>
      <c r="O35" s="1">
        <v>452.19999999999982</v>
      </c>
      <c r="P35" s="1">
        <v>266</v>
      </c>
      <c r="Q35" s="1">
        <f t="shared" si="3"/>
        <v>91.6</v>
      </c>
      <c r="R35" s="5">
        <f t="shared" si="11"/>
        <v>198.40000000000009</v>
      </c>
      <c r="S35" s="5">
        <f t="shared" si="4"/>
        <v>198.40000000000009</v>
      </c>
      <c r="T35" s="5"/>
      <c r="U35" s="1"/>
      <c r="V35" s="1">
        <f t="shared" si="5"/>
        <v>11</v>
      </c>
      <c r="W35" s="1">
        <f t="shared" si="6"/>
        <v>8.8340611353711775</v>
      </c>
      <c r="X35" s="1">
        <v>97.6</v>
      </c>
      <c r="Y35" s="1">
        <v>88.6</v>
      </c>
      <c r="Z35" s="1">
        <v>71.400000000000006</v>
      </c>
      <c r="AA35" s="1">
        <v>69</v>
      </c>
      <c r="AB35" s="1">
        <v>83.8</v>
      </c>
      <c r="AC35" s="1">
        <v>81.8</v>
      </c>
      <c r="AD35" s="1">
        <v>100.4</v>
      </c>
      <c r="AE35" s="1">
        <v>105.6</v>
      </c>
      <c r="AF35" s="1">
        <v>37.799999999999997</v>
      </c>
      <c r="AG35" s="1">
        <v>40.6</v>
      </c>
      <c r="AH35" s="1"/>
      <c r="AI35" s="1">
        <f t="shared" si="7"/>
        <v>79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38</v>
      </c>
      <c r="C36" s="1">
        <v>36.22</v>
      </c>
      <c r="D36" s="1">
        <v>16.962</v>
      </c>
      <c r="E36" s="1">
        <v>27.664000000000001</v>
      </c>
      <c r="F36" s="1">
        <v>18.649000000000001</v>
      </c>
      <c r="G36" s="8">
        <v>1</v>
      </c>
      <c r="H36" s="1">
        <v>45</v>
      </c>
      <c r="I36" s="1" t="s">
        <v>39</v>
      </c>
      <c r="J36" s="1"/>
      <c r="K36" s="1">
        <v>29.2</v>
      </c>
      <c r="L36" s="1">
        <f t="shared" si="2"/>
        <v>-1.5359999999999978</v>
      </c>
      <c r="M36" s="1"/>
      <c r="N36" s="1"/>
      <c r="O36" s="1">
        <v>24.936599999999999</v>
      </c>
      <c r="P36" s="1">
        <v>7.9319999999999968</v>
      </c>
      <c r="Q36" s="1">
        <f t="shared" si="3"/>
        <v>5.5327999999999999</v>
      </c>
      <c r="R36" s="5">
        <f t="shared" si="11"/>
        <v>9.3432000000000031</v>
      </c>
      <c r="S36" s="5">
        <f t="shared" si="4"/>
        <v>9.3432000000000031</v>
      </c>
      <c r="T36" s="5"/>
      <c r="U36" s="1"/>
      <c r="V36" s="1">
        <f t="shared" si="5"/>
        <v>11</v>
      </c>
      <c r="W36" s="1">
        <f t="shared" si="6"/>
        <v>9.3113071139386925</v>
      </c>
      <c r="X36" s="1">
        <v>5.9580000000000002</v>
      </c>
      <c r="Y36" s="1">
        <v>6.4560000000000004</v>
      </c>
      <c r="Z36" s="1">
        <v>5.8764000000000003</v>
      </c>
      <c r="AA36" s="1">
        <v>5.2805999999999997</v>
      </c>
      <c r="AB36" s="1">
        <v>6.74</v>
      </c>
      <c r="AC36" s="1">
        <v>5.891</v>
      </c>
      <c r="AD36" s="1">
        <v>8.0040000000000013</v>
      </c>
      <c r="AE36" s="1">
        <v>7.3453999999999997</v>
      </c>
      <c r="AF36" s="1">
        <v>5.444</v>
      </c>
      <c r="AG36" s="1">
        <v>6.6219999999999999</v>
      </c>
      <c r="AH36" s="1"/>
      <c r="AI36" s="1">
        <f t="shared" si="7"/>
        <v>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81</v>
      </c>
      <c r="B37" s="1" t="s">
        <v>44</v>
      </c>
      <c r="C37" s="1"/>
      <c r="D37" s="1"/>
      <c r="E37" s="1"/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ref="L37:L68" si="12">E37-K37</f>
        <v>0</v>
      </c>
      <c r="M37" s="1"/>
      <c r="N37" s="1"/>
      <c r="O37" s="1"/>
      <c r="P37" s="10"/>
      <c r="Q37" s="1">
        <f t="shared" si="3"/>
        <v>0</v>
      </c>
      <c r="R37" s="17">
        <v>10</v>
      </c>
      <c r="S37" s="5">
        <f t="shared" si="4"/>
        <v>10</v>
      </c>
      <c r="T37" s="5"/>
      <c r="U37" s="1"/>
      <c r="V37" s="1" t="e">
        <f t="shared" si="5"/>
        <v>#DIV/0!</v>
      </c>
      <c r="W37" s="1" t="e">
        <f t="shared" si="6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-0.4</v>
      </c>
      <c r="AH37" s="10" t="s">
        <v>82</v>
      </c>
      <c r="AI37" s="1">
        <f t="shared" si="7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44</v>
      </c>
      <c r="C38" s="1">
        <v>193</v>
      </c>
      <c r="D38" s="1">
        <v>32</v>
      </c>
      <c r="E38" s="1">
        <v>73</v>
      </c>
      <c r="F38" s="1">
        <v>147</v>
      </c>
      <c r="G38" s="8">
        <v>0.35</v>
      </c>
      <c r="H38" s="1">
        <v>40</v>
      </c>
      <c r="I38" s="1" t="s">
        <v>39</v>
      </c>
      <c r="J38" s="1"/>
      <c r="K38" s="1">
        <v>78</v>
      </c>
      <c r="L38" s="1">
        <f t="shared" si="12"/>
        <v>-5</v>
      </c>
      <c r="M38" s="1"/>
      <c r="N38" s="1"/>
      <c r="O38" s="1">
        <v>0</v>
      </c>
      <c r="P38" s="1">
        <v>0</v>
      </c>
      <c r="Q38" s="1">
        <f t="shared" si="3"/>
        <v>14.6</v>
      </c>
      <c r="R38" s="5">
        <f t="shared" si="11"/>
        <v>13.599999999999994</v>
      </c>
      <c r="S38" s="5">
        <f t="shared" si="4"/>
        <v>13.599999999999994</v>
      </c>
      <c r="T38" s="5"/>
      <c r="U38" s="1"/>
      <c r="V38" s="1">
        <f t="shared" si="5"/>
        <v>11</v>
      </c>
      <c r="W38" s="1">
        <f t="shared" si="6"/>
        <v>10.068493150684931</v>
      </c>
      <c r="X38" s="1">
        <v>14.4</v>
      </c>
      <c r="Y38" s="1">
        <v>16.399999999999999</v>
      </c>
      <c r="Z38" s="1">
        <v>23.8</v>
      </c>
      <c r="AA38" s="1">
        <v>24.6</v>
      </c>
      <c r="AB38" s="1">
        <v>26</v>
      </c>
      <c r="AC38" s="1">
        <v>27</v>
      </c>
      <c r="AD38" s="1">
        <v>6.2</v>
      </c>
      <c r="AE38" s="1">
        <v>2.4</v>
      </c>
      <c r="AF38" s="1">
        <v>21</v>
      </c>
      <c r="AG38" s="1">
        <v>23.8</v>
      </c>
      <c r="AH38" s="1" t="s">
        <v>41</v>
      </c>
      <c r="AI38" s="1">
        <f t="shared" si="7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38</v>
      </c>
      <c r="C39" s="1">
        <v>171.518</v>
      </c>
      <c r="D39" s="1">
        <v>66.507000000000005</v>
      </c>
      <c r="E39" s="1">
        <v>116.164</v>
      </c>
      <c r="F39" s="1">
        <v>99.718999999999994</v>
      </c>
      <c r="G39" s="8">
        <v>1</v>
      </c>
      <c r="H39" s="1">
        <v>40</v>
      </c>
      <c r="I39" s="1" t="s">
        <v>39</v>
      </c>
      <c r="J39" s="1"/>
      <c r="K39" s="1">
        <v>135.97</v>
      </c>
      <c r="L39" s="1">
        <f t="shared" si="12"/>
        <v>-19.805999999999997</v>
      </c>
      <c r="M39" s="1"/>
      <c r="N39" s="1"/>
      <c r="O39" s="1">
        <v>0</v>
      </c>
      <c r="P39" s="1">
        <v>76.21644000000002</v>
      </c>
      <c r="Q39" s="1">
        <f t="shared" si="3"/>
        <v>23.232800000000001</v>
      </c>
      <c r="R39" s="5">
        <f t="shared" si="11"/>
        <v>79.625360000000001</v>
      </c>
      <c r="S39" s="5">
        <f t="shared" si="4"/>
        <v>79.625360000000001</v>
      </c>
      <c r="T39" s="5"/>
      <c r="U39" s="1"/>
      <c r="V39" s="1">
        <f t="shared" si="5"/>
        <v>11</v>
      </c>
      <c r="W39" s="1">
        <f t="shared" si="6"/>
        <v>7.572717881615648</v>
      </c>
      <c r="X39" s="1">
        <v>21.689</v>
      </c>
      <c r="Y39" s="1">
        <v>16.972799999999999</v>
      </c>
      <c r="Z39" s="1">
        <v>23.056000000000001</v>
      </c>
      <c r="AA39" s="1">
        <v>25.181000000000001</v>
      </c>
      <c r="AB39" s="1">
        <v>18.300599999999999</v>
      </c>
      <c r="AC39" s="1">
        <v>17.610199999999999</v>
      </c>
      <c r="AD39" s="1">
        <v>17.0182</v>
      </c>
      <c r="AE39" s="1">
        <v>20.203199999999999</v>
      </c>
      <c r="AF39" s="1">
        <v>11.598599999999999</v>
      </c>
      <c r="AG39" s="1">
        <v>10.429</v>
      </c>
      <c r="AH39" s="1"/>
      <c r="AI39" s="1">
        <f t="shared" si="7"/>
        <v>80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44</v>
      </c>
      <c r="C40" s="1">
        <v>178</v>
      </c>
      <c r="D40" s="1">
        <v>1</v>
      </c>
      <c r="E40" s="1">
        <v>64</v>
      </c>
      <c r="F40" s="1">
        <v>109</v>
      </c>
      <c r="G40" s="8">
        <v>0.4</v>
      </c>
      <c r="H40" s="1">
        <v>40</v>
      </c>
      <c r="I40" s="1" t="s">
        <v>39</v>
      </c>
      <c r="J40" s="1"/>
      <c r="K40" s="1">
        <v>71</v>
      </c>
      <c r="L40" s="1">
        <f t="shared" si="12"/>
        <v>-7</v>
      </c>
      <c r="M40" s="1"/>
      <c r="N40" s="1"/>
      <c r="O40" s="1">
        <v>45</v>
      </c>
      <c r="P40" s="1">
        <v>0</v>
      </c>
      <c r="Q40" s="1">
        <f t="shared" si="3"/>
        <v>12.8</v>
      </c>
      <c r="R40" s="5"/>
      <c r="S40" s="5">
        <f t="shared" si="4"/>
        <v>0</v>
      </c>
      <c r="T40" s="5"/>
      <c r="U40" s="1"/>
      <c r="V40" s="1">
        <f t="shared" si="5"/>
        <v>12.03125</v>
      </c>
      <c r="W40" s="1">
        <f t="shared" si="6"/>
        <v>12.03125</v>
      </c>
      <c r="X40" s="1">
        <v>17.2</v>
      </c>
      <c r="Y40" s="1">
        <v>20</v>
      </c>
      <c r="Z40" s="1">
        <v>22.6</v>
      </c>
      <c r="AA40" s="1">
        <v>25</v>
      </c>
      <c r="AB40" s="1">
        <v>5.8</v>
      </c>
      <c r="AC40" s="1">
        <v>-1</v>
      </c>
      <c r="AD40" s="1">
        <v>21</v>
      </c>
      <c r="AE40" s="1">
        <v>22.8</v>
      </c>
      <c r="AF40" s="1">
        <v>10.4</v>
      </c>
      <c r="AG40" s="1">
        <v>10.4</v>
      </c>
      <c r="AH40" s="1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44</v>
      </c>
      <c r="C41" s="1">
        <v>300</v>
      </c>
      <c r="D41" s="1">
        <v>2</v>
      </c>
      <c r="E41" s="1">
        <v>216</v>
      </c>
      <c r="F41" s="1">
        <v>83</v>
      </c>
      <c r="G41" s="8">
        <v>0.4</v>
      </c>
      <c r="H41" s="1">
        <v>45</v>
      </c>
      <c r="I41" s="1" t="s">
        <v>39</v>
      </c>
      <c r="J41" s="1"/>
      <c r="K41" s="1">
        <v>217</v>
      </c>
      <c r="L41" s="1">
        <f t="shared" si="12"/>
        <v>-1</v>
      </c>
      <c r="M41" s="1"/>
      <c r="N41" s="1"/>
      <c r="O41" s="1">
        <v>31.199999999999989</v>
      </c>
      <c r="P41" s="1">
        <v>148.6</v>
      </c>
      <c r="Q41" s="1">
        <f t="shared" si="3"/>
        <v>43.2</v>
      </c>
      <c r="R41" s="5">
        <f t="shared" si="11"/>
        <v>212.40000000000003</v>
      </c>
      <c r="S41" s="5">
        <f t="shared" si="4"/>
        <v>212.40000000000003</v>
      </c>
      <c r="T41" s="5"/>
      <c r="U41" s="1"/>
      <c r="V41" s="1">
        <f t="shared" si="5"/>
        <v>10.999999999999998</v>
      </c>
      <c r="W41" s="1">
        <f t="shared" si="6"/>
        <v>6.0833333333333321</v>
      </c>
      <c r="X41" s="1">
        <v>36.799999999999997</v>
      </c>
      <c r="Y41" s="1">
        <v>29.2</v>
      </c>
      <c r="Z41" s="1">
        <v>22.2</v>
      </c>
      <c r="AA41" s="1">
        <v>23.8</v>
      </c>
      <c r="AB41" s="1">
        <v>17</v>
      </c>
      <c r="AC41" s="1">
        <v>22.2</v>
      </c>
      <c r="AD41" s="1">
        <v>50</v>
      </c>
      <c r="AE41" s="1">
        <v>43.4</v>
      </c>
      <c r="AF41" s="1">
        <v>24</v>
      </c>
      <c r="AG41" s="1">
        <v>23.4</v>
      </c>
      <c r="AH41" s="1" t="s">
        <v>41</v>
      </c>
      <c r="AI41" s="1">
        <f t="shared" si="7"/>
        <v>85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38</v>
      </c>
      <c r="C42" s="1">
        <v>168.964</v>
      </c>
      <c r="D42" s="1">
        <v>47.610999999999997</v>
      </c>
      <c r="E42" s="1">
        <v>142.05199999999999</v>
      </c>
      <c r="F42" s="1">
        <v>68.712999999999994</v>
      </c>
      <c r="G42" s="8">
        <v>1</v>
      </c>
      <c r="H42" s="1">
        <v>40</v>
      </c>
      <c r="I42" s="1" t="s">
        <v>39</v>
      </c>
      <c r="J42" s="1"/>
      <c r="K42" s="1">
        <v>145.66999999999999</v>
      </c>
      <c r="L42" s="1">
        <f t="shared" si="12"/>
        <v>-3.617999999999995</v>
      </c>
      <c r="M42" s="1"/>
      <c r="N42" s="1"/>
      <c r="O42" s="1">
        <v>85.426999999999964</v>
      </c>
      <c r="P42" s="1">
        <v>102.6884</v>
      </c>
      <c r="Q42" s="1">
        <f t="shared" si="3"/>
        <v>28.410399999999999</v>
      </c>
      <c r="R42" s="5">
        <f t="shared" si="11"/>
        <v>55.686000000000007</v>
      </c>
      <c r="S42" s="5">
        <f t="shared" si="4"/>
        <v>55.686000000000007</v>
      </c>
      <c r="T42" s="5"/>
      <c r="U42" s="1"/>
      <c r="V42" s="1">
        <f t="shared" si="5"/>
        <v>11.000000000000002</v>
      </c>
      <c r="W42" s="1">
        <f t="shared" si="6"/>
        <v>9.0399431194210571</v>
      </c>
      <c r="X42" s="1">
        <v>30.0444</v>
      </c>
      <c r="Y42" s="1">
        <v>26.806000000000001</v>
      </c>
      <c r="Z42" s="1">
        <v>24.831</v>
      </c>
      <c r="AA42" s="1">
        <v>25.622399999999999</v>
      </c>
      <c r="AB42" s="1">
        <v>26.592600000000001</v>
      </c>
      <c r="AC42" s="1">
        <v>25.423400000000001</v>
      </c>
      <c r="AD42" s="1">
        <v>21.725200000000001</v>
      </c>
      <c r="AE42" s="1">
        <v>25.231400000000001</v>
      </c>
      <c r="AF42" s="1">
        <v>19.693000000000001</v>
      </c>
      <c r="AG42" s="1">
        <v>19.252400000000002</v>
      </c>
      <c r="AH42" s="1"/>
      <c r="AI42" s="1">
        <f t="shared" si="7"/>
        <v>56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44</v>
      </c>
      <c r="C43" s="1">
        <v>121</v>
      </c>
      <c r="D43" s="1">
        <v>2</v>
      </c>
      <c r="E43" s="1">
        <v>73</v>
      </c>
      <c r="F43" s="1">
        <v>46</v>
      </c>
      <c r="G43" s="8">
        <v>0.35</v>
      </c>
      <c r="H43" s="1">
        <v>40</v>
      </c>
      <c r="I43" s="1" t="s">
        <v>39</v>
      </c>
      <c r="J43" s="1"/>
      <c r="K43" s="1">
        <v>77</v>
      </c>
      <c r="L43" s="1">
        <f t="shared" si="12"/>
        <v>-4</v>
      </c>
      <c r="M43" s="1"/>
      <c r="N43" s="1"/>
      <c r="O43" s="1">
        <v>113</v>
      </c>
      <c r="P43" s="1">
        <v>24.600000000000019</v>
      </c>
      <c r="Q43" s="1">
        <f t="shared" si="3"/>
        <v>14.6</v>
      </c>
      <c r="R43" s="5"/>
      <c r="S43" s="5">
        <f t="shared" si="4"/>
        <v>0</v>
      </c>
      <c r="T43" s="5"/>
      <c r="U43" s="1"/>
      <c r="V43" s="1">
        <f t="shared" si="5"/>
        <v>12.575342465753426</v>
      </c>
      <c r="W43" s="1">
        <f t="shared" si="6"/>
        <v>12.575342465753426</v>
      </c>
      <c r="X43" s="1">
        <v>20.6</v>
      </c>
      <c r="Y43" s="1">
        <v>21</v>
      </c>
      <c r="Z43" s="1">
        <v>15.6</v>
      </c>
      <c r="AA43" s="1">
        <v>18.399999999999999</v>
      </c>
      <c r="AB43" s="1">
        <v>21.4</v>
      </c>
      <c r="AC43" s="1">
        <v>21.2</v>
      </c>
      <c r="AD43" s="1">
        <v>14.4</v>
      </c>
      <c r="AE43" s="1">
        <v>14</v>
      </c>
      <c r="AF43" s="1">
        <v>21.6</v>
      </c>
      <c r="AG43" s="1">
        <v>21.8</v>
      </c>
      <c r="AH43" s="1"/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44</v>
      </c>
      <c r="C44" s="1">
        <v>474</v>
      </c>
      <c r="D44" s="1">
        <v>30</v>
      </c>
      <c r="E44" s="1">
        <v>388</v>
      </c>
      <c r="F44" s="1">
        <v>112</v>
      </c>
      <c r="G44" s="8">
        <v>0.4</v>
      </c>
      <c r="H44" s="1">
        <v>40</v>
      </c>
      <c r="I44" s="10" t="s">
        <v>77</v>
      </c>
      <c r="J44" s="1"/>
      <c r="K44" s="1">
        <v>391</v>
      </c>
      <c r="L44" s="1">
        <f t="shared" si="12"/>
        <v>-3</v>
      </c>
      <c r="M44" s="1"/>
      <c r="N44" s="1"/>
      <c r="O44" s="1">
        <v>60</v>
      </c>
      <c r="P44" s="1">
        <v>468.6</v>
      </c>
      <c r="Q44" s="1">
        <f t="shared" si="3"/>
        <v>77.599999999999994</v>
      </c>
      <c r="R44" s="5"/>
      <c r="S44" s="5">
        <f t="shared" si="4"/>
        <v>0</v>
      </c>
      <c r="T44" s="5"/>
      <c r="U44" s="1"/>
      <c r="V44" s="1">
        <f t="shared" si="5"/>
        <v>8.2551546391752595</v>
      </c>
      <c r="W44" s="1">
        <f t="shared" si="6"/>
        <v>8.2551546391752595</v>
      </c>
      <c r="X44" s="1">
        <v>78</v>
      </c>
      <c r="Y44" s="1">
        <v>59.6</v>
      </c>
      <c r="Z44" s="1">
        <v>62.4</v>
      </c>
      <c r="AA44" s="1">
        <v>69.8</v>
      </c>
      <c r="AB44" s="1">
        <v>34.4</v>
      </c>
      <c r="AC44" s="1">
        <v>31.6</v>
      </c>
      <c r="AD44" s="1">
        <v>81.599999999999994</v>
      </c>
      <c r="AE44" s="1">
        <v>80.599999999999994</v>
      </c>
      <c r="AF44" s="1">
        <v>47.4</v>
      </c>
      <c r="AG44" s="1">
        <v>45</v>
      </c>
      <c r="AH44" s="1" t="s">
        <v>41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38</v>
      </c>
      <c r="C45" s="1">
        <v>99.983000000000004</v>
      </c>
      <c r="D45" s="1"/>
      <c r="E45" s="1">
        <v>45.526000000000003</v>
      </c>
      <c r="F45" s="1">
        <v>54.457000000000001</v>
      </c>
      <c r="G45" s="8">
        <v>1</v>
      </c>
      <c r="H45" s="1">
        <v>50</v>
      </c>
      <c r="I45" s="1" t="s">
        <v>39</v>
      </c>
      <c r="J45" s="1"/>
      <c r="K45" s="1">
        <v>44.9</v>
      </c>
      <c r="L45" s="1">
        <f t="shared" si="12"/>
        <v>0.62600000000000477</v>
      </c>
      <c r="M45" s="1"/>
      <c r="N45" s="1"/>
      <c r="O45" s="1">
        <v>13.061799999999989</v>
      </c>
      <c r="P45" s="1">
        <v>8.7044000000000068</v>
      </c>
      <c r="Q45" s="1">
        <f t="shared" si="3"/>
        <v>9.1052</v>
      </c>
      <c r="R45" s="5">
        <f t="shared" si="11"/>
        <v>23.934000000000005</v>
      </c>
      <c r="S45" s="5">
        <f t="shared" si="4"/>
        <v>23.934000000000005</v>
      </c>
      <c r="T45" s="5"/>
      <c r="U45" s="1"/>
      <c r="V45" s="1">
        <f t="shared" si="5"/>
        <v>10.999999999999998</v>
      </c>
      <c r="W45" s="1">
        <f t="shared" si="6"/>
        <v>8.3713921715063915</v>
      </c>
      <c r="X45" s="1">
        <v>9.9711999999999996</v>
      </c>
      <c r="Y45" s="1">
        <v>10.2768</v>
      </c>
      <c r="Z45" s="1">
        <v>11.4916</v>
      </c>
      <c r="AA45" s="1">
        <v>12.302199999999999</v>
      </c>
      <c r="AB45" s="1">
        <v>11.4434</v>
      </c>
      <c r="AC45" s="1">
        <v>11.1678</v>
      </c>
      <c r="AD45" s="1">
        <v>11.7354</v>
      </c>
      <c r="AE45" s="1">
        <v>11.736800000000001</v>
      </c>
      <c r="AF45" s="1">
        <v>9.7254000000000005</v>
      </c>
      <c r="AG45" s="1">
        <v>11.366199999999999</v>
      </c>
      <c r="AH45" s="1"/>
      <c r="AI45" s="1">
        <f t="shared" si="7"/>
        <v>24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182.41499999999999</v>
      </c>
      <c r="D46" s="1"/>
      <c r="E46" s="1">
        <v>115.923</v>
      </c>
      <c r="F46" s="1">
        <v>65.122</v>
      </c>
      <c r="G46" s="8">
        <v>1</v>
      </c>
      <c r="H46" s="1">
        <v>50</v>
      </c>
      <c r="I46" s="1" t="s">
        <v>39</v>
      </c>
      <c r="J46" s="1"/>
      <c r="K46" s="1">
        <v>113.8</v>
      </c>
      <c r="L46" s="1">
        <f t="shared" si="12"/>
        <v>2.1230000000000047</v>
      </c>
      <c r="M46" s="1"/>
      <c r="N46" s="1"/>
      <c r="O46" s="1">
        <v>64.732799999999997</v>
      </c>
      <c r="P46" s="1">
        <v>86.186799999999977</v>
      </c>
      <c r="Q46" s="1">
        <f t="shared" si="3"/>
        <v>23.1846</v>
      </c>
      <c r="R46" s="5">
        <f t="shared" si="11"/>
        <v>38.989000000000019</v>
      </c>
      <c r="S46" s="25">
        <f>R46+$S$1*Q46</f>
        <v>71.447440000000014</v>
      </c>
      <c r="T46" s="5"/>
      <c r="U46" s="1"/>
      <c r="V46" s="1">
        <f t="shared" si="5"/>
        <v>12.4</v>
      </c>
      <c r="W46" s="1">
        <f t="shared" si="6"/>
        <v>9.3183233698230712</v>
      </c>
      <c r="X46" s="1">
        <v>25.1556</v>
      </c>
      <c r="Y46" s="1">
        <v>22.223800000000001</v>
      </c>
      <c r="Z46" s="1">
        <v>16.774000000000001</v>
      </c>
      <c r="AA46" s="1">
        <v>18.655999999999999</v>
      </c>
      <c r="AB46" s="1">
        <v>26.757000000000001</v>
      </c>
      <c r="AC46" s="1">
        <v>26.452999999999999</v>
      </c>
      <c r="AD46" s="1">
        <v>18.463200000000001</v>
      </c>
      <c r="AE46" s="1">
        <v>20.078399999999998</v>
      </c>
      <c r="AF46" s="1">
        <v>16.3994</v>
      </c>
      <c r="AG46" s="1">
        <v>15.2242</v>
      </c>
      <c r="AH46" s="1"/>
      <c r="AI46" s="1">
        <f t="shared" si="7"/>
        <v>71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64.42</v>
      </c>
      <c r="D47" s="1">
        <v>0.20200000000000001</v>
      </c>
      <c r="E47" s="1">
        <v>64.126999999999995</v>
      </c>
      <c r="F47" s="1">
        <v>0.29299999999999998</v>
      </c>
      <c r="G47" s="8">
        <v>1</v>
      </c>
      <c r="H47" s="1">
        <v>40</v>
      </c>
      <c r="I47" s="1" t="s">
        <v>39</v>
      </c>
      <c r="J47" s="1"/>
      <c r="K47" s="1">
        <v>73.5</v>
      </c>
      <c r="L47" s="1">
        <f t="shared" si="12"/>
        <v>-9.3730000000000047</v>
      </c>
      <c r="M47" s="1"/>
      <c r="N47" s="1"/>
      <c r="O47" s="1">
        <v>127.51600000000001</v>
      </c>
      <c r="P47" s="1">
        <v>39.698800000000013</v>
      </c>
      <c r="Q47" s="1">
        <f t="shared" si="3"/>
        <v>12.825399999999998</v>
      </c>
      <c r="R47" s="5"/>
      <c r="S47" s="5">
        <f t="shared" si="4"/>
        <v>0</v>
      </c>
      <c r="T47" s="5"/>
      <c r="U47" s="1"/>
      <c r="V47" s="1">
        <f t="shared" si="5"/>
        <v>13.060629687962953</v>
      </c>
      <c r="W47" s="1">
        <f t="shared" si="6"/>
        <v>13.060629687962953</v>
      </c>
      <c r="X47" s="1">
        <v>19.0198</v>
      </c>
      <c r="Y47" s="1">
        <v>17.175000000000001</v>
      </c>
      <c r="Z47" s="1">
        <v>10.276</v>
      </c>
      <c r="AA47" s="1">
        <v>13.4178</v>
      </c>
      <c r="AB47" s="1">
        <v>13.159599999999999</v>
      </c>
      <c r="AC47" s="1">
        <v>13.1198</v>
      </c>
      <c r="AD47" s="1">
        <v>16.916599999999999</v>
      </c>
      <c r="AE47" s="1">
        <v>15.617800000000001</v>
      </c>
      <c r="AF47" s="1">
        <v>18.523199999999999</v>
      </c>
      <c r="AG47" s="1">
        <v>15.9954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44</v>
      </c>
      <c r="C48" s="1">
        <v>158</v>
      </c>
      <c r="D48" s="1"/>
      <c r="E48" s="1">
        <v>82</v>
      </c>
      <c r="F48" s="1">
        <v>75</v>
      </c>
      <c r="G48" s="8">
        <v>0.45</v>
      </c>
      <c r="H48" s="1">
        <v>50</v>
      </c>
      <c r="I48" s="1" t="s">
        <v>39</v>
      </c>
      <c r="J48" s="1"/>
      <c r="K48" s="1">
        <v>79</v>
      </c>
      <c r="L48" s="1">
        <f t="shared" si="12"/>
        <v>3</v>
      </c>
      <c r="M48" s="1"/>
      <c r="N48" s="1"/>
      <c r="O48" s="1">
        <v>33.199999999999989</v>
      </c>
      <c r="P48" s="1">
        <v>37.400000000000027</v>
      </c>
      <c r="Q48" s="1">
        <f t="shared" si="3"/>
        <v>16.399999999999999</v>
      </c>
      <c r="R48" s="5">
        <f t="shared" si="11"/>
        <v>34.799999999999955</v>
      </c>
      <c r="S48" s="5">
        <f t="shared" si="4"/>
        <v>34.799999999999955</v>
      </c>
      <c r="T48" s="5"/>
      <c r="U48" s="1"/>
      <c r="V48" s="1">
        <f t="shared" si="5"/>
        <v>11</v>
      </c>
      <c r="W48" s="1">
        <f t="shared" si="6"/>
        <v>8.8780487804878074</v>
      </c>
      <c r="X48" s="1">
        <v>18.600000000000001</v>
      </c>
      <c r="Y48" s="1">
        <v>17.2</v>
      </c>
      <c r="Z48" s="1">
        <v>8.6</v>
      </c>
      <c r="AA48" s="1">
        <v>9.6</v>
      </c>
      <c r="AB48" s="1">
        <v>23.6</v>
      </c>
      <c r="AC48" s="1">
        <v>22.2</v>
      </c>
      <c r="AD48" s="1">
        <v>16</v>
      </c>
      <c r="AE48" s="1">
        <v>17.600000000000001</v>
      </c>
      <c r="AF48" s="1">
        <v>25.8</v>
      </c>
      <c r="AG48" s="1">
        <v>24</v>
      </c>
      <c r="AH48" s="19" t="s">
        <v>94</v>
      </c>
      <c r="AI48" s="1">
        <f t="shared" si="7"/>
        <v>16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95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2"/>
        <v>0</v>
      </c>
      <c r="M49" s="1"/>
      <c r="N49" s="1"/>
      <c r="O49" s="1"/>
      <c r="P49" s="10"/>
      <c r="Q49" s="1">
        <f t="shared" si="3"/>
        <v>0</v>
      </c>
      <c r="R49" s="17">
        <v>4</v>
      </c>
      <c r="S49" s="5">
        <f t="shared" si="4"/>
        <v>4</v>
      </c>
      <c r="T49" s="5"/>
      <c r="U49" s="1"/>
      <c r="V49" s="1" t="e">
        <f t="shared" si="5"/>
        <v>#DIV/0!</v>
      </c>
      <c r="W49" s="1" t="e">
        <f t="shared" si="6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96</v>
      </c>
      <c r="AI49" s="1">
        <f t="shared" si="7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44</v>
      </c>
      <c r="C50" s="1">
        <v>36</v>
      </c>
      <c r="D50" s="1"/>
      <c r="E50" s="1">
        <v>33</v>
      </c>
      <c r="F50" s="1"/>
      <c r="G50" s="8">
        <v>0.4</v>
      </c>
      <c r="H50" s="1">
        <v>40</v>
      </c>
      <c r="I50" s="1" t="s">
        <v>39</v>
      </c>
      <c r="J50" s="1"/>
      <c r="K50" s="1">
        <v>40</v>
      </c>
      <c r="L50" s="1">
        <f t="shared" si="12"/>
        <v>-7</v>
      </c>
      <c r="M50" s="1"/>
      <c r="N50" s="1"/>
      <c r="O50" s="1">
        <v>30</v>
      </c>
      <c r="P50" s="1">
        <v>25.599999999999991</v>
      </c>
      <c r="Q50" s="1">
        <f t="shared" si="3"/>
        <v>6.6</v>
      </c>
      <c r="R50" s="5">
        <f t="shared" si="11"/>
        <v>17</v>
      </c>
      <c r="S50" s="5">
        <f t="shared" si="4"/>
        <v>17</v>
      </c>
      <c r="T50" s="5"/>
      <c r="U50" s="1"/>
      <c r="V50" s="1">
        <f t="shared" si="5"/>
        <v>11</v>
      </c>
      <c r="W50" s="1">
        <f t="shared" si="6"/>
        <v>8.4242424242424239</v>
      </c>
      <c r="X50" s="1">
        <v>7.6</v>
      </c>
      <c r="Y50" s="1">
        <v>6</v>
      </c>
      <c r="Z50" s="1">
        <v>3.8</v>
      </c>
      <c r="AA50" s="1">
        <v>3.6</v>
      </c>
      <c r="AB50" s="1">
        <v>7.4</v>
      </c>
      <c r="AC50" s="1">
        <v>10.4</v>
      </c>
      <c r="AD50" s="1">
        <v>6.6</v>
      </c>
      <c r="AE50" s="1">
        <v>5.4</v>
      </c>
      <c r="AF50" s="1">
        <v>9.8000000000000007</v>
      </c>
      <c r="AG50" s="1">
        <v>8.4</v>
      </c>
      <c r="AH50" s="1" t="s">
        <v>98</v>
      </c>
      <c r="AI50" s="1">
        <f t="shared" si="7"/>
        <v>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44</v>
      </c>
      <c r="C51" s="1">
        <v>59</v>
      </c>
      <c r="D51" s="1"/>
      <c r="E51" s="1">
        <v>39</v>
      </c>
      <c r="F51" s="1">
        <v>20</v>
      </c>
      <c r="G51" s="8">
        <v>0.4</v>
      </c>
      <c r="H51" s="1">
        <v>40</v>
      </c>
      <c r="I51" s="1" t="s">
        <v>39</v>
      </c>
      <c r="J51" s="1"/>
      <c r="K51" s="1">
        <v>39</v>
      </c>
      <c r="L51" s="1">
        <f t="shared" si="12"/>
        <v>0</v>
      </c>
      <c r="M51" s="1"/>
      <c r="N51" s="1"/>
      <c r="O51" s="1">
        <v>13.599999999999991</v>
      </c>
      <c r="P51" s="1">
        <v>5.2000000000000028</v>
      </c>
      <c r="Q51" s="1">
        <f t="shared" si="3"/>
        <v>7.8</v>
      </c>
      <c r="R51" s="5">
        <f t="shared" si="11"/>
        <v>47</v>
      </c>
      <c r="S51" s="5">
        <f t="shared" si="4"/>
        <v>47</v>
      </c>
      <c r="T51" s="5"/>
      <c r="U51" s="1"/>
      <c r="V51" s="1">
        <f t="shared" si="5"/>
        <v>11</v>
      </c>
      <c r="W51" s="1">
        <f t="shared" si="6"/>
        <v>4.9743589743589745</v>
      </c>
      <c r="X51" s="1">
        <v>6.8</v>
      </c>
      <c r="Y51" s="1">
        <v>6.6</v>
      </c>
      <c r="Z51" s="1">
        <v>6</v>
      </c>
      <c r="AA51" s="1">
        <v>6.6</v>
      </c>
      <c r="AB51" s="1">
        <v>5.8</v>
      </c>
      <c r="AC51" s="1">
        <v>9</v>
      </c>
      <c r="AD51" s="1">
        <v>9.4</v>
      </c>
      <c r="AE51" s="1">
        <v>7</v>
      </c>
      <c r="AF51" s="1">
        <v>9</v>
      </c>
      <c r="AG51" s="1">
        <v>7.4</v>
      </c>
      <c r="AH51" s="1"/>
      <c r="AI51" s="1">
        <f t="shared" si="7"/>
        <v>19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100</v>
      </c>
      <c r="B52" s="14" t="s">
        <v>38</v>
      </c>
      <c r="C52" s="14"/>
      <c r="D52" s="14"/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2"/>
        <v>0</v>
      </c>
      <c r="M52" s="14"/>
      <c r="N52" s="14"/>
      <c r="O52" s="14">
        <v>0</v>
      </c>
      <c r="P52" s="14">
        <v>0</v>
      </c>
      <c r="Q52" s="14">
        <f t="shared" si="3"/>
        <v>0</v>
      </c>
      <c r="R52" s="16"/>
      <c r="S52" s="5">
        <f t="shared" si="4"/>
        <v>0</v>
      </c>
      <c r="T52" s="16"/>
      <c r="U52" s="14"/>
      <c r="V52" s="1" t="e">
        <f t="shared" si="5"/>
        <v>#DIV/0!</v>
      </c>
      <c r="W52" s="14" t="e">
        <f t="shared" si="6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 t="s">
        <v>67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68.650999999999996</v>
      </c>
      <c r="D53" s="1">
        <v>10.709</v>
      </c>
      <c r="E53" s="1">
        <v>77.563999999999993</v>
      </c>
      <c r="F53" s="1">
        <v>1.496</v>
      </c>
      <c r="G53" s="8">
        <v>1</v>
      </c>
      <c r="H53" s="1">
        <v>50</v>
      </c>
      <c r="I53" s="1" t="s">
        <v>39</v>
      </c>
      <c r="J53" s="1"/>
      <c r="K53" s="1">
        <v>84.6</v>
      </c>
      <c r="L53" s="1">
        <f t="shared" si="12"/>
        <v>-7.0360000000000014</v>
      </c>
      <c r="M53" s="1"/>
      <c r="N53" s="1"/>
      <c r="O53" s="1">
        <v>213.05019999999999</v>
      </c>
      <c r="P53" s="1">
        <v>79.235399999999942</v>
      </c>
      <c r="Q53" s="1">
        <f t="shared" si="3"/>
        <v>15.512799999999999</v>
      </c>
      <c r="R53" s="5"/>
      <c r="S53" s="5">
        <f t="shared" si="4"/>
        <v>0</v>
      </c>
      <c r="T53" s="5"/>
      <c r="U53" s="1"/>
      <c r="V53" s="1">
        <f t="shared" si="5"/>
        <v>18.9380124800165</v>
      </c>
      <c r="W53" s="1">
        <f t="shared" si="6"/>
        <v>18.9380124800165</v>
      </c>
      <c r="X53" s="1">
        <v>28.838999999999999</v>
      </c>
      <c r="Y53" s="1">
        <v>26.233599999999999</v>
      </c>
      <c r="Z53" s="1">
        <v>14.7058</v>
      </c>
      <c r="AA53" s="1">
        <v>15.2286</v>
      </c>
      <c r="AB53" s="1">
        <v>20.1496</v>
      </c>
      <c r="AC53" s="1">
        <v>21.5412</v>
      </c>
      <c r="AD53" s="1">
        <v>18.969799999999999</v>
      </c>
      <c r="AE53" s="1">
        <v>18.445399999999999</v>
      </c>
      <c r="AF53" s="1">
        <v>16.2944</v>
      </c>
      <c r="AG53" s="1">
        <v>16.5564</v>
      </c>
      <c r="AH53" s="1"/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62.043999999999997</v>
      </c>
      <c r="D54" s="1"/>
      <c r="E54" s="1">
        <v>24.509</v>
      </c>
      <c r="F54" s="1">
        <v>36.33</v>
      </c>
      <c r="G54" s="8">
        <v>1</v>
      </c>
      <c r="H54" s="1">
        <v>50</v>
      </c>
      <c r="I54" s="1" t="s">
        <v>39</v>
      </c>
      <c r="J54" s="1"/>
      <c r="K54" s="1">
        <v>25.9</v>
      </c>
      <c r="L54" s="1">
        <f t="shared" si="12"/>
        <v>-1.3909999999999982</v>
      </c>
      <c r="M54" s="1"/>
      <c r="N54" s="1"/>
      <c r="O54" s="1">
        <v>0</v>
      </c>
      <c r="P54" s="1">
        <v>0</v>
      </c>
      <c r="Q54" s="1">
        <f t="shared" si="3"/>
        <v>4.9017999999999997</v>
      </c>
      <c r="R54" s="5">
        <f t="shared" ref="R54:R60" si="13">11*Q54-P54-O54-F54</f>
        <v>17.589799999999997</v>
      </c>
      <c r="S54" s="5">
        <f t="shared" si="4"/>
        <v>17.589799999999997</v>
      </c>
      <c r="T54" s="5"/>
      <c r="U54" s="1"/>
      <c r="V54" s="1">
        <f t="shared" si="5"/>
        <v>11</v>
      </c>
      <c r="W54" s="1">
        <f t="shared" si="6"/>
        <v>7.4115630992696557</v>
      </c>
      <c r="X54" s="1">
        <v>5.1581999999999999</v>
      </c>
      <c r="Y54" s="1">
        <v>5.1595999999999993</v>
      </c>
      <c r="Z54" s="1">
        <v>5.1841999999999997</v>
      </c>
      <c r="AA54" s="1">
        <v>5.7186000000000003</v>
      </c>
      <c r="AB54" s="1">
        <v>8.7195999999999998</v>
      </c>
      <c r="AC54" s="1">
        <v>8.4524000000000008</v>
      </c>
      <c r="AD54" s="1">
        <v>5.4689999999999994</v>
      </c>
      <c r="AE54" s="1">
        <v>6.5635999999999992</v>
      </c>
      <c r="AF54" s="1">
        <v>4.5438000000000001</v>
      </c>
      <c r="AG54" s="1">
        <v>4.8192000000000004</v>
      </c>
      <c r="AH54" s="1"/>
      <c r="AI54" s="1">
        <f t="shared" si="7"/>
        <v>18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44</v>
      </c>
      <c r="C55" s="1">
        <v>85</v>
      </c>
      <c r="D55" s="1"/>
      <c r="E55" s="1">
        <v>55</v>
      </c>
      <c r="F55" s="1">
        <v>29</v>
      </c>
      <c r="G55" s="8">
        <v>0.4</v>
      </c>
      <c r="H55" s="1">
        <v>50</v>
      </c>
      <c r="I55" s="1" t="s">
        <v>39</v>
      </c>
      <c r="J55" s="1"/>
      <c r="K55" s="1">
        <v>52</v>
      </c>
      <c r="L55" s="1">
        <f t="shared" si="12"/>
        <v>3</v>
      </c>
      <c r="M55" s="1"/>
      <c r="N55" s="1"/>
      <c r="O55" s="1">
        <v>0</v>
      </c>
      <c r="P55" s="1">
        <v>0</v>
      </c>
      <c r="Q55" s="1">
        <f t="shared" si="3"/>
        <v>11</v>
      </c>
      <c r="R55" s="5">
        <f>9*Q55-P55-O55-F55</f>
        <v>70</v>
      </c>
      <c r="S55" s="5">
        <f t="shared" si="4"/>
        <v>70</v>
      </c>
      <c r="T55" s="5"/>
      <c r="U55" s="1"/>
      <c r="V55" s="1">
        <f t="shared" si="5"/>
        <v>9</v>
      </c>
      <c r="W55" s="1">
        <f t="shared" si="6"/>
        <v>2.6363636363636362</v>
      </c>
      <c r="X55" s="1">
        <v>6.6</v>
      </c>
      <c r="Y55" s="1">
        <v>6.4</v>
      </c>
      <c r="Z55" s="1">
        <v>8.8000000000000007</v>
      </c>
      <c r="AA55" s="1">
        <v>9.1999999999999993</v>
      </c>
      <c r="AB55" s="1">
        <v>14.6</v>
      </c>
      <c r="AC55" s="1">
        <v>13.2</v>
      </c>
      <c r="AD55" s="1">
        <v>14.2</v>
      </c>
      <c r="AE55" s="1">
        <v>14.2</v>
      </c>
      <c r="AF55" s="1">
        <v>18.399999999999999</v>
      </c>
      <c r="AG55" s="1">
        <v>18</v>
      </c>
      <c r="AH55" s="1"/>
      <c r="AI55" s="1">
        <f t="shared" si="7"/>
        <v>28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44</v>
      </c>
      <c r="C56" s="1">
        <v>590</v>
      </c>
      <c r="D56" s="1">
        <v>139</v>
      </c>
      <c r="E56" s="1">
        <v>487</v>
      </c>
      <c r="F56" s="1">
        <v>234</v>
      </c>
      <c r="G56" s="8">
        <v>0.4</v>
      </c>
      <c r="H56" s="1">
        <v>40</v>
      </c>
      <c r="I56" s="1" t="s">
        <v>39</v>
      </c>
      <c r="J56" s="1"/>
      <c r="K56" s="1">
        <v>494</v>
      </c>
      <c r="L56" s="1">
        <f t="shared" si="12"/>
        <v>-7</v>
      </c>
      <c r="M56" s="1"/>
      <c r="N56" s="1"/>
      <c r="O56" s="1">
        <v>305.19999999999982</v>
      </c>
      <c r="P56" s="1">
        <v>296.60000000000008</v>
      </c>
      <c r="Q56" s="1">
        <f t="shared" si="3"/>
        <v>97.4</v>
      </c>
      <c r="R56" s="5">
        <f t="shared" si="13"/>
        <v>235.60000000000014</v>
      </c>
      <c r="S56" s="5">
        <f t="shared" si="4"/>
        <v>235.60000000000014</v>
      </c>
      <c r="T56" s="5"/>
      <c r="U56" s="1"/>
      <c r="V56" s="1">
        <f t="shared" si="5"/>
        <v>11</v>
      </c>
      <c r="W56" s="1">
        <f t="shared" si="6"/>
        <v>8.5811088295687874</v>
      </c>
      <c r="X56" s="1">
        <v>102.2</v>
      </c>
      <c r="Y56" s="1">
        <v>90.6</v>
      </c>
      <c r="Z56" s="1">
        <v>89.4</v>
      </c>
      <c r="AA56" s="1">
        <v>90.2</v>
      </c>
      <c r="AB56" s="1">
        <v>91.4</v>
      </c>
      <c r="AC56" s="1">
        <v>94.8</v>
      </c>
      <c r="AD56" s="1">
        <v>94.6</v>
      </c>
      <c r="AE56" s="1">
        <v>97.8</v>
      </c>
      <c r="AF56" s="1">
        <v>112.2</v>
      </c>
      <c r="AG56" s="1">
        <v>108.4</v>
      </c>
      <c r="AH56" s="1"/>
      <c r="AI56" s="1">
        <f t="shared" si="7"/>
        <v>94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44</v>
      </c>
      <c r="C57" s="1">
        <v>295</v>
      </c>
      <c r="D57" s="1">
        <v>78</v>
      </c>
      <c r="E57" s="1">
        <v>315</v>
      </c>
      <c r="F57" s="1">
        <v>55</v>
      </c>
      <c r="G57" s="8">
        <v>0.4</v>
      </c>
      <c r="H57" s="1">
        <v>40</v>
      </c>
      <c r="I57" s="1" t="s">
        <v>39</v>
      </c>
      <c r="J57" s="1"/>
      <c r="K57" s="1">
        <v>317</v>
      </c>
      <c r="L57" s="1">
        <f t="shared" si="12"/>
        <v>-2</v>
      </c>
      <c r="M57" s="1"/>
      <c r="N57" s="1"/>
      <c r="O57" s="1">
        <v>413.19999999999982</v>
      </c>
      <c r="P57" s="1">
        <v>172.2000000000001</v>
      </c>
      <c r="Q57" s="1">
        <f t="shared" si="3"/>
        <v>63</v>
      </c>
      <c r="R57" s="5">
        <f t="shared" si="13"/>
        <v>52.600000000000136</v>
      </c>
      <c r="S57" s="5">
        <f t="shared" si="4"/>
        <v>52.600000000000136</v>
      </c>
      <c r="T57" s="5"/>
      <c r="U57" s="1"/>
      <c r="V57" s="1">
        <f t="shared" si="5"/>
        <v>11</v>
      </c>
      <c r="W57" s="1">
        <f t="shared" si="6"/>
        <v>10.165079365079363</v>
      </c>
      <c r="X57" s="1">
        <v>75</v>
      </c>
      <c r="Y57" s="1">
        <v>68.8</v>
      </c>
      <c r="Z57" s="1">
        <v>53.6</v>
      </c>
      <c r="AA57" s="1">
        <v>55.2</v>
      </c>
      <c r="AB57" s="1">
        <v>63.8</v>
      </c>
      <c r="AC57" s="1">
        <v>66.2</v>
      </c>
      <c r="AD57" s="1">
        <v>67.2</v>
      </c>
      <c r="AE57" s="1">
        <v>70</v>
      </c>
      <c r="AF57" s="1">
        <v>79.400000000000006</v>
      </c>
      <c r="AG57" s="1">
        <v>70.400000000000006</v>
      </c>
      <c r="AH57" s="1" t="s">
        <v>41</v>
      </c>
      <c r="AI57" s="1">
        <f t="shared" si="7"/>
        <v>21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38</v>
      </c>
      <c r="C58" s="1">
        <v>181.983</v>
      </c>
      <c r="D58" s="1">
        <v>48.399000000000001</v>
      </c>
      <c r="E58" s="1">
        <v>187.82900000000001</v>
      </c>
      <c r="F58" s="1">
        <v>29.802</v>
      </c>
      <c r="G58" s="8">
        <v>1</v>
      </c>
      <c r="H58" s="1">
        <v>40</v>
      </c>
      <c r="I58" s="1" t="s">
        <v>39</v>
      </c>
      <c r="J58" s="1"/>
      <c r="K58" s="1">
        <v>177.95</v>
      </c>
      <c r="L58" s="1">
        <f t="shared" si="12"/>
        <v>9.8790000000000191</v>
      </c>
      <c r="M58" s="1"/>
      <c r="N58" s="1"/>
      <c r="O58" s="1">
        <v>94.897799999999933</v>
      </c>
      <c r="P58" s="1">
        <v>95.503800000000027</v>
      </c>
      <c r="Q58" s="1">
        <f t="shared" si="3"/>
        <v>37.565800000000003</v>
      </c>
      <c r="R58" s="5">
        <f t="shared" si="13"/>
        <v>193.0202000000001</v>
      </c>
      <c r="S58" s="5">
        <f t="shared" si="4"/>
        <v>193.0202000000001</v>
      </c>
      <c r="T58" s="5"/>
      <c r="U58" s="1"/>
      <c r="V58" s="1">
        <f t="shared" si="5"/>
        <v>11</v>
      </c>
      <c r="W58" s="1">
        <f t="shared" si="6"/>
        <v>5.8618104765504775</v>
      </c>
      <c r="X58" s="1">
        <v>31.037600000000001</v>
      </c>
      <c r="Y58" s="1">
        <v>28.407800000000002</v>
      </c>
      <c r="Z58" s="1">
        <v>26.8</v>
      </c>
      <c r="AA58" s="1">
        <v>27.183599999999998</v>
      </c>
      <c r="AB58" s="1">
        <v>31.4556</v>
      </c>
      <c r="AC58" s="1">
        <v>30.203399999999998</v>
      </c>
      <c r="AD58" s="1">
        <v>26.247599999999998</v>
      </c>
      <c r="AE58" s="1">
        <v>33.306199999999997</v>
      </c>
      <c r="AF58" s="1">
        <v>32.575000000000003</v>
      </c>
      <c r="AG58" s="1">
        <v>30.8566</v>
      </c>
      <c r="AH58" s="1"/>
      <c r="AI58" s="1">
        <f t="shared" si="7"/>
        <v>193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222.80600000000001</v>
      </c>
      <c r="D59" s="1">
        <v>60.456000000000003</v>
      </c>
      <c r="E59" s="1">
        <v>168.483</v>
      </c>
      <c r="F59" s="1">
        <v>109.301</v>
      </c>
      <c r="G59" s="8">
        <v>1</v>
      </c>
      <c r="H59" s="1">
        <v>40</v>
      </c>
      <c r="I59" s="1" t="s">
        <v>39</v>
      </c>
      <c r="J59" s="1"/>
      <c r="K59" s="1">
        <v>154.94999999999999</v>
      </c>
      <c r="L59" s="1">
        <f t="shared" si="12"/>
        <v>13.533000000000015</v>
      </c>
      <c r="M59" s="1"/>
      <c r="N59" s="1"/>
      <c r="O59" s="1">
        <v>33.903599999999983</v>
      </c>
      <c r="P59" s="1">
        <v>146.30439999999999</v>
      </c>
      <c r="Q59" s="1">
        <f t="shared" si="3"/>
        <v>33.696600000000004</v>
      </c>
      <c r="R59" s="5">
        <f t="shared" si="13"/>
        <v>81.153600000000083</v>
      </c>
      <c r="S59" s="5">
        <f t="shared" si="4"/>
        <v>81.153600000000083</v>
      </c>
      <c r="T59" s="5"/>
      <c r="U59" s="1"/>
      <c r="V59" s="1">
        <f t="shared" si="5"/>
        <v>11</v>
      </c>
      <c r="W59" s="1">
        <f t="shared" si="6"/>
        <v>8.5916383255283897</v>
      </c>
      <c r="X59" s="1">
        <v>34.130800000000001</v>
      </c>
      <c r="Y59" s="1">
        <v>28.241399999999999</v>
      </c>
      <c r="Z59" s="1">
        <v>31.162800000000001</v>
      </c>
      <c r="AA59" s="1">
        <v>30.2624</v>
      </c>
      <c r="AB59" s="1">
        <v>14.760400000000001</v>
      </c>
      <c r="AC59" s="1">
        <v>14.565799999999999</v>
      </c>
      <c r="AD59" s="1">
        <v>27.261800000000001</v>
      </c>
      <c r="AE59" s="1">
        <v>32.849400000000003</v>
      </c>
      <c r="AF59" s="1">
        <v>21.049800000000001</v>
      </c>
      <c r="AG59" s="1">
        <v>19.351400000000002</v>
      </c>
      <c r="AH59" s="1"/>
      <c r="AI59" s="1">
        <f t="shared" si="7"/>
        <v>81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434.36200000000002</v>
      </c>
      <c r="D60" s="1">
        <v>0.89600000000000002</v>
      </c>
      <c r="E60" s="1">
        <v>191.73500000000001</v>
      </c>
      <c r="F60" s="1">
        <v>238.91</v>
      </c>
      <c r="G60" s="8">
        <v>1</v>
      </c>
      <c r="H60" s="1">
        <v>40</v>
      </c>
      <c r="I60" s="1" t="s">
        <v>39</v>
      </c>
      <c r="J60" s="1"/>
      <c r="K60" s="1">
        <v>170.25</v>
      </c>
      <c r="L60" s="1">
        <f t="shared" si="12"/>
        <v>21.485000000000014</v>
      </c>
      <c r="M60" s="1"/>
      <c r="N60" s="1"/>
      <c r="O60" s="1">
        <v>0</v>
      </c>
      <c r="P60" s="1">
        <v>178.6994</v>
      </c>
      <c r="Q60" s="1">
        <f t="shared" si="3"/>
        <v>38.347000000000001</v>
      </c>
      <c r="R60" s="5">
        <f t="shared" si="13"/>
        <v>4.2076000000000136</v>
      </c>
      <c r="S60" s="5">
        <f t="shared" si="4"/>
        <v>4.2076000000000136</v>
      </c>
      <c r="T60" s="5"/>
      <c r="U60" s="1"/>
      <c r="V60" s="1">
        <f t="shared" si="5"/>
        <v>11</v>
      </c>
      <c r="W60" s="1">
        <f t="shared" si="6"/>
        <v>10.890275640858476</v>
      </c>
      <c r="X60" s="1">
        <v>47.5334</v>
      </c>
      <c r="Y60" s="1">
        <v>34.2014</v>
      </c>
      <c r="Z60" s="1">
        <v>14.1614</v>
      </c>
      <c r="AA60" s="1">
        <v>13.9396</v>
      </c>
      <c r="AB60" s="1">
        <v>59.193399999999997</v>
      </c>
      <c r="AC60" s="1">
        <v>59.519399999999997</v>
      </c>
      <c r="AD60" s="1">
        <v>26.611000000000001</v>
      </c>
      <c r="AE60" s="1">
        <v>33.9998</v>
      </c>
      <c r="AF60" s="1">
        <v>44.077599999999997</v>
      </c>
      <c r="AG60" s="1">
        <v>42.079799999999999</v>
      </c>
      <c r="AH60" s="1"/>
      <c r="AI60" s="1">
        <f t="shared" si="7"/>
        <v>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109</v>
      </c>
      <c r="B61" s="14" t="s">
        <v>38</v>
      </c>
      <c r="C61" s="14"/>
      <c r="D61" s="14"/>
      <c r="E61" s="14"/>
      <c r="F61" s="14"/>
      <c r="G61" s="15">
        <v>0</v>
      </c>
      <c r="H61" s="14">
        <v>30</v>
      </c>
      <c r="I61" s="14" t="s">
        <v>39</v>
      </c>
      <c r="J61" s="14"/>
      <c r="K61" s="14"/>
      <c r="L61" s="14">
        <f t="shared" si="12"/>
        <v>0</v>
      </c>
      <c r="M61" s="14"/>
      <c r="N61" s="14"/>
      <c r="O61" s="14">
        <v>0</v>
      </c>
      <c r="P61" s="14">
        <v>0</v>
      </c>
      <c r="Q61" s="14">
        <f t="shared" si="3"/>
        <v>0</v>
      </c>
      <c r="R61" s="16"/>
      <c r="S61" s="5">
        <f t="shared" si="4"/>
        <v>0</v>
      </c>
      <c r="T61" s="16"/>
      <c r="U61" s="14"/>
      <c r="V61" s="1" t="e">
        <f t="shared" si="5"/>
        <v>#DIV/0!</v>
      </c>
      <c r="W61" s="14" t="e">
        <f t="shared" si="6"/>
        <v>#DIV/0!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 t="s">
        <v>67</v>
      </c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110</v>
      </c>
      <c r="B62" s="14" t="s">
        <v>44</v>
      </c>
      <c r="C62" s="14"/>
      <c r="D62" s="14"/>
      <c r="E62" s="14"/>
      <c r="F62" s="14"/>
      <c r="G62" s="15">
        <v>0</v>
      </c>
      <c r="H62" s="14">
        <v>60</v>
      </c>
      <c r="I62" s="14" t="s">
        <v>39</v>
      </c>
      <c r="J62" s="14"/>
      <c r="K62" s="14"/>
      <c r="L62" s="14">
        <f t="shared" si="12"/>
        <v>0</v>
      </c>
      <c r="M62" s="14"/>
      <c r="N62" s="14"/>
      <c r="O62" s="14">
        <v>0</v>
      </c>
      <c r="P62" s="14">
        <v>0</v>
      </c>
      <c r="Q62" s="14">
        <f t="shared" si="3"/>
        <v>0</v>
      </c>
      <c r="R62" s="16"/>
      <c r="S62" s="5">
        <f t="shared" si="4"/>
        <v>0</v>
      </c>
      <c r="T62" s="16"/>
      <c r="U62" s="14"/>
      <c r="V62" s="1" t="e">
        <f t="shared" si="5"/>
        <v>#DIV/0!</v>
      </c>
      <c r="W62" s="14" t="e">
        <f t="shared" si="6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67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111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39</v>
      </c>
      <c r="J63" s="14"/>
      <c r="K63" s="14"/>
      <c r="L63" s="14">
        <f t="shared" si="12"/>
        <v>0</v>
      </c>
      <c r="M63" s="14"/>
      <c r="N63" s="14"/>
      <c r="O63" s="14">
        <v>0</v>
      </c>
      <c r="P63" s="14">
        <v>0</v>
      </c>
      <c r="Q63" s="14">
        <f t="shared" si="3"/>
        <v>0</v>
      </c>
      <c r="R63" s="16"/>
      <c r="S63" s="5">
        <f t="shared" si="4"/>
        <v>0</v>
      </c>
      <c r="T63" s="16"/>
      <c r="U63" s="14"/>
      <c r="V63" s="1" t="e">
        <f t="shared" si="5"/>
        <v>#DIV/0!</v>
      </c>
      <c r="W63" s="14" t="e">
        <f t="shared" si="6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67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44</v>
      </c>
      <c r="C64" s="1">
        <v>60</v>
      </c>
      <c r="D64" s="1">
        <v>20</v>
      </c>
      <c r="E64" s="1">
        <v>44</v>
      </c>
      <c r="F64" s="1">
        <v>36</v>
      </c>
      <c r="G64" s="8">
        <v>0.37</v>
      </c>
      <c r="H64" s="1">
        <v>50</v>
      </c>
      <c r="I64" s="1" t="s">
        <v>39</v>
      </c>
      <c r="J64" s="1"/>
      <c r="K64" s="1">
        <v>63</v>
      </c>
      <c r="L64" s="1">
        <f t="shared" si="12"/>
        <v>-19</v>
      </c>
      <c r="M64" s="1"/>
      <c r="N64" s="1"/>
      <c r="O64" s="1">
        <v>0</v>
      </c>
      <c r="P64" s="1">
        <v>9.1999999999999886</v>
      </c>
      <c r="Q64" s="1">
        <f t="shared" si="3"/>
        <v>8.8000000000000007</v>
      </c>
      <c r="R64" s="5">
        <f>11*Q64-P64-O64-F64</f>
        <v>51.600000000000023</v>
      </c>
      <c r="S64" s="5">
        <f t="shared" si="4"/>
        <v>51.600000000000023</v>
      </c>
      <c r="T64" s="5"/>
      <c r="U64" s="1"/>
      <c r="V64" s="1">
        <f t="shared" si="5"/>
        <v>11</v>
      </c>
      <c r="W64" s="1">
        <f t="shared" si="6"/>
        <v>5.1363636363636349</v>
      </c>
      <c r="X64" s="1">
        <v>6.6</v>
      </c>
      <c r="Y64" s="1">
        <v>5</v>
      </c>
      <c r="Z64" s="1">
        <v>8.8000000000000007</v>
      </c>
      <c r="AA64" s="1">
        <v>8</v>
      </c>
      <c r="AB64" s="1">
        <v>7.4</v>
      </c>
      <c r="AC64" s="1">
        <v>9</v>
      </c>
      <c r="AD64" s="1">
        <v>9.4</v>
      </c>
      <c r="AE64" s="1">
        <v>7.6</v>
      </c>
      <c r="AF64" s="1">
        <v>11.4</v>
      </c>
      <c r="AG64" s="1">
        <v>11</v>
      </c>
      <c r="AH64" s="1" t="s">
        <v>41</v>
      </c>
      <c r="AI64" s="1">
        <f t="shared" si="7"/>
        <v>19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113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39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v>0</v>
      </c>
      <c r="Q65" s="14">
        <f t="shared" si="3"/>
        <v>0</v>
      </c>
      <c r="R65" s="16"/>
      <c r="S65" s="5">
        <f t="shared" si="4"/>
        <v>0</v>
      </c>
      <c r="T65" s="16"/>
      <c r="U65" s="14"/>
      <c r="V65" s="1" t="e">
        <f t="shared" si="5"/>
        <v>#DIV/0!</v>
      </c>
      <c r="W65" s="14" t="e">
        <f t="shared" si="6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67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114</v>
      </c>
      <c r="B66" s="14" t="s">
        <v>44</v>
      </c>
      <c r="C66" s="14"/>
      <c r="D66" s="14"/>
      <c r="E66" s="14"/>
      <c r="F66" s="14"/>
      <c r="G66" s="15">
        <v>0</v>
      </c>
      <c r="H66" s="14">
        <v>55</v>
      </c>
      <c r="I66" s="14" t="s">
        <v>39</v>
      </c>
      <c r="J66" s="14"/>
      <c r="K66" s="14"/>
      <c r="L66" s="14">
        <f t="shared" si="12"/>
        <v>0</v>
      </c>
      <c r="M66" s="14"/>
      <c r="N66" s="14"/>
      <c r="O66" s="14">
        <v>0</v>
      </c>
      <c r="P66" s="14">
        <v>0</v>
      </c>
      <c r="Q66" s="14">
        <f t="shared" si="3"/>
        <v>0</v>
      </c>
      <c r="R66" s="16"/>
      <c r="S66" s="5">
        <f t="shared" si="4"/>
        <v>0</v>
      </c>
      <c r="T66" s="16"/>
      <c r="U66" s="14"/>
      <c r="V66" s="1" t="e">
        <f t="shared" si="5"/>
        <v>#DIV/0!</v>
      </c>
      <c r="W66" s="14" t="e">
        <f t="shared" si="6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67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115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39</v>
      </c>
      <c r="J67" s="14"/>
      <c r="K67" s="14"/>
      <c r="L67" s="14">
        <f t="shared" si="12"/>
        <v>0</v>
      </c>
      <c r="M67" s="14"/>
      <c r="N67" s="14"/>
      <c r="O67" s="14">
        <v>0</v>
      </c>
      <c r="P67" s="14">
        <v>0</v>
      </c>
      <c r="Q67" s="14">
        <f t="shared" si="3"/>
        <v>0</v>
      </c>
      <c r="R67" s="16"/>
      <c r="S67" s="5">
        <f t="shared" si="4"/>
        <v>0</v>
      </c>
      <c r="T67" s="16"/>
      <c r="U67" s="14"/>
      <c r="V67" s="1" t="e">
        <f t="shared" si="5"/>
        <v>#DIV/0!</v>
      </c>
      <c r="W67" s="14" t="e">
        <f t="shared" si="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67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44</v>
      </c>
      <c r="C68" s="1">
        <v>87</v>
      </c>
      <c r="D68" s="1"/>
      <c r="E68" s="1">
        <v>35</v>
      </c>
      <c r="F68" s="1">
        <v>52</v>
      </c>
      <c r="G68" s="8">
        <v>0.4</v>
      </c>
      <c r="H68" s="1">
        <v>50</v>
      </c>
      <c r="I68" s="1" t="s">
        <v>39</v>
      </c>
      <c r="J68" s="1"/>
      <c r="K68" s="1">
        <v>35</v>
      </c>
      <c r="L68" s="1">
        <f t="shared" si="12"/>
        <v>0</v>
      </c>
      <c r="M68" s="1"/>
      <c r="N68" s="1"/>
      <c r="O68" s="1">
        <v>0</v>
      </c>
      <c r="P68" s="1">
        <v>0</v>
      </c>
      <c r="Q68" s="1">
        <f t="shared" si="3"/>
        <v>7</v>
      </c>
      <c r="R68" s="5">
        <f>11*Q68-P68-O68-F68</f>
        <v>25</v>
      </c>
      <c r="S68" s="5">
        <f t="shared" si="4"/>
        <v>25</v>
      </c>
      <c r="T68" s="5"/>
      <c r="U68" s="1"/>
      <c r="V68" s="1">
        <f t="shared" si="5"/>
        <v>11</v>
      </c>
      <c r="W68" s="1">
        <f t="shared" si="6"/>
        <v>7.4285714285714288</v>
      </c>
      <c r="X68" s="1">
        <v>4.2</v>
      </c>
      <c r="Y68" s="1">
        <v>4.2</v>
      </c>
      <c r="Z68" s="1">
        <v>7.6</v>
      </c>
      <c r="AA68" s="1">
        <v>9.6</v>
      </c>
      <c r="AB68" s="1">
        <v>4.4000000000000004</v>
      </c>
      <c r="AC68" s="1">
        <v>2.2000000000000002</v>
      </c>
      <c r="AD68" s="1">
        <v>13</v>
      </c>
      <c r="AE68" s="1">
        <v>13.4</v>
      </c>
      <c r="AF68" s="1">
        <v>8.1999999999999993</v>
      </c>
      <c r="AG68" s="1">
        <v>7.6</v>
      </c>
      <c r="AH68" s="1"/>
      <c r="AI68" s="1">
        <f t="shared" si="7"/>
        <v>10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117</v>
      </c>
      <c r="B69" s="14" t="s">
        <v>44</v>
      </c>
      <c r="C69" s="14"/>
      <c r="D69" s="14"/>
      <c r="E69" s="14"/>
      <c r="F69" s="14"/>
      <c r="G69" s="15">
        <v>0</v>
      </c>
      <c r="H69" s="14">
        <v>55</v>
      </c>
      <c r="I69" s="14" t="s">
        <v>39</v>
      </c>
      <c r="J69" s="14"/>
      <c r="K69" s="14"/>
      <c r="L69" s="14">
        <f t="shared" ref="L69:L94" si="14">E69-K69</f>
        <v>0</v>
      </c>
      <c r="M69" s="14"/>
      <c r="N69" s="14"/>
      <c r="O69" s="14">
        <v>0</v>
      </c>
      <c r="P69" s="14">
        <v>0</v>
      </c>
      <c r="Q69" s="14">
        <f t="shared" si="3"/>
        <v>0</v>
      </c>
      <c r="R69" s="16"/>
      <c r="S69" s="5">
        <f t="shared" si="4"/>
        <v>0</v>
      </c>
      <c r="T69" s="16"/>
      <c r="U69" s="14"/>
      <c r="V69" s="1" t="e">
        <f t="shared" si="5"/>
        <v>#DIV/0!</v>
      </c>
      <c r="W69" s="14" t="e">
        <f t="shared" si="6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67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118</v>
      </c>
      <c r="B70" s="14" t="s">
        <v>38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/>
      <c r="L70" s="14">
        <f t="shared" si="14"/>
        <v>0</v>
      </c>
      <c r="M70" s="14"/>
      <c r="N70" s="14"/>
      <c r="O70" s="14">
        <v>0</v>
      </c>
      <c r="P70" s="14">
        <v>0</v>
      </c>
      <c r="Q70" s="14">
        <f t="shared" ref="Q70:Q94" si="15">E70/5</f>
        <v>0</v>
      </c>
      <c r="R70" s="16"/>
      <c r="S70" s="5">
        <f t="shared" si="4"/>
        <v>0</v>
      </c>
      <c r="T70" s="16"/>
      <c r="U70" s="14"/>
      <c r="V70" s="1" t="e">
        <f t="shared" si="5"/>
        <v>#DIV/0!</v>
      </c>
      <c r="W70" s="14" t="e">
        <f t="shared" ref="W70:W94" si="16">(F70+O70+P70)/Q70</f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119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120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39</v>
      </c>
      <c r="J71" s="14"/>
      <c r="K71" s="14"/>
      <c r="L71" s="14">
        <f t="shared" si="14"/>
        <v>0</v>
      </c>
      <c r="M71" s="14"/>
      <c r="N71" s="14"/>
      <c r="O71" s="14">
        <v>0</v>
      </c>
      <c r="P71" s="14">
        <v>0</v>
      </c>
      <c r="Q71" s="14">
        <f t="shared" si="15"/>
        <v>0</v>
      </c>
      <c r="R71" s="16"/>
      <c r="S71" s="5">
        <f t="shared" ref="S71:S94" si="17">R71</f>
        <v>0</v>
      </c>
      <c r="T71" s="16"/>
      <c r="U71" s="14"/>
      <c r="V71" s="1" t="e">
        <f t="shared" ref="V71:V94" si="18">(F71+O71+P71+S71)/Q71</f>
        <v>#DIV/0!</v>
      </c>
      <c r="W71" s="14" t="e">
        <f t="shared" si="16"/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121</v>
      </c>
      <c r="AI71" s="1">
        <f t="shared" ref="AI71:AI94" si="19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44</v>
      </c>
      <c r="C72" s="1">
        <v>5</v>
      </c>
      <c r="D72" s="1"/>
      <c r="E72" s="1">
        <v>-1</v>
      </c>
      <c r="F72" s="1"/>
      <c r="G72" s="8">
        <v>0.2</v>
      </c>
      <c r="H72" s="1">
        <v>35</v>
      </c>
      <c r="I72" s="1" t="s">
        <v>39</v>
      </c>
      <c r="J72" s="1"/>
      <c r="K72" s="1">
        <v>17</v>
      </c>
      <c r="L72" s="1">
        <f t="shared" si="14"/>
        <v>-18</v>
      </c>
      <c r="M72" s="1"/>
      <c r="N72" s="1"/>
      <c r="O72" s="1">
        <v>16</v>
      </c>
      <c r="P72" s="1">
        <v>22.6</v>
      </c>
      <c r="Q72" s="1">
        <f t="shared" si="15"/>
        <v>-0.2</v>
      </c>
      <c r="R72" s="5"/>
      <c r="S72" s="5">
        <f t="shared" si="17"/>
        <v>0</v>
      </c>
      <c r="T72" s="5"/>
      <c r="U72" s="1"/>
      <c r="V72" s="1">
        <f t="shared" si="18"/>
        <v>-193</v>
      </c>
      <c r="W72" s="1">
        <f t="shared" si="16"/>
        <v>-193</v>
      </c>
      <c r="X72" s="1">
        <v>3.6</v>
      </c>
      <c r="Y72" s="1">
        <v>3.4</v>
      </c>
      <c r="Z72" s="1">
        <v>-0.6</v>
      </c>
      <c r="AA72" s="1">
        <v>-0.8</v>
      </c>
      <c r="AB72" s="1">
        <v>1.8</v>
      </c>
      <c r="AC72" s="1">
        <v>2.6</v>
      </c>
      <c r="AD72" s="1">
        <v>3.2</v>
      </c>
      <c r="AE72" s="1">
        <v>2.8</v>
      </c>
      <c r="AF72" s="1">
        <v>2.2000000000000002</v>
      </c>
      <c r="AG72" s="1">
        <v>2.4</v>
      </c>
      <c r="AH72" s="1" t="s">
        <v>123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38</v>
      </c>
      <c r="C73" s="1">
        <v>100.878</v>
      </c>
      <c r="D73" s="1">
        <v>2.5539999999999998</v>
      </c>
      <c r="E73" s="1">
        <v>52.622</v>
      </c>
      <c r="F73" s="1">
        <v>50.81</v>
      </c>
      <c r="G73" s="8">
        <v>1</v>
      </c>
      <c r="H73" s="1">
        <v>60</v>
      </c>
      <c r="I73" s="1" t="s">
        <v>39</v>
      </c>
      <c r="J73" s="1"/>
      <c r="K73" s="1">
        <v>50.1</v>
      </c>
      <c r="L73" s="1">
        <f t="shared" si="14"/>
        <v>2.5219999999999985</v>
      </c>
      <c r="M73" s="1"/>
      <c r="N73" s="1"/>
      <c r="O73" s="1">
        <v>75</v>
      </c>
      <c r="P73" s="1">
        <v>0</v>
      </c>
      <c r="Q73" s="1">
        <f t="shared" si="15"/>
        <v>10.5244</v>
      </c>
      <c r="R73" s="5"/>
      <c r="S73" s="5">
        <f t="shared" si="17"/>
        <v>0</v>
      </c>
      <c r="T73" s="5"/>
      <c r="U73" s="1"/>
      <c r="V73" s="1">
        <f t="shared" si="18"/>
        <v>11.954125650868459</v>
      </c>
      <c r="W73" s="1">
        <f t="shared" si="16"/>
        <v>11.954125650868459</v>
      </c>
      <c r="X73" s="1">
        <v>10.203200000000001</v>
      </c>
      <c r="Y73" s="1">
        <v>10.5328</v>
      </c>
      <c r="Z73" s="1">
        <v>8.8127999999999993</v>
      </c>
      <c r="AA73" s="1">
        <v>8.2945999999999991</v>
      </c>
      <c r="AB73" s="1">
        <v>15.598599999999999</v>
      </c>
      <c r="AC73" s="1">
        <v>15.7584</v>
      </c>
      <c r="AD73" s="1">
        <v>15.145</v>
      </c>
      <c r="AE73" s="1">
        <v>14.8222</v>
      </c>
      <c r="AF73" s="1">
        <v>13.954000000000001</v>
      </c>
      <c r="AG73" s="1">
        <v>15.6648</v>
      </c>
      <c r="AH73" s="1" t="s">
        <v>55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38</v>
      </c>
      <c r="C74" s="1">
        <v>399.13900000000001</v>
      </c>
      <c r="D74" s="1">
        <v>803.77700000000004</v>
      </c>
      <c r="E74" s="1">
        <v>604.09799999999996</v>
      </c>
      <c r="F74" s="1">
        <v>128.952</v>
      </c>
      <c r="G74" s="8">
        <v>1</v>
      </c>
      <c r="H74" s="1">
        <v>60</v>
      </c>
      <c r="I74" s="1" t="s">
        <v>39</v>
      </c>
      <c r="J74" s="1"/>
      <c r="K74" s="1">
        <v>620</v>
      </c>
      <c r="L74" s="1">
        <f t="shared" si="14"/>
        <v>-15.902000000000044</v>
      </c>
      <c r="M74" s="1"/>
      <c r="N74" s="1"/>
      <c r="O74" s="1">
        <v>467.95400000000001</v>
      </c>
      <c r="P74" s="1">
        <v>964.31880000000024</v>
      </c>
      <c r="Q74" s="1">
        <f t="shared" si="15"/>
        <v>120.81959999999999</v>
      </c>
      <c r="R74" s="5"/>
      <c r="S74" s="5">
        <f t="shared" si="17"/>
        <v>0</v>
      </c>
      <c r="T74" s="5"/>
      <c r="U74" s="1"/>
      <c r="V74" s="1">
        <f t="shared" si="18"/>
        <v>12.921949749875022</v>
      </c>
      <c r="W74" s="1">
        <f t="shared" si="16"/>
        <v>12.921949749875022</v>
      </c>
      <c r="X74" s="1">
        <v>145.66139999999999</v>
      </c>
      <c r="Y74" s="1">
        <v>97.497</v>
      </c>
      <c r="Z74" s="1">
        <v>82.277000000000001</v>
      </c>
      <c r="AA74" s="1">
        <v>84.208399999999997</v>
      </c>
      <c r="AB74" s="1">
        <v>97.613399999999999</v>
      </c>
      <c r="AC74" s="1">
        <v>98.112400000000008</v>
      </c>
      <c r="AD74" s="1">
        <v>80.78</v>
      </c>
      <c r="AE74" s="1">
        <v>87.662800000000004</v>
      </c>
      <c r="AF74" s="1">
        <v>76.650999999999996</v>
      </c>
      <c r="AG74" s="1">
        <v>71.289000000000001</v>
      </c>
      <c r="AH74" s="1" t="s">
        <v>62</v>
      </c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284.15699999999998</v>
      </c>
      <c r="D75" s="1">
        <v>794.85699999999997</v>
      </c>
      <c r="E75" s="1">
        <v>378.53</v>
      </c>
      <c r="F75" s="1">
        <v>266.31400000000002</v>
      </c>
      <c r="G75" s="8">
        <v>1</v>
      </c>
      <c r="H75" s="1">
        <v>60</v>
      </c>
      <c r="I75" s="1" t="s">
        <v>39</v>
      </c>
      <c r="J75" s="1"/>
      <c r="K75" s="1">
        <v>380.02499999999998</v>
      </c>
      <c r="L75" s="1">
        <f t="shared" si="14"/>
        <v>-1.4950000000000045</v>
      </c>
      <c r="M75" s="1"/>
      <c r="N75" s="1"/>
      <c r="O75" s="1">
        <v>600</v>
      </c>
      <c r="P75" s="1">
        <v>280.81780000000009</v>
      </c>
      <c r="Q75" s="1">
        <f t="shared" si="15"/>
        <v>75.705999999999989</v>
      </c>
      <c r="R75" s="5"/>
      <c r="S75" s="5">
        <f t="shared" si="17"/>
        <v>0</v>
      </c>
      <c r="T75" s="5"/>
      <c r="U75" s="1"/>
      <c r="V75" s="1">
        <f t="shared" si="18"/>
        <v>15.152455551739628</v>
      </c>
      <c r="W75" s="1">
        <f t="shared" si="16"/>
        <v>15.152455551739628</v>
      </c>
      <c r="X75" s="1">
        <v>103.91800000000001</v>
      </c>
      <c r="Y75" s="1">
        <v>77.216800000000006</v>
      </c>
      <c r="Z75" s="1">
        <v>58.440600000000003</v>
      </c>
      <c r="AA75" s="1">
        <v>60.4116</v>
      </c>
      <c r="AB75" s="1">
        <v>64.688999999999993</v>
      </c>
      <c r="AC75" s="1">
        <v>64.306399999999996</v>
      </c>
      <c r="AD75" s="1">
        <v>58.613999999999997</v>
      </c>
      <c r="AE75" s="1">
        <v>65.411199999999994</v>
      </c>
      <c r="AF75" s="1">
        <v>71.775800000000004</v>
      </c>
      <c r="AG75" s="1">
        <v>62.286800000000007</v>
      </c>
      <c r="AH75" s="1" t="s">
        <v>55</v>
      </c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60</v>
      </c>
      <c r="B76" s="1" t="s">
        <v>38</v>
      </c>
      <c r="C76" s="1">
        <v>1001.996</v>
      </c>
      <c r="D76" s="1">
        <v>813.42399999999998</v>
      </c>
      <c r="E76" s="1">
        <v>880.76900000000001</v>
      </c>
      <c r="F76" s="1">
        <v>520.30100000000004</v>
      </c>
      <c r="G76" s="8">
        <v>1</v>
      </c>
      <c r="H76" s="1">
        <v>60</v>
      </c>
      <c r="I76" s="1" t="s">
        <v>39</v>
      </c>
      <c r="J76" s="1"/>
      <c r="K76" s="1">
        <v>885</v>
      </c>
      <c r="L76" s="1">
        <f t="shared" si="14"/>
        <v>-4.2309999999999945</v>
      </c>
      <c r="M76" s="1"/>
      <c r="N76" s="1"/>
      <c r="O76" s="1">
        <v>312.17419999999993</v>
      </c>
      <c r="P76" s="1">
        <v>1064.7321999999999</v>
      </c>
      <c r="Q76" s="1">
        <f t="shared" si="15"/>
        <v>176.15379999999999</v>
      </c>
      <c r="R76" s="5">
        <f t="shared" ref="R76" si="20">11*Q76-P76-O76-F76</f>
        <v>40.484399999999937</v>
      </c>
      <c r="S76" s="25">
        <f>R76+$S$1*Q76</f>
        <v>287.09971999999993</v>
      </c>
      <c r="T76" s="5"/>
      <c r="U76" s="1"/>
      <c r="V76" s="1">
        <f t="shared" si="18"/>
        <v>12.399999999999999</v>
      </c>
      <c r="W76" s="1">
        <f t="shared" si="16"/>
        <v>10.770175834980568</v>
      </c>
      <c r="X76" s="1">
        <v>190.83519999999999</v>
      </c>
      <c r="Y76" s="1">
        <v>139.67060000000001</v>
      </c>
      <c r="Z76" s="1">
        <v>148.24700000000001</v>
      </c>
      <c r="AA76" s="1">
        <v>152.75020000000001</v>
      </c>
      <c r="AB76" s="1">
        <v>182.35679999999999</v>
      </c>
      <c r="AC76" s="1">
        <v>178.452</v>
      </c>
      <c r="AD76" s="1">
        <v>130.6292</v>
      </c>
      <c r="AE76" s="1">
        <v>148.50139999999999</v>
      </c>
      <c r="AF76" s="1">
        <v>171.8236</v>
      </c>
      <c r="AG76" s="1">
        <v>158.006</v>
      </c>
      <c r="AH76" s="1" t="s">
        <v>55</v>
      </c>
      <c r="AI76" s="1">
        <f t="shared" si="19"/>
        <v>287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38</v>
      </c>
      <c r="C77" s="1">
        <v>16.248000000000001</v>
      </c>
      <c r="D77" s="1"/>
      <c r="E77" s="1">
        <v>1.36</v>
      </c>
      <c r="F77" s="1">
        <v>13.537000000000001</v>
      </c>
      <c r="G77" s="8">
        <v>1</v>
      </c>
      <c r="H77" s="1">
        <v>55</v>
      </c>
      <c r="I77" s="1" t="s">
        <v>39</v>
      </c>
      <c r="J77" s="1"/>
      <c r="K77" s="1">
        <v>2.6</v>
      </c>
      <c r="L77" s="1">
        <f t="shared" si="14"/>
        <v>-1.24</v>
      </c>
      <c r="M77" s="1"/>
      <c r="N77" s="1"/>
      <c r="O77" s="1">
        <v>0</v>
      </c>
      <c r="P77" s="1">
        <v>0</v>
      </c>
      <c r="Q77" s="1">
        <f t="shared" si="15"/>
        <v>0.27200000000000002</v>
      </c>
      <c r="R77" s="5"/>
      <c r="S77" s="5">
        <f t="shared" si="17"/>
        <v>0</v>
      </c>
      <c r="T77" s="5"/>
      <c r="U77" s="1"/>
      <c r="V77" s="1">
        <f t="shared" si="18"/>
        <v>49.768382352941174</v>
      </c>
      <c r="W77" s="1">
        <f t="shared" si="16"/>
        <v>49.768382352941174</v>
      </c>
      <c r="X77" s="1">
        <v>0.54059999999999997</v>
      </c>
      <c r="Y77" s="1">
        <v>0.27060000000000001</v>
      </c>
      <c r="Z77" s="1">
        <v>0.27579999999999999</v>
      </c>
      <c r="AA77" s="1">
        <v>0.27579999999999999</v>
      </c>
      <c r="AB77" s="1">
        <v>0.2702</v>
      </c>
      <c r="AC77" s="1">
        <v>1.085</v>
      </c>
      <c r="AD77" s="1">
        <v>0.81479999999999997</v>
      </c>
      <c r="AE77" s="1">
        <v>0</v>
      </c>
      <c r="AF77" s="1">
        <v>0.54</v>
      </c>
      <c r="AG77" s="1">
        <v>0.54</v>
      </c>
      <c r="AH77" s="20" t="s">
        <v>150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38</v>
      </c>
      <c r="C78" s="1">
        <v>22.919</v>
      </c>
      <c r="D78" s="1"/>
      <c r="E78" s="1">
        <v>2.6880000000000002</v>
      </c>
      <c r="F78" s="1">
        <v>20.231000000000002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14"/>
        <v>8.8000000000000078E-2</v>
      </c>
      <c r="M78" s="1"/>
      <c r="N78" s="1"/>
      <c r="O78" s="1">
        <v>0</v>
      </c>
      <c r="P78" s="1">
        <v>0</v>
      </c>
      <c r="Q78" s="1">
        <f t="shared" si="15"/>
        <v>0.53760000000000008</v>
      </c>
      <c r="R78" s="5"/>
      <c r="S78" s="5">
        <f t="shared" si="17"/>
        <v>0</v>
      </c>
      <c r="T78" s="5"/>
      <c r="U78" s="1"/>
      <c r="V78" s="1">
        <f t="shared" si="18"/>
        <v>37.632068452380949</v>
      </c>
      <c r="W78" s="1">
        <f t="shared" si="16"/>
        <v>37.632068452380949</v>
      </c>
      <c r="X78" s="1">
        <v>0.54</v>
      </c>
      <c r="Y78" s="1">
        <v>0.26979999999999998</v>
      </c>
      <c r="Z78" s="1">
        <v>0.26719999999999999</v>
      </c>
      <c r="AA78" s="1">
        <v>0.26719999999999999</v>
      </c>
      <c r="AB78" s="1">
        <v>0.80420000000000003</v>
      </c>
      <c r="AC78" s="1">
        <v>1.6072</v>
      </c>
      <c r="AD78" s="1">
        <v>0.80299999999999994</v>
      </c>
      <c r="AE78" s="1">
        <v>0.26900000000000002</v>
      </c>
      <c r="AF78" s="1">
        <v>0.27800000000000002</v>
      </c>
      <c r="AG78" s="1">
        <v>0.2782</v>
      </c>
      <c r="AH78" s="20" t="s">
        <v>151</v>
      </c>
      <c r="AI78" s="1">
        <f t="shared" si="19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129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4"/>
        <v>0</v>
      </c>
      <c r="M79" s="14"/>
      <c r="N79" s="14"/>
      <c r="O79" s="14">
        <v>0</v>
      </c>
      <c r="P79" s="14">
        <v>0</v>
      </c>
      <c r="Q79" s="14">
        <f t="shared" si="15"/>
        <v>0</v>
      </c>
      <c r="R79" s="16"/>
      <c r="S79" s="5">
        <f t="shared" si="17"/>
        <v>0</v>
      </c>
      <c r="T79" s="16"/>
      <c r="U79" s="14"/>
      <c r="V79" s="1" t="e">
        <f t="shared" si="18"/>
        <v>#DIV/0!</v>
      </c>
      <c r="W79" s="14" t="e">
        <f t="shared" si="16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130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39</v>
      </c>
      <c r="J80" s="14"/>
      <c r="K80" s="14"/>
      <c r="L80" s="14">
        <f t="shared" si="14"/>
        <v>0</v>
      </c>
      <c r="M80" s="14"/>
      <c r="N80" s="14"/>
      <c r="O80" s="14">
        <v>0</v>
      </c>
      <c r="P80" s="14">
        <v>0</v>
      </c>
      <c r="Q80" s="14">
        <f t="shared" si="15"/>
        <v>0</v>
      </c>
      <c r="R80" s="16"/>
      <c r="S80" s="5">
        <f t="shared" si="17"/>
        <v>0</v>
      </c>
      <c r="T80" s="16"/>
      <c r="U80" s="14"/>
      <c r="V80" s="1" t="e">
        <f t="shared" si="18"/>
        <v>#DIV/0!</v>
      </c>
      <c r="W80" s="14" t="e">
        <f t="shared" si="16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67</v>
      </c>
      <c r="AI80" s="1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44</v>
      </c>
      <c r="C81" s="1">
        <v>25</v>
      </c>
      <c r="D81" s="1"/>
      <c r="E81" s="1">
        <v>12</v>
      </c>
      <c r="F81" s="1">
        <v>13</v>
      </c>
      <c r="G81" s="8">
        <v>0.3</v>
      </c>
      <c r="H81" s="1">
        <v>40</v>
      </c>
      <c r="I81" s="1" t="s">
        <v>39</v>
      </c>
      <c r="J81" s="1"/>
      <c r="K81" s="1">
        <v>13</v>
      </c>
      <c r="L81" s="1">
        <f t="shared" si="14"/>
        <v>-1</v>
      </c>
      <c r="M81" s="1"/>
      <c r="N81" s="1"/>
      <c r="O81" s="1">
        <v>20</v>
      </c>
      <c r="P81" s="1">
        <v>0</v>
      </c>
      <c r="Q81" s="1">
        <f t="shared" si="15"/>
        <v>2.4</v>
      </c>
      <c r="R81" s="5"/>
      <c r="S81" s="5">
        <f t="shared" si="17"/>
        <v>0</v>
      </c>
      <c r="T81" s="5"/>
      <c r="U81" s="1"/>
      <c r="V81" s="1">
        <f t="shared" si="18"/>
        <v>13.75</v>
      </c>
      <c r="W81" s="1">
        <f t="shared" si="16"/>
        <v>13.75</v>
      </c>
      <c r="X81" s="1">
        <v>3</v>
      </c>
      <c r="Y81" s="1">
        <v>4</v>
      </c>
      <c r="Z81" s="1">
        <v>0.4</v>
      </c>
      <c r="AA81" s="1">
        <v>-0.8</v>
      </c>
      <c r="AB81" s="1">
        <v>2.8</v>
      </c>
      <c r="AC81" s="1">
        <v>4.5999999999999996</v>
      </c>
      <c r="AD81" s="1">
        <v>0.6</v>
      </c>
      <c r="AE81" s="1">
        <v>-1.4</v>
      </c>
      <c r="AF81" s="1">
        <v>3</v>
      </c>
      <c r="AG81" s="1">
        <v>3.4</v>
      </c>
      <c r="AH81" s="1"/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44</v>
      </c>
      <c r="C82" s="1">
        <v>12</v>
      </c>
      <c r="D82" s="1">
        <v>12</v>
      </c>
      <c r="E82" s="1">
        <v>14</v>
      </c>
      <c r="F82" s="1">
        <v>10</v>
      </c>
      <c r="G82" s="8">
        <v>0.3</v>
      </c>
      <c r="H82" s="1">
        <v>40</v>
      </c>
      <c r="I82" s="1" t="s">
        <v>39</v>
      </c>
      <c r="J82" s="1"/>
      <c r="K82" s="1">
        <v>14</v>
      </c>
      <c r="L82" s="1">
        <f t="shared" si="14"/>
        <v>0</v>
      </c>
      <c r="M82" s="1"/>
      <c r="N82" s="1"/>
      <c r="O82" s="1">
        <v>0</v>
      </c>
      <c r="P82" s="1">
        <v>0</v>
      </c>
      <c r="Q82" s="1">
        <f t="shared" si="15"/>
        <v>2.8</v>
      </c>
      <c r="R82" s="5">
        <f>10*Q82-P82-O82-F82</f>
        <v>18</v>
      </c>
      <c r="S82" s="5">
        <f t="shared" si="17"/>
        <v>18</v>
      </c>
      <c r="T82" s="5"/>
      <c r="U82" s="1"/>
      <c r="V82" s="1">
        <f t="shared" si="18"/>
        <v>10</v>
      </c>
      <c r="W82" s="1">
        <f t="shared" si="16"/>
        <v>3.5714285714285716</v>
      </c>
      <c r="X82" s="1">
        <v>0.2</v>
      </c>
      <c r="Y82" s="1">
        <v>0.2</v>
      </c>
      <c r="Z82" s="1">
        <v>1.2</v>
      </c>
      <c r="AA82" s="1">
        <v>1</v>
      </c>
      <c r="AB82" s="1">
        <v>1.2</v>
      </c>
      <c r="AC82" s="1">
        <v>0.8</v>
      </c>
      <c r="AD82" s="1">
        <v>1.4</v>
      </c>
      <c r="AE82" s="1">
        <v>1.8</v>
      </c>
      <c r="AF82" s="1">
        <v>3.8</v>
      </c>
      <c r="AG82" s="1">
        <v>4</v>
      </c>
      <c r="AH82" s="1"/>
      <c r="AI82" s="1">
        <f t="shared" si="19"/>
        <v>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44</v>
      </c>
      <c r="C83" s="1">
        <v>153</v>
      </c>
      <c r="D83" s="1">
        <v>2</v>
      </c>
      <c r="E83" s="1">
        <v>94</v>
      </c>
      <c r="F83" s="1">
        <v>55</v>
      </c>
      <c r="G83" s="8">
        <v>0.3</v>
      </c>
      <c r="H83" s="1">
        <v>40</v>
      </c>
      <c r="I83" s="1" t="s">
        <v>39</v>
      </c>
      <c r="J83" s="1"/>
      <c r="K83" s="1">
        <v>100</v>
      </c>
      <c r="L83" s="1">
        <f t="shared" si="14"/>
        <v>-6</v>
      </c>
      <c r="M83" s="1"/>
      <c r="N83" s="1"/>
      <c r="O83" s="1">
        <v>0</v>
      </c>
      <c r="P83" s="1">
        <v>33.199999999999989</v>
      </c>
      <c r="Q83" s="1">
        <f t="shared" si="15"/>
        <v>18.8</v>
      </c>
      <c r="R83" s="5">
        <f t="shared" ref="R83:R92" si="21">11*Q83-P83-O83-F83</f>
        <v>118.60000000000002</v>
      </c>
      <c r="S83" s="5">
        <f t="shared" si="17"/>
        <v>118.60000000000002</v>
      </c>
      <c r="T83" s="5"/>
      <c r="U83" s="1"/>
      <c r="V83" s="1">
        <f t="shared" si="18"/>
        <v>11</v>
      </c>
      <c r="W83" s="1">
        <f t="shared" si="16"/>
        <v>4.6914893617021267</v>
      </c>
      <c r="X83" s="1">
        <v>13.2</v>
      </c>
      <c r="Y83" s="1">
        <v>8</v>
      </c>
      <c r="Z83" s="1">
        <v>13.8</v>
      </c>
      <c r="AA83" s="1">
        <v>17.399999999999999</v>
      </c>
      <c r="AB83" s="1">
        <v>17.600000000000001</v>
      </c>
      <c r="AC83" s="1">
        <v>16</v>
      </c>
      <c r="AD83" s="1">
        <v>11</v>
      </c>
      <c r="AE83" s="1">
        <v>12</v>
      </c>
      <c r="AF83" s="1">
        <v>18.2</v>
      </c>
      <c r="AG83" s="1">
        <v>16.2</v>
      </c>
      <c r="AH83" s="1"/>
      <c r="AI83" s="1">
        <f t="shared" si="19"/>
        <v>36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44</v>
      </c>
      <c r="C84" s="1">
        <v>14</v>
      </c>
      <c r="D84" s="1"/>
      <c r="E84" s="1"/>
      <c r="F84" s="1">
        <v>14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14"/>
        <v>0</v>
      </c>
      <c r="M84" s="1"/>
      <c r="N84" s="1"/>
      <c r="O84" s="1">
        <v>8</v>
      </c>
      <c r="P84" s="1">
        <v>0</v>
      </c>
      <c r="Q84" s="1">
        <f t="shared" si="15"/>
        <v>0</v>
      </c>
      <c r="R84" s="5"/>
      <c r="S84" s="5">
        <f t="shared" si="17"/>
        <v>0</v>
      </c>
      <c r="T84" s="5"/>
      <c r="U84" s="1"/>
      <c r="V84" s="1" t="e">
        <f t="shared" si="18"/>
        <v>#DIV/0!</v>
      </c>
      <c r="W84" s="1" t="e">
        <f t="shared" si="16"/>
        <v>#DIV/0!</v>
      </c>
      <c r="X84" s="1">
        <v>2</v>
      </c>
      <c r="Y84" s="1">
        <v>2</v>
      </c>
      <c r="Z84" s="1">
        <v>0</v>
      </c>
      <c r="AA84" s="1">
        <v>0</v>
      </c>
      <c r="AB84" s="1">
        <v>3</v>
      </c>
      <c r="AC84" s="1">
        <v>3.4</v>
      </c>
      <c r="AD84" s="1">
        <v>0.4</v>
      </c>
      <c r="AE84" s="1">
        <v>-0.6</v>
      </c>
      <c r="AF84" s="1">
        <v>-0.2</v>
      </c>
      <c r="AG84" s="1">
        <v>0.4</v>
      </c>
      <c r="AH84" s="21" t="s">
        <v>149</v>
      </c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38</v>
      </c>
      <c r="C85" s="1">
        <v>666.23699999999997</v>
      </c>
      <c r="D85" s="1">
        <v>432.45400000000001</v>
      </c>
      <c r="E85" s="1">
        <v>504.60399999999998</v>
      </c>
      <c r="F85" s="1">
        <v>590.63699999999994</v>
      </c>
      <c r="G85" s="8">
        <v>1</v>
      </c>
      <c r="H85" s="1">
        <v>40</v>
      </c>
      <c r="I85" s="1" t="s">
        <v>39</v>
      </c>
      <c r="J85" s="1"/>
      <c r="K85" s="1">
        <v>450.6</v>
      </c>
      <c r="L85" s="1">
        <f t="shared" si="14"/>
        <v>54.003999999999962</v>
      </c>
      <c r="M85" s="1"/>
      <c r="N85" s="1"/>
      <c r="O85" s="1">
        <v>0</v>
      </c>
      <c r="P85" s="1">
        <v>198.78779999999981</v>
      </c>
      <c r="Q85" s="1">
        <f t="shared" si="15"/>
        <v>100.9208</v>
      </c>
      <c r="R85" s="5">
        <f t="shared" si="21"/>
        <v>320.70400000000018</v>
      </c>
      <c r="S85" s="5">
        <f t="shared" si="17"/>
        <v>320.70400000000018</v>
      </c>
      <c r="T85" s="5"/>
      <c r="U85" s="1"/>
      <c r="V85" s="1">
        <f t="shared" si="18"/>
        <v>11</v>
      </c>
      <c r="W85" s="1">
        <f t="shared" si="16"/>
        <v>7.8222209891320693</v>
      </c>
      <c r="X85" s="1">
        <v>87.740399999999994</v>
      </c>
      <c r="Y85" s="1">
        <v>75.431399999999996</v>
      </c>
      <c r="Z85" s="1">
        <v>106.73560000000001</v>
      </c>
      <c r="AA85" s="1">
        <v>109.43259999999999</v>
      </c>
      <c r="AB85" s="1">
        <v>92.705399999999997</v>
      </c>
      <c r="AC85" s="1">
        <v>92.559200000000004</v>
      </c>
      <c r="AD85" s="1">
        <v>85.663399999999996</v>
      </c>
      <c r="AE85" s="1">
        <v>88.683199999999999</v>
      </c>
      <c r="AF85" s="1">
        <v>83.9696</v>
      </c>
      <c r="AG85" s="1">
        <v>79.311599999999999</v>
      </c>
      <c r="AH85" s="1" t="s">
        <v>55</v>
      </c>
      <c r="AI85" s="1">
        <f t="shared" si="19"/>
        <v>321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38</v>
      </c>
      <c r="C86" s="1">
        <v>35.96</v>
      </c>
      <c r="D86" s="1"/>
      <c r="E86" s="1">
        <v>16.254000000000001</v>
      </c>
      <c r="F86" s="1">
        <v>19.706</v>
      </c>
      <c r="G86" s="8">
        <v>1</v>
      </c>
      <c r="H86" s="1">
        <v>60</v>
      </c>
      <c r="I86" s="1" t="s">
        <v>39</v>
      </c>
      <c r="J86" s="1"/>
      <c r="K86" s="1">
        <v>15.9</v>
      </c>
      <c r="L86" s="1">
        <f t="shared" si="14"/>
        <v>0.35400000000000098</v>
      </c>
      <c r="M86" s="1"/>
      <c r="N86" s="1"/>
      <c r="O86" s="1">
        <v>0</v>
      </c>
      <c r="P86" s="1">
        <v>0</v>
      </c>
      <c r="Q86" s="1">
        <f t="shared" si="15"/>
        <v>3.2508000000000004</v>
      </c>
      <c r="R86" s="5">
        <f t="shared" si="21"/>
        <v>16.052800000000001</v>
      </c>
      <c r="S86" s="5">
        <f t="shared" si="17"/>
        <v>16.052800000000001</v>
      </c>
      <c r="T86" s="5"/>
      <c r="U86" s="1"/>
      <c r="V86" s="1">
        <f t="shared" si="18"/>
        <v>10.999999999999998</v>
      </c>
      <c r="W86" s="1">
        <f t="shared" si="16"/>
        <v>6.061892457241294</v>
      </c>
      <c r="X86" s="1">
        <v>0</v>
      </c>
      <c r="Y86" s="1">
        <v>1.4383999999999999</v>
      </c>
      <c r="Z86" s="1">
        <v>1.4383999999999999</v>
      </c>
      <c r="AA86" s="1">
        <v>1.7984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23" t="s">
        <v>152</v>
      </c>
      <c r="AI86" s="1">
        <f t="shared" si="19"/>
        <v>16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152</v>
      </c>
      <c r="D87" s="1">
        <v>2</v>
      </c>
      <c r="E87" s="1">
        <v>120</v>
      </c>
      <c r="F87" s="1">
        <v>32</v>
      </c>
      <c r="G87" s="8">
        <v>0.3</v>
      </c>
      <c r="H87" s="1">
        <v>40</v>
      </c>
      <c r="I87" s="1" t="s">
        <v>39</v>
      </c>
      <c r="J87" s="1"/>
      <c r="K87" s="1">
        <v>122</v>
      </c>
      <c r="L87" s="1">
        <f t="shared" si="14"/>
        <v>-2</v>
      </c>
      <c r="M87" s="1"/>
      <c r="N87" s="1"/>
      <c r="O87" s="1">
        <v>0</v>
      </c>
      <c r="P87" s="1">
        <v>88.800000000000011</v>
      </c>
      <c r="Q87" s="1">
        <f t="shared" si="15"/>
        <v>24</v>
      </c>
      <c r="R87" s="5">
        <f t="shared" si="21"/>
        <v>143.19999999999999</v>
      </c>
      <c r="S87" s="5">
        <f t="shared" si="17"/>
        <v>143.19999999999999</v>
      </c>
      <c r="T87" s="5"/>
      <c r="U87" s="1"/>
      <c r="V87" s="1">
        <f t="shared" si="18"/>
        <v>11</v>
      </c>
      <c r="W87" s="1">
        <f t="shared" si="16"/>
        <v>5.0333333333333341</v>
      </c>
      <c r="X87" s="1">
        <v>17.8</v>
      </c>
      <c r="Y87" s="1">
        <v>9.6</v>
      </c>
      <c r="Z87" s="1">
        <v>5</v>
      </c>
      <c r="AA87" s="1">
        <v>9.1999999999999993</v>
      </c>
      <c r="AB87" s="1">
        <v>21.6</v>
      </c>
      <c r="AC87" s="1">
        <v>19.8</v>
      </c>
      <c r="AD87" s="1">
        <v>9.8000000000000007</v>
      </c>
      <c r="AE87" s="1">
        <v>8.6</v>
      </c>
      <c r="AF87" s="1">
        <v>17.8</v>
      </c>
      <c r="AG87" s="1">
        <v>17.2</v>
      </c>
      <c r="AH87" s="1"/>
      <c r="AI87" s="1">
        <f t="shared" si="19"/>
        <v>43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44</v>
      </c>
      <c r="C88" s="1">
        <v>94</v>
      </c>
      <c r="D88" s="1">
        <v>3</v>
      </c>
      <c r="E88" s="1">
        <v>89</v>
      </c>
      <c r="F88" s="1"/>
      <c r="G88" s="8">
        <v>0.3</v>
      </c>
      <c r="H88" s="1">
        <v>40</v>
      </c>
      <c r="I88" s="1" t="s">
        <v>39</v>
      </c>
      <c r="J88" s="1"/>
      <c r="K88" s="1">
        <v>109</v>
      </c>
      <c r="L88" s="1">
        <f t="shared" si="14"/>
        <v>-20</v>
      </c>
      <c r="M88" s="1"/>
      <c r="N88" s="1"/>
      <c r="O88" s="1">
        <v>0</v>
      </c>
      <c r="P88" s="1">
        <v>89</v>
      </c>
      <c r="Q88" s="1">
        <f t="shared" si="15"/>
        <v>17.8</v>
      </c>
      <c r="R88" s="5">
        <f t="shared" si="21"/>
        <v>106.80000000000001</v>
      </c>
      <c r="S88" s="5">
        <f t="shared" si="17"/>
        <v>106.80000000000001</v>
      </c>
      <c r="T88" s="5"/>
      <c r="U88" s="1"/>
      <c r="V88" s="1">
        <f t="shared" si="18"/>
        <v>11</v>
      </c>
      <c r="W88" s="1">
        <f t="shared" si="16"/>
        <v>5</v>
      </c>
      <c r="X88" s="1">
        <v>14.6</v>
      </c>
      <c r="Y88" s="1">
        <v>7.8</v>
      </c>
      <c r="Z88" s="1">
        <v>7.8</v>
      </c>
      <c r="AA88" s="1">
        <v>11.4</v>
      </c>
      <c r="AB88" s="1">
        <v>15.2</v>
      </c>
      <c r="AC88" s="1">
        <v>13.2</v>
      </c>
      <c r="AD88" s="1">
        <v>9.4</v>
      </c>
      <c r="AE88" s="1">
        <v>10.8</v>
      </c>
      <c r="AF88" s="1">
        <v>14.4</v>
      </c>
      <c r="AG88" s="1">
        <v>13.4</v>
      </c>
      <c r="AH88" s="1"/>
      <c r="AI88" s="1">
        <f t="shared" si="19"/>
        <v>32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38</v>
      </c>
      <c r="C89" s="1">
        <v>16.657</v>
      </c>
      <c r="D89" s="1">
        <v>16.594999999999999</v>
      </c>
      <c r="E89" s="1">
        <v>7.101</v>
      </c>
      <c r="F89" s="1">
        <v>22.082000000000001</v>
      </c>
      <c r="G89" s="8">
        <v>1</v>
      </c>
      <c r="H89" s="1">
        <v>45</v>
      </c>
      <c r="I89" s="1" t="s">
        <v>39</v>
      </c>
      <c r="J89" s="1"/>
      <c r="K89" s="1">
        <v>11.5</v>
      </c>
      <c r="L89" s="1">
        <f t="shared" si="14"/>
        <v>-4.399</v>
      </c>
      <c r="M89" s="1"/>
      <c r="N89" s="1"/>
      <c r="O89" s="1">
        <v>4.5106000000000002</v>
      </c>
      <c r="P89" s="1">
        <v>0</v>
      </c>
      <c r="Q89" s="1">
        <f t="shared" si="15"/>
        <v>1.4201999999999999</v>
      </c>
      <c r="R89" s="5"/>
      <c r="S89" s="5">
        <f t="shared" si="17"/>
        <v>0</v>
      </c>
      <c r="T89" s="5"/>
      <c r="U89" s="1"/>
      <c r="V89" s="1">
        <f t="shared" si="18"/>
        <v>18.724545838614283</v>
      </c>
      <c r="W89" s="1">
        <f t="shared" si="16"/>
        <v>18.724545838614283</v>
      </c>
      <c r="X89" s="1">
        <v>2.2187999999999999</v>
      </c>
      <c r="Y89" s="1">
        <v>3.0287999999999999</v>
      </c>
      <c r="Z89" s="1">
        <v>2.4681999999999999</v>
      </c>
      <c r="AA89" s="1">
        <v>2.4681999999999999</v>
      </c>
      <c r="AB89" s="1">
        <v>2.4144000000000001</v>
      </c>
      <c r="AC89" s="1">
        <v>2.9596</v>
      </c>
      <c r="AD89" s="1">
        <v>1.6152</v>
      </c>
      <c r="AE89" s="1">
        <v>0.92420000000000013</v>
      </c>
      <c r="AF89" s="1">
        <v>3.334000000000001</v>
      </c>
      <c r="AG89" s="1">
        <v>3.4784000000000002</v>
      </c>
      <c r="AH89" s="1" t="s">
        <v>141</v>
      </c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38</v>
      </c>
      <c r="C90" s="1">
        <v>33.97</v>
      </c>
      <c r="D90" s="1">
        <v>11.032</v>
      </c>
      <c r="E90" s="1">
        <v>19.814</v>
      </c>
      <c r="F90" s="1">
        <v>24.547999999999998</v>
      </c>
      <c r="G90" s="8">
        <v>1</v>
      </c>
      <c r="H90" s="1">
        <v>50</v>
      </c>
      <c r="I90" s="1" t="s">
        <v>39</v>
      </c>
      <c r="J90" s="1"/>
      <c r="K90" s="1">
        <v>19.5</v>
      </c>
      <c r="L90" s="1">
        <f t="shared" si="14"/>
        <v>0.31400000000000006</v>
      </c>
      <c r="M90" s="1"/>
      <c r="N90" s="1"/>
      <c r="O90" s="1">
        <v>0</v>
      </c>
      <c r="P90" s="1">
        <v>0</v>
      </c>
      <c r="Q90" s="1">
        <f t="shared" si="15"/>
        <v>3.9628000000000001</v>
      </c>
      <c r="R90" s="5">
        <f t="shared" si="21"/>
        <v>19.042800000000003</v>
      </c>
      <c r="S90" s="5">
        <f t="shared" si="17"/>
        <v>19.042800000000003</v>
      </c>
      <c r="T90" s="5"/>
      <c r="U90" s="1"/>
      <c r="V90" s="1">
        <f t="shared" si="18"/>
        <v>11</v>
      </c>
      <c r="W90" s="1">
        <f t="shared" si="16"/>
        <v>6.1946098718078124</v>
      </c>
      <c r="X90" s="1">
        <v>1.8266</v>
      </c>
      <c r="Y90" s="1">
        <v>2.3677999999999999</v>
      </c>
      <c r="Z90" s="1">
        <v>3.8148</v>
      </c>
      <c r="AA90" s="1">
        <v>3.5424000000000002</v>
      </c>
      <c r="AB90" s="1">
        <v>4.6968000000000014</v>
      </c>
      <c r="AC90" s="1">
        <v>4.6968000000000014</v>
      </c>
      <c r="AD90" s="1">
        <v>2.1951999999999998</v>
      </c>
      <c r="AE90" s="1">
        <v>2.4735999999999998</v>
      </c>
      <c r="AF90" s="1">
        <v>4.6399999999999997</v>
      </c>
      <c r="AG90" s="1">
        <v>4.6399999999999997</v>
      </c>
      <c r="AH90" s="1"/>
      <c r="AI90" s="1">
        <f t="shared" si="19"/>
        <v>19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44</v>
      </c>
      <c r="C91" s="1">
        <v>94</v>
      </c>
      <c r="D91" s="1">
        <v>38</v>
      </c>
      <c r="E91" s="1">
        <v>68</v>
      </c>
      <c r="F91" s="1">
        <v>60</v>
      </c>
      <c r="G91" s="8">
        <v>0.33</v>
      </c>
      <c r="H91" s="1">
        <v>40</v>
      </c>
      <c r="I91" s="1" t="s">
        <v>39</v>
      </c>
      <c r="J91" s="1"/>
      <c r="K91" s="1">
        <v>72</v>
      </c>
      <c r="L91" s="1">
        <f t="shared" si="14"/>
        <v>-4</v>
      </c>
      <c r="M91" s="1"/>
      <c r="N91" s="1"/>
      <c r="O91" s="1">
        <v>24.600000000000009</v>
      </c>
      <c r="P91" s="1">
        <v>15.400000000000009</v>
      </c>
      <c r="Q91" s="1">
        <f t="shared" si="15"/>
        <v>13.6</v>
      </c>
      <c r="R91" s="5">
        <f t="shared" si="21"/>
        <v>49.59999999999998</v>
      </c>
      <c r="S91" s="5">
        <f t="shared" si="17"/>
        <v>49.59999999999998</v>
      </c>
      <c r="T91" s="5"/>
      <c r="U91" s="1"/>
      <c r="V91" s="1">
        <f t="shared" si="18"/>
        <v>11</v>
      </c>
      <c r="W91" s="1">
        <f t="shared" si="16"/>
        <v>7.3529411764705896</v>
      </c>
      <c r="X91" s="1">
        <v>12.8</v>
      </c>
      <c r="Y91" s="1">
        <v>13.4</v>
      </c>
      <c r="Z91" s="1">
        <v>12</v>
      </c>
      <c r="AA91" s="1">
        <v>11.8</v>
      </c>
      <c r="AB91" s="1">
        <v>6.8</v>
      </c>
      <c r="AC91" s="1">
        <v>6.8</v>
      </c>
      <c r="AD91" s="1">
        <v>11</v>
      </c>
      <c r="AE91" s="1">
        <v>13.4</v>
      </c>
      <c r="AF91" s="1">
        <v>11</v>
      </c>
      <c r="AG91" s="1">
        <v>9</v>
      </c>
      <c r="AH91" s="1"/>
      <c r="AI91" s="1">
        <f t="shared" si="19"/>
        <v>16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69</v>
      </c>
      <c r="D92" s="1">
        <v>3</v>
      </c>
      <c r="E92" s="1">
        <v>66</v>
      </c>
      <c r="F92" s="1">
        <v>5</v>
      </c>
      <c r="G92" s="8">
        <v>0.3</v>
      </c>
      <c r="H92" s="1">
        <v>40</v>
      </c>
      <c r="I92" s="1" t="s">
        <v>39</v>
      </c>
      <c r="J92" s="1"/>
      <c r="K92" s="1">
        <v>67</v>
      </c>
      <c r="L92" s="1">
        <f t="shared" si="14"/>
        <v>-1</v>
      </c>
      <c r="M92" s="1"/>
      <c r="N92" s="1"/>
      <c r="O92" s="1">
        <v>67</v>
      </c>
      <c r="P92" s="1">
        <v>23.400000000000009</v>
      </c>
      <c r="Q92" s="1">
        <f t="shared" si="15"/>
        <v>13.2</v>
      </c>
      <c r="R92" s="5">
        <f t="shared" si="21"/>
        <v>49.799999999999983</v>
      </c>
      <c r="S92" s="5">
        <f t="shared" si="17"/>
        <v>49.799999999999983</v>
      </c>
      <c r="T92" s="5"/>
      <c r="U92" s="1"/>
      <c r="V92" s="1">
        <f t="shared" si="18"/>
        <v>11</v>
      </c>
      <c r="W92" s="1">
        <f t="shared" si="16"/>
        <v>7.2272727272727284</v>
      </c>
      <c r="X92" s="1">
        <v>12.4</v>
      </c>
      <c r="Y92" s="1">
        <v>12</v>
      </c>
      <c r="Z92" s="1">
        <v>7.6</v>
      </c>
      <c r="AA92" s="1">
        <v>8.4</v>
      </c>
      <c r="AB92" s="1">
        <v>12.8</v>
      </c>
      <c r="AC92" s="1">
        <v>12.4</v>
      </c>
      <c r="AD92" s="1">
        <v>9</v>
      </c>
      <c r="AE92" s="1">
        <v>9.6</v>
      </c>
      <c r="AF92" s="1">
        <v>13.4</v>
      </c>
      <c r="AG92" s="1">
        <v>12</v>
      </c>
      <c r="AH92" s="1"/>
      <c r="AI92" s="1">
        <f t="shared" si="19"/>
        <v>15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44</v>
      </c>
      <c r="C93" s="1">
        <v>40</v>
      </c>
      <c r="D93" s="1"/>
      <c r="E93" s="1">
        <v>11</v>
      </c>
      <c r="F93" s="1">
        <v>26</v>
      </c>
      <c r="G93" s="8">
        <v>0.12</v>
      </c>
      <c r="H93" s="1">
        <v>45</v>
      </c>
      <c r="I93" s="1" t="s">
        <v>39</v>
      </c>
      <c r="J93" s="1"/>
      <c r="K93" s="1">
        <v>14</v>
      </c>
      <c r="L93" s="1">
        <f t="shared" si="14"/>
        <v>-3</v>
      </c>
      <c r="M93" s="1"/>
      <c r="N93" s="1"/>
      <c r="O93" s="1">
        <v>0</v>
      </c>
      <c r="P93" s="1">
        <v>0</v>
      </c>
      <c r="Q93" s="1">
        <f t="shared" si="15"/>
        <v>2.2000000000000002</v>
      </c>
      <c r="R93" s="5"/>
      <c r="S93" s="5">
        <f t="shared" si="17"/>
        <v>0</v>
      </c>
      <c r="T93" s="5"/>
      <c r="U93" s="1"/>
      <c r="V93" s="1">
        <f t="shared" si="18"/>
        <v>11.818181818181817</v>
      </c>
      <c r="W93" s="1">
        <f t="shared" si="16"/>
        <v>11.818181818181817</v>
      </c>
      <c r="X93" s="1">
        <v>2</v>
      </c>
      <c r="Y93" s="1">
        <v>1.6</v>
      </c>
      <c r="Z93" s="1">
        <v>1.6</v>
      </c>
      <c r="AA93" s="1">
        <v>1.8</v>
      </c>
      <c r="AB93" s="1">
        <v>2.8</v>
      </c>
      <c r="AC93" s="1">
        <v>2.2000000000000002</v>
      </c>
      <c r="AD93" s="1">
        <v>-0.2</v>
      </c>
      <c r="AE93" s="1">
        <v>-0.2</v>
      </c>
      <c r="AF93" s="1">
        <v>1.8</v>
      </c>
      <c r="AG93" s="1">
        <v>1.6</v>
      </c>
      <c r="AH93" s="1"/>
      <c r="AI93" s="1">
        <f t="shared" si="1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146</v>
      </c>
      <c r="B94" s="1" t="s">
        <v>38</v>
      </c>
      <c r="C94" s="1">
        <v>19.829000000000001</v>
      </c>
      <c r="D94" s="1"/>
      <c r="E94" s="1">
        <v>3.5920000000000001</v>
      </c>
      <c r="F94" s="1">
        <v>16.236999999999998</v>
      </c>
      <c r="G94" s="8">
        <v>1</v>
      </c>
      <c r="H94" s="1">
        <v>180</v>
      </c>
      <c r="I94" s="1" t="s">
        <v>39</v>
      </c>
      <c r="J94" s="1"/>
      <c r="K94" s="1">
        <v>3.16</v>
      </c>
      <c r="L94" s="1">
        <f t="shared" si="14"/>
        <v>0.43199999999999994</v>
      </c>
      <c r="M94" s="1"/>
      <c r="N94" s="1"/>
      <c r="O94" s="1">
        <v>0</v>
      </c>
      <c r="P94" s="1">
        <v>0</v>
      </c>
      <c r="Q94" s="1">
        <f t="shared" si="15"/>
        <v>0.71840000000000004</v>
      </c>
      <c r="R94" s="5"/>
      <c r="S94" s="5">
        <f t="shared" si="17"/>
        <v>0</v>
      </c>
      <c r="T94" s="5"/>
      <c r="U94" s="1"/>
      <c r="V94" s="1">
        <f t="shared" si="18"/>
        <v>22.601614699331844</v>
      </c>
      <c r="W94" s="1">
        <f t="shared" si="16"/>
        <v>22.601614699331844</v>
      </c>
      <c r="X94" s="1">
        <v>7.0800000000000002E-2</v>
      </c>
      <c r="Y94" s="1">
        <v>0.27800000000000002</v>
      </c>
      <c r="Z94" s="1">
        <v>0.41520000000000001</v>
      </c>
      <c r="AA94" s="1">
        <v>0.41520000000000001</v>
      </c>
      <c r="AB94" s="1">
        <v>0.49139999999999989</v>
      </c>
      <c r="AC94" s="1">
        <v>0.49139999999999989</v>
      </c>
      <c r="AD94" s="1">
        <v>7.3399999999999993E-2</v>
      </c>
      <c r="AE94" s="1">
        <v>0.1454</v>
      </c>
      <c r="AF94" s="1">
        <v>0.20219999999999999</v>
      </c>
      <c r="AG94" s="1">
        <v>0.20219999999999999</v>
      </c>
      <c r="AH94" s="18" t="s">
        <v>147</v>
      </c>
      <c r="AI94" s="1">
        <f t="shared" si="1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I94" xr:uid="{E76EBC5B-B24A-4BE7-A4D1-B94816393D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2025-09-09T07:46:49Z</dcterms:created>
  <dcterms:modified xsi:type="dcterms:W3CDTF">2025-09-10T07:25:56Z</dcterms:modified>
</cp:coreProperties>
</file>