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9A3826E-486D-44C6-99B0-88133315A9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Y268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Y269" i="1" s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01" i="1" l="1"/>
  <c r="Z149" i="1"/>
  <c r="Z353" i="1"/>
  <c r="Z85" i="1"/>
  <c r="Z122" i="1"/>
  <c r="Y37" i="1"/>
  <c r="Y45" i="1"/>
  <c r="Y49" i="1"/>
  <c r="Y58" i="1"/>
  <c r="H9" i="1"/>
  <c r="A10" i="1"/>
  <c r="Y33" i="1"/>
  <c r="Y66" i="1"/>
  <c r="Y72" i="1"/>
  <c r="Y80" i="1"/>
  <c r="Y86" i="1"/>
  <c r="Y93" i="1"/>
  <c r="Y102" i="1"/>
  <c r="Y109" i="1"/>
  <c r="Y115" i="1"/>
  <c r="Y123" i="1"/>
  <c r="Y127" i="1"/>
  <c r="Y134" i="1"/>
  <c r="Y138" i="1"/>
  <c r="Y149" i="1"/>
  <c r="Y167" i="1"/>
  <c r="Y173" i="1"/>
  <c r="Y184" i="1"/>
  <c r="Y188" i="1"/>
  <c r="Y200" i="1"/>
  <c r="Y212" i="1"/>
  <c r="BP222" i="1"/>
  <c r="BN222" i="1"/>
  <c r="Z222" i="1"/>
  <c r="BP226" i="1"/>
  <c r="BN226" i="1"/>
  <c r="Z226" i="1"/>
  <c r="Y228" i="1"/>
  <c r="Y233" i="1"/>
  <c r="BP230" i="1"/>
  <c r="BN230" i="1"/>
  <c r="Z230" i="1"/>
  <c r="Z232" i="1" s="1"/>
  <c r="BP240" i="1"/>
  <c r="BN240" i="1"/>
  <c r="Z240" i="1"/>
  <c r="Y244" i="1"/>
  <c r="BP249" i="1"/>
  <c r="BN249" i="1"/>
  <c r="Z249" i="1"/>
  <c r="Z253" i="1" s="1"/>
  <c r="Y253" i="1"/>
  <c r="Z261" i="1"/>
  <c r="BP258" i="1"/>
  <c r="BN258" i="1"/>
  <c r="Z258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Y317" i="1"/>
  <c r="BP321" i="1"/>
  <c r="BN321" i="1"/>
  <c r="Z321" i="1"/>
  <c r="Z323" i="1" s="1"/>
  <c r="BP334" i="1"/>
  <c r="BN334" i="1"/>
  <c r="Z334" i="1"/>
  <c r="Z336" i="1" s="1"/>
  <c r="BP344" i="1"/>
  <c r="BN344" i="1"/>
  <c r="Z344" i="1"/>
  <c r="Y348" i="1"/>
  <c r="BP352" i="1"/>
  <c r="BN352" i="1"/>
  <c r="Z352" i="1"/>
  <c r="Y354" i="1"/>
  <c r="Y359" i="1"/>
  <c r="BP356" i="1"/>
  <c r="BN356" i="1"/>
  <c r="Z356" i="1"/>
  <c r="Z358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Y507" i="1" s="1"/>
  <c r="Z43" i="1"/>
  <c r="BN43" i="1"/>
  <c r="Y44" i="1"/>
  <c r="Y509" i="1" s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5" i="1"/>
  <c r="Z127" i="1" s="1"/>
  <c r="BN125" i="1"/>
  <c r="BP125" i="1"/>
  <c r="G515" i="1"/>
  <c r="Z132" i="1"/>
  <c r="Z133" i="1" s="1"/>
  <c r="BN132" i="1"/>
  <c r="Y133" i="1"/>
  <c r="Z136" i="1"/>
  <c r="Z138" i="1" s="1"/>
  <c r="BN136" i="1"/>
  <c r="BP136" i="1"/>
  <c r="H515" i="1"/>
  <c r="Y144" i="1"/>
  <c r="Z147" i="1"/>
  <c r="BN147" i="1"/>
  <c r="I515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15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BP215" i="1"/>
  <c r="BN215" i="1"/>
  <c r="Z215" i="1"/>
  <c r="Y217" i="1"/>
  <c r="K515" i="1"/>
  <c r="Y227" i="1"/>
  <c r="BP220" i="1"/>
  <c r="BN220" i="1"/>
  <c r="Z220" i="1"/>
  <c r="Z227" i="1" s="1"/>
  <c r="BP224" i="1"/>
  <c r="BN224" i="1"/>
  <c r="Z224" i="1"/>
  <c r="Y232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Y261" i="1"/>
  <c r="BP266" i="1"/>
  <c r="BN266" i="1"/>
  <c r="Z266" i="1"/>
  <c r="Z268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Z316" i="1" s="1"/>
  <c r="Y324" i="1"/>
  <c r="Y323" i="1"/>
  <c r="BP327" i="1"/>
  <c r="BN327" i="1"/>
  <c r="Z327" i="1"/>
  <c r="Z329" i="1" s="1"/>
  <c r="S515" i="1"/>
  <c r="Y336" i="1"/>
  <c r="BP342" i="1"/>
  <c r="BN342" i="1"/>
  <c r="Z342" i="1"/>
  <c r="Z348" i="1" s="1"/>
  <c r="BP346" i="1"/>
  <c r="BN346" i="1"/>
  <c r="Z346" i="1"/>
  <c r="Y353" i="1"/>
  <c r="Y358" i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8" i="1" l="1"/>
  <c r="Z445" i="1"/>
  <c r="Y505" i="1"/>
  <c r="Z302" i="1"/>
  <c r="Z483" i="1"/>
  <c r="Z461" i="1"/>
  <c r="Z244" i="1"/>
  <c r="Z216" i="1"/>
  <c r="Z109" i="1"/>
  <c r="Z92" i="1"/>
  <c r="Z71" i="1"/>
  <c r="Z58" i="1"/>
  <c r="Z510" i="1" s="1"/>
  <c r="X508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<sst xmlns="http://schemas.openxmlformats.org/spreadsheetml/2006/main" count="2263" uniqueCount="811">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</sst>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20.399999999999999</v>
      </c>
      <c r="Y42" s="564">
        <f>IFERROR(IF(X42="",0,CEILING((X42/$H42),1)*$H42),"")</f>
        <v>24</v>
      </c>
      <c r="Z42" s="36">
        <f>IFERROR(IF(Y42=0,"",ROUNDUP(Y42/H42,0)*0.00902),"")</f>
        <v>5.4120000000000001E-2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21.471</v>
      </c>
      <c r="BN42" s="64">
        <f>IFERROR(Y42*I42/H42,"0")</f>
        <v>25.259999999999998</v>
      </c>
      <c r="BO42" s="64">
        <f>IFERROR(1/J42*(X42/H42),"0")</f>
        <v>3.8636363636363635E-2</v>
      </c>
      <c r="BP42" s="64">
        <f>IFERROR(1/J42*(Y42/H42),"0")</f>
        <v>4.5454545454545456E-2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8.8037037037037038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0.13003999999999999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60.4</v>
      </c>
      <c r="Y45" s="565">
        <f>IFERROR(SUM(Y41:Y43),"0")</f>
        <v>67.2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950</v>
      </c>
      <c r="Y53" s="564">
        <f t="shared" si="6"/>
        <v>950.40000000000009</v>
      </c>
      <c r="Z53" s="36">
        <f>IFERROR(IF(Y53=0,"",ROUNDUP(Y53/H53,0)*0.01898),"")</f>
        <v>1.6702399999999999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988.2638888888888</v>
      </c>
      <c r="BN53" s="64">
        <f t="shared" si="8"/>
        <v>988.68</v>
      </c>
      <c r="BO53" s="64">
        <f t="shared" si="9"/>
        <v>1.3744212962962963</v>
      </c>
      <c r="BP53" s="64">
        <f t="shared" si="10"/>
        <v>1.375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310.5</v>
      </c>
      <c r="Y57" s="564">
        <f t="shared" si="6"/>
        <v>310.5</v>
      </c>
      <c r="Z57" s="36">
        <f>IFERROR(IF(Y57=0,"",ROUNDUP(Y57/H57,0)*0.00902),"")</f>
        <v>0.62238000000000004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324.99</v>
      </c>
      <c r="BN57" s="64">
        <f t="shared" si="8"/>
        <v>324.99</v>
      </c>
      <c r="BO57" s="64">
        <f t="shared" si="9"/>
        <v>0.52272727272727271</v>
      </c>
      <c r="BP57" s="64">
        <f t="shared" si="10"/>
        <v>0.52272727272727271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156.96296296296296</v>
      </c>
      <c r="Y58" s="565">
        <f>IFERROR(Y52/H52,"0")+IFERROR(Y53/H53,"0")+IFERROR(Y54/H54,"0")+IFERROR(Y55/H55,"0")+IFERROR(Y56/H56,"0")+IFERROR(Y57/H57,"0")</f>
        <v>157</v>
      </c>
      <c r="Z58" s="565">
        <f>IFERROR(IF(Z52="",0,Z52),"0")+IFERROR(IF(Z53="",0,Z53),"0")+IFERROR(IF(Z54="",0,Z54),"0")+IFERROR(IF(Z55="",0,Z55),"0")+IFERROR(IF(Z56="",0,Z56),"0")+IFERROR(IF(Z57="",0,Z57),"0")</f>
        <v>2.2926199999999999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1260.5</v>
      </c>
      <c r="Y59" s="565">
        <f>IFERROR(SUM(Y52:Y57),"0")</f>
        <v>1260.9000000000001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440</v>
      </c>
      <c r="Y61" s="564">
        <f>IFERROR(IF(X61="",0,CEILING((X61/$H61),1)*$H61),"")</f>
        <v>442.8</v>
      </c>
      <c r="Z61" s="36">
        <f>IFERROR(IF(Y61=0,"",ROUNDUP(Y61/H61,0)*0.01898),"")</f>
        <v>0.77817999999999998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457.72222222222217</v>
      </c>
      <c r="BN61" s="64">
        <f>IFERROR(Y61*I61/H61,"0")</f>
        <v>460.63499999999999</v>
      </c>
      <c r="BO61" s="64">
        <f>IFERROR(1/J61*(X61/H61),"0")</f>
        <v>0.63657407407407407</v>
      </c>
      <c r="BP61" s="64">
        <f>IFERROR(1/J61*(Y61/H61),"0")</f>
        <v>0.640625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76.5</v>
      </c>
      <c r="Y64" s="564">
        <f>IFERROR(IF(X64="",0,CEILING((X64/$H64),1)*$H64),"")</f>
        <v>78.300000000000011</v>
      </c>
      <c r="Z64" s="36">
        <f>IFERROR(IF(Y64=0,"",ROUNDUP(Y64/H64,0)*0.00651),"")</f>
        <v>0.18879000000000001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81.599999999999994</v>
      </c>
      <c r="BN64" s="64">
        <f>IFERROR(Y64*I64/H64,"0")</f>
        <v>83.52</v>
      </c>
      <c r="BO64" s="64">
        <f>IFERROR(1/J64*(X64/H64),"0")</f>
        <v>0.15567765567765568</v>
      </c>
      <c r="BP64" s="64">
        <f>IFERROR(1/J64*(Y64/H64),"0")</f>
        <v>0.15934065934065939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69.074074074074076</v>
      </c>
      <c r="Y65" s="565">
        <f>IFERROR(Y61/H61,"0")+IFERROR(Y62/H62,"0")+IFERROR(Y63/H63,"0")+IFERROR(Y64/H64,"0")</f>
        <v>70</v>
      </c>
      <c r="Z65" s="565">
        <f>IFERROR(IF(Z61="",0,Z61),"0")+IFERROR(IF(Z62="",0,Z62),"0")+IFERROR(IF(Z63="",0,Z63),"0")+IFERROR(IF(Z64="",0,Z64),"0")</f>
        <v>0.96697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516.5</v>
      </c>
      <c r="Y66" s="565">
        <f>IFERROR(SUM(Y61:Y64),"0")</f>
        <v>521.1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150</v>
      </c>
      <c r="Y89" s="56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72</v>
      </c>
      <c r="Y91" s="56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75.36</v>
      </c>
      <c r="BN91" s="64">
        <f>IFERROR(Y91*I91/H91,"0")</f>
        <v>75.36</v>
      </c>
      <c r="BO91" s="64">
        <f>IFERROR(1/J91*(X91/H91),"0")</f>
        <v>0.12121212121212122</v>
      </c>
      <c r="BP91" s="64">
        <f>IFERROR(1/J91*(Y91/H91),"0")</f>
        <v>0.12121212121212122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29.888888888888886</v>
      </c>
      <c r="Y92" s="565">
        <f>IFERROR(Y89/H89,"0")+IFERROR(Y90/H90,"0")+IFERROR(Y91/H91,"0")</f>
        <v>30</v>
      </c>
      <c r="Z92" s="565">
        <f>IFERROR(IF(Z89="",0,Z89),"0")+IFERROR(IF(Z90="",0,Z90),"0")+IFERROR(IF(Z91="",0,Z91),"0")</f>
        <v>0.41004000000000002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222</v>
      </c>
      <c r="Y93" s="565">
        <f>IFERROR(SUM(Y89:Y91),"0")</f>
        <v>223.20000000000002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85</v>
      </c>
      <c r="Y95" s="564">
        <f t="shared" ref="Y95:Y100" si="16"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90.446296296296296</v>
      </c>
      <c r="BN95" s="64">
        <f t="shared" ref="BN95:BN100" si="18">IFERROR(Y95*I95/H95,"0")</f>
        <v>94.808999999999983</v>
      </c>
      <c r="BO95" s="64">
        <f t="shared" ref="BO95:BO100" si="19">IFERROR(1/J95*(X95/H95),"0")</f>
        <v>0.16396604938271606</v>
      </c>
      <c r="BP95" s="64">
        <f t="shared" ref="BP95:BP100" si="20">IFERROR(1/J95*(Y95/H95),"0")</f>
        <v>0.171875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18.899999999999999</v>
      </c>
      <c r="Y99" s="564">
        <f t="shared" si="16"/>
        <v>18.900000000000002</v>
      </c>
      <c r="Z99" s="36">
        <f>IFERROR(IF(Y99=0,"",ROUNDUP(Y99/H99,0)*0.00651),"")</f>
        <v>4.5569999999999999E-2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20.663999999999994</v>
      </c>
      <c r="BN99" s="64">
        <f t="shared" si="18"/>
        <v>20.664000000000001</v>
      </c>
      <c r="BO99" s="64">
        <f t="shared" si="19"/>
        <v>3.8461538461538457E-2</v>
      </c>
      <c r="BP99" s="64">
        <f t="shared" si="20"/>
        <v>3.8461538461538464E-2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17.493827160493826</v>
      </c>
      <c r="Y101" s="565">
        <f>IFERROR(Y95/H95,"0")+IFERROR(Y96/H96,"0")+IFERROR(Y97/H97,"0")+IFERROR(Y98/H98,"0")+IFERROR(Y99/H99,"0")+IFERROR(Y100/H100,"0")</f>
        <v>18</v>
      </c>
      <c r="Z101" s="565">
        <f>IFERROR(IF(Z95="",0,Z95),"0")+IFERROR(IF(Z96="",0,Z96),"0")+IFERROR(IF(Z97="",0,Z97),"0")+IFERROR(IF(Z98="",0,Z98),"0")+IFERROR(IF(Z99="",0,Z99),"0")+IFERROR(IF(Z100="",0,Z100),"0")</f>
        <v>0.25434999999999997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103.9</v>
      </c>
      <c r="Y102" s="565">
        <f>IFERROR(SUM(Y95:Y100),"0")</f>
        <v>108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10</v>
      </c>
      <c r="Y105" s="564">
        <f>IFERROR(IF(X105="",0,CEILING((X105/$H105),1)*$H105),"")</f>
        <v>10.8</v>
      </c>
      <c r="Z105" s="36">
        <f>IFERROR(IF(Y105=0,"",ROUNDUP(Y105/H105,0)*0.01898),"")</f>
        <v>1.898E-2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10.402777777777777</v>
      </c>
      <c r="BN105" s="64">
        <f>IFERROR(Y105*I105/H105,"0")</f>
        <v>11.234999999999999</v>
      </c>
      <c r="BO105" s="64">
        <f>IFERROR(1/J105*(X105/H105),"0")</f>
        <v>1.4467592592592591E-2</v>
      </c>
      <c r="BP105" s="64">
        <f>IFERROR(1/J105*(Y105/H105),"0")</f>
        <v>1.5625E-2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11.25</v>
      </c>
      <c r="Y106" s="564">
        <f>IFERROR(IF(X106="",0,CEILING((X106/$H106),1)*$H106),"")</f>
        <v>11.25</v>
      </c>
      <c r="Z106" s="36">
        <f>IFERROR(IF(Y106=0,"",ROUNDUP(Y106/H106,0)*0.00902),"")</f>
        <v>2.7060000000000001E-2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11.879999999999999</v>
      </c>
      <c r="BN106" s="64">
        <f>IFERROR(Y106*I106/H106,"0")</f>
        <v>11.879999999999999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3.9259259259259256</v>
      </c>
      <c r="Y109" s="565">
        <f>IFERROR(Y105/H105,"0")+IFERROR(Y106/H106,"0")+IFERROR(Y107/H107,"0")+IFERROR(Y108/H108,"0")</f>
        <v>4</v>
      </c>
      <c r="Z109" s="565">
        <f>IFERROR(IF(Z105="",0,Z105),"0")+IFERROR(IF(Z106="",0,Z106),"0")+IFERROR(IF(Z107="",0,Z107),"0")+IFERROR(IF(Z108="",0,Z108),"0")</f>
        <v>4.6039999999999998E-2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21.25</v>
      </c>
      <c r="Y110" s="565">
        <f>IFERROR(SUM(Y105:Y108),"0")</f>
        <v>22.05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38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40.406666666666666</v>
      </c>
      <c r="BN118" s="64">
        <f>IFERROR(Y118*I118/H118,"0")</f>
        <v>43.065000000000005</v>
      </c>
      <c r="BO118" s="64">
        <f>IFERROR(1/J118*(X118/H118),"0")</f>
        <v>7.3302469135802475E-2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23.4</v>
      </c>
      <c r="Y120" s="564">
        <f>IFERROR(IF(X120="",0,CEILING((X120/$H120),1)*$H120),"")</f>
        <v>24.3</v>
      </c>
      <c r="Z120" s="36">
        <f>IFERROR(IF(Y120=0,"",ROUNDUP(Y120/H120,0)*0.00651),"")</f>
        <v>5.8590000000000003E-2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25.583999999999996</v>
      </c>
      <c r="BN120" s="64">
        <f>IFERROR(Y120*I120/H120,"0")</f>
        <v>26.567999999999998</v>
      </c>
      <c r="BO120" s="64">
        <f>IFERROR(1/J120*(X120/H120),"0")</f>
        <v>4.7619047619047616E-2</v>
      </c>
      <c r="BP120" s="64">
        <f>IFERROR(1/J120*(Y120/H120),"0")</f>
        <v>4.9450549450549455E-2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13.358024691358025</v>
      </c>
      <c r="Y122" s="565">
        <f>IFERROR(Y118/H118,"0")+IFERROR(Y119/H119,"0")+IFERROR(Y120/H120,"0")+IFERROR(Y121/H121,"0")</f>
        <v>14</v>
      </c>
      <c r="Z122" s="565">
        <f>IFERROR(IF(Z118="",0,Z118),"0")+IFERROR(IF(Z119="",0,Z119),"0")+IFERROR(IF(Z120="",0,Z120),"0")+IFERROR(IF(Z121="",0,Z121),"0")</f>
        <v>0.15349000000000002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61.4</v>
      </c>
      <c r="Y123" s="565">
        <f>IFERROR(SUM(Y118:Y121),"0")</f>
        <v>64.8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7</v>
      </c>
      <c r="Y132" s="564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2.5</v>
      </c>
      <c r="Y133" s="565">
        <f>IFERROR(Y131/H131,"0")+IFERROR(Y132/H132,"0")</f>
        <v>2.9999999999999996</v>
      </c>
      <c r="Z133" s="565">
        <f>IFERROR(IF(Z131="",0,Z131),"0")+IFERROR(IF(Z132="",0,Z132),"0")</f>
        <v>1.9529999999999999E-2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7</v>
      </c>
      <c r="Y134" s="565">
        <f>IFERROR(SUM(Y131:Y132),"0")</f>
        <v>8.3999999999999986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35</v>
      </c>
      <c r="Y146" s="564">
        <f>IFERROR(IF(X146="",0,CEILING((X146/$H146),1)*$H146),"")</f>
        <v>36</v>
      </c>
      <c r="Z146" s="36">
        <f>IFERROR(IF(Y146=0,"",ROUNDUP(Y146/H146,0)*0.01898),"")</f>
        <v>7.5920000000000001E-2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37.275000000000006</v>
      </c>
      <c r="BN146" s="64">
        <f>IFERROR(Y146*I146/H146,"0")</f>
        <v>38.340000000000003</v>
      </c>
      <c r="BO146" s="64">
        <f>IFERROR(1/J146*(X146/H146),"0")</f>
        <v>6.0763888888888888E-2</v>
      </c>
      <c r="BP146" s="64">
        <f>IFERROR(1/J146*(Y146/H146),"0")</f>
        <v>6.25E-2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3.8888888888888888</v>
      </c>
      <c r="Y149" s="565">
        <f>IFERROR(Y146/H146,"0")+IFERROR(Y147/H147,"0")+IFERROR(Y148/H148,"0")</f>
        <v>4</v>
      </c>
      <c r="Z149" s="565">
        <f>IFERROR(IF(Z146="",0,Z146),"0")+IFERROR(IF(Z147="",0,Z147),"0")+IFERROR(IF(Z148="",0,Z148),"0")</f>
        <v>7.5920000000000001E-2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35</v>
      </c>
      <c r="Y150" s="565">
        <f>IFERROR(SUM(Y146:Y148),"0")</f>
        <v>36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10.5</v>
      </c>
      <c r="Y161" s="564">
        <f t="shared" si="21"/>
        <v>10.5</v>
      </c>
      <c r="Z161" s="36">
        <f>IFERROR(IF(Y161=0,"",ROUNDUP(Y161/H161,0)*0.00502),"")</f>
        <v>2.5100000000000001E-2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11.149999999999999</v>
      </c>
      <c r="BN161" s="64">
        <f t="shared" si="23"/>
        <v>11.149999999999999</v>
      </c>
      <c r="BO161" s="64">
        <f t="shared" si="24"/>
        <v>2.1367521367521368E-2</v>
      </c>
      <c r="BP161" s="64">
        <f t="shared" si="25"/>
        <v>2.1367521367521368E-2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5</v>
      </c>
      <c r="Y167" s="565">
        <f>IFERROR(Y158/H158,"0")+IFERROR(Y159/H159,"0")+IFERROR(Y160/H160,"0")+IFERROR(Y161/H161,"0")+IFERROR(Y162/H162,"0")+IFERROR(Y163/H163,"0")+IFERROR(Y164/H164,"0")+IFERROR(Y165/H165,"0")+IFERROR(Y166/H166,"0")</f>
        <v>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2.5100000000000001E-2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10.5</v>
      </c>
      <c r="Y168" s="565">
        <f>IFERROR(SUM(Y158:Y166),"0")</f>
        <v>10.5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47</v>
      </c>
      <c r="Y191" s="564">
        <f t="shared" ref="Y191:Y198" si="26">IFERROR(IF(X191="",0,CEILING((X191/$H191),1)*$H191),"")</f>
        <v>48.6</v>
      </c>
      <c r="Z191" s="36">
        <f>IFERROR(IF(Y191=0,"",ROUNDUP(Y191/H191,0)*0.00902),"")</f>
        <v>8.1180000000000002E-2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48.827777777777776</v>
      </c>
      <c r="BN191" s="64">
        <f t="shared" ref="BN191:BN198" si="28">IFERROR(Y191*I191/H191,"0")</f>
        <v>50.49</v>
      </c>
      <c r="BO191" s="64">
        <f t="shared" ref="BO191:BO198" si="29">IFERROR(1/J191*(X191/H191),"0")</f>
        <v>6.5937149270482595E-2</v>
      </c>
      <c r="BP191" s="64">
        <f t="shared" ref="BP191:BP198" si="30">IFERROR(1/J191*(Y191/H191),"0")</f>
        <v>6.8181818181818177E-2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30</v>
      </c>
      <c r="Y192" s="564">
        <f t="shared" si="26"/>
        <v>32.400000000000006</v>
      </c>
      <c r="Z192" s="36">
        <f>IFERROR(IF(Y192=0,"",ROUNDUP(Y192/H192,0)*0.00902),"")</f>
        <v>5.4120000000000001E-2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31.166666666666668</v>
      </c>
      <c r="BN192" s="64">
        <f t="shared" si="28"/>
        <v>33.660000000000004</v>
      </c>
      <c r="BO192" s="64">
        <f t="shared" si="29"/>
        <v>4.208754208754209E-2</v>
      </c>
      <c r="BP192" s="64">
        <f t="shared" si="30"/>
        <v>4.5454545454545463E-2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30</v>
      </c>
      <c r="Y193" s="564">
        <f t="shared" si="26"/>
        <v>32.400000000000006</v>
      </c>
      <c r="Z193" s="36">
        <f>IFERROR(IF(Y193=0,"",ROUNDUP(Y193/H193,0)*0.00902),"")</f>
        <v>5.4120000000000001E-2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31.166666666666668</v>
      </c>
      <c r="BN193" s="64">
        <f t="shared" si="28"/>
        <v>33.660000000000004</v>
      </c>
      <c r="BO193" s="64">
        <f t="shared" si="29"/>
        <v>4.208754208754209E-2</v>
      </c>
      <c r="BP193" s="64">
        <f t="shared" si="30"/>
        <v>4.5454545454545463E-2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30</v>
      </c>
      <c r="Y194" s="564">
        <f t="shared" si="26"/>
        <v>32.400000000000006</v>
      </c>
      <c r="Z194" s="36">
        <f>IFERROR(IF(Y194=0,"",ROUNDUP(Y194/H194,0)*0.00902),"")</f>
        <v>5.4120000000000001E-2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31.166666666666668</v>
      </c>
      <c r="BN194" s="64">
        <f t="shared" si="28"/>
        <v>33.660000000000004</v>
      </c>
      <c r="BO194" s="64">
        <f t="shared" si="29"/>
        <v>4.208754208754209E-2</v>
      </c>
      <c r="BP194" s="64">
        <f t="shared" si="30"/>
        <v>4.5454545454545463E-2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25.370370370370367</v>
      </c>
      <c r="Y199" s="565">
        <f>IFERROR(Y191/H191,"0")+IFERROR(Y192/H192,"0")+IFERROR(Y193/H193,"0")+IFERROR(Y194/H194,"0")+IFERROR(Y195/H195,"0")+IFERROR(Y196/H196,"0")+IFERROR(Y197/H197,"0")+IFERROR(Y198/H198,"0")</f>
        <v>27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0.24354000000000001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137</v>
      </c>
      <c r="Y200" s="565">
        <f>IFERROR(SUM(Y191:Y198),"0")</f>
        <v>145.80000000000001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10.4</v>
      </c>
      <c r="Y205" s="564">
        <f t="shared" si="31"/>
        <v>12</v>
      </c>
      <c r="Z205" s="36">
        <f t="shared" ref="Z205:Z210" si="36">IFERROR(IF(Y205=0,"",ROUNDUP(Y205/H205,0)*0.00651),"")</f>
        <v>3.2550000000000003E-2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11.57</v>
      </c>
      <c r="BN205" s="64">
        <f t="shared" si="33"/>
        <v>13.35</v>
      </c>
      <c r="BO205" s="64">
        <f t="shared" si="34"/>
        <v>2.3809523809523815E-2</v>
      </c>
      <c r="BP205" s="64">
        <f t="shared" si="35"/>
        <v>2.7472527472527476E-2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11.25</v>
      </c>
      <c r="Y207" s="564">
        <f t="shared" si="31"/>
        <v>12</v>
      </c>
      <c r="Z207" s="36">
        <f t="shared" si="36"/>
        <v>3.2550000000000003E-2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12.43125</v>
      </c>
      <c r="BN207" s="64">
        <f t="shared" si="33"/>
        <v>13.260000000000002</v>
      </c>
      <c r="BO207" s="64">
        <f t="shared" si="34"/>
        <v>2.5755494505494508E-2</v>
      </c>
      <c r="BP207" s="64">
        <f t="shared" si="35"/>
        <v>2.7472527472527476E-2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11.25</v>
      </c>
      <c r="Y208" s="564">
        <f t="shared" si="31"/>
        <v>12</v>
      </c>
      <c r="Z208" s="36">
        <f t="shared" si="36"/>
        <v>3.2550000000000003E-2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12.43125</v>
      </c>
      <c r="BN208" s="64">
        <f t="shared" si="33"/>
        <v>13.260000000000002</v>
      </c>
      <c r="BO208" s="64">
        <f t="shared" si="34"/>
        <v>2.5755494505494508E-2</v>
      </c>
      <c r="BP208" s="64">
        <f t="shared" si="35"/>
        <v>2.7472527472527476E-2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10</v>
      </c>
      <c r="Y210" s="564">
        <f t="shared" si="31"/>
        <v>12</v>
      </c>
      <c r="Z210" s="36">
        <f t="shared" si="36"/>
        <v>3.2550000000000003E-2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11.074999999999999</v>
      </c>
      <c r="BN210" s="64">
        <f t="shared" si="33"/>
        <v>13.290000000000001</v>
      </c>
      <c r="BO210" s="64">
        <f t="shared" si="34"/>
        <v>2.2893772893772896E-2</v>
      </c>
      <c r="BP210" s="64">
        <f t="shared" si="35"/>
        <v>2.7472527472527476E-2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17.875</v>
      </c>
      <c r="Y211" s="565">
        <f>IFERROR(Y202/H202,"0")+IFERROR(Y203/H203,"0")+IFERROR(Y204/H204,"0")+IFERROR(Y205/H205,"0")+IFERROR(Y206/H206,"0")+IFERROR(Y207/H207,"0")+IFERROR(Y208/H208,"0")+IFERROR(Y209/H209,"0")+IFERROR(Y210/H210,"0")</f>
        <v>20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0.13020000000000001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42.9</v>
      </c>
      <c r="Y212" s="565">
        <f>IFERROR(SUM(Y202:Y210),"0")</f>
        <v>48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40</v>
      </c>
      <c r="Y248" s="564">
        <f>IFERROR(IF(X248="",0,CEILING((X248/$H248),1)*$H248),"")</f>
        <v>43.2</v>
      </c>
      <c r="Z248" s="36">
        <f>IFERROR(IF(Y248=0,"",ROUNDUP(Y248/H248,0)*0.01898),"")</f>
        <v>7.5920000000000001E-2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41.611111111111107</v>
      </c>
      <c r="BN248" s="64">
        <f>IFERROR(Y248*I248/H248,"0")</f>
        <v>44.94</v>
      </c>
      <c r="BO248" s="64">
        <f>IFERROR(1/J248*(X248/H248),"0")</f>
        <v>5.7870370370370364E-2</v>
      </c>
      <c r="BP248" s="64">
        <f>IFERROR(1/J248*(Y248/H248),"0")</f>
        <v>6.25E-2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230</v>
      </c>
      <c r="Y249" s="564">
        <f>IFERROR(IF(X249="",0,CEILING((X249/$H249),1)*$H249),"")</f>
        <v>237.60000000000002</v>
      </c>
      <c r="Z249" s="36">
        <f>IFERROR(IF(Y249=0,"",ROUNDUP(Y249/H249,0)*0.01898),"")</f>
        <v>0.41755999999999999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239.26388888888886</v>
      </c>
      <c r="BN249" s="64">
        <f>IFERROR(Y249*I249/H249,"0")</f>
        <v>247.17</v>
      </c>
      <c r="BO249" s="64">
        <f>IFERROR(1/J249*(X249/H249),"0")</f>
        <v>0.33275462962962959</v>
      </c>
      <c r="BP249" s="64">
        <f>IFERROR(1/J249*(Y249/H249),"0")</f>
        <v>0.34375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25</v>
      </c>
      <c r="Y251" s="564">
        <f>IFERROR(IF(X251="",0,CEILING((X251/$H251),1)*$H251),"")</f>
        <v>28</v>
      </c>
      <c r="Z251" s="36">
        <f>IFERROR(IF(Y251=0,"",ROUNDUP(Y251/H251,0)*0.00902),"")</f>
        <v>6.3140000000000002E-2</v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26.3125</v>
      </c>
      <c r="BN251" s="64">
        <f>IFERROR(Y251*I251/H251,"0")</f>
        <v>29.47</v>
      </c>
      <c r="BO251" s="64">
        <f>IFERROR(1/J251*(X251/H251),"0")</f>
        <v>4.7348484848484848E-2</v>
      </c>
      <c r="BP251" s="64">
        <f>IFERROR(1/J251*(Y251/H251),"0")</f>
        <v>5.3030303030303032E-2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28</v>
      </c>
      <c r="Y252" s="564">
        <f>IFERROR(IF(X252="",0,CEILING((X252/$H252),1)*$H252),"")</f>
        <v>28</v>
      </c>
      <c r="Z252" s="36">
        <f>IFERROR(IF(Y252=0,"",ROUNDUP(Y252/H252,0)*0.00902),"")</f>
        <v>6.3140000000000002E-2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29.47</v>
      </c>
      <c r="BN252" s="64">
        <f>IFERROR(Y252*I252/H252,"0")</f>
        <v>29.47</v>
      </c>
      <c r="BO252" s="64">
        <f>IFERROR(1/J252*(X252/H252),"0")</f>
        <v>5.3030303030303032E-2</v>
      </c>
      <c r="BP252" s="64">
        <f>IFERROR(1/J252*(Y252/H252),"0")</f>
        <v>5.3030303030303032E-2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38.25</v>
      </c>
      <c r="Y253" s="565">
        <f>IFERROR(Y248/H248,"0")+IFERROR(Y249/H249,"0")+IFERROR(Y250/H250,"0")+IFERROR(Y251/H251,"0")+IFERROR(Y252/H252,"0")</f>
        <v>40</v>
      </c>
      <c r="Z253" s="565">
        <f>IFERROR(IF(Z248="",0,Z248),"0")+IFERROR(IF(Z249="",0,Z249),"0")+IFERROR(IF(Z250="",0,Z250),"0")+IFERROR(IF(Z251="",0,Z251),"0")+IFERROR(IF(Z252="",0,Z252),"0")</f>
        <v>0.61975999999999998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323</v>
      </c>
      <c r="Y254" s="565">
        <f>IFERROR(SUM(Y248:Y252),"0")</f>
        <v>336.8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230</v>
      </c>
      <c r="Y286" s="564">
        <f t="shared" ref="Y286:Y291" si="42">IFERROR(IF(X286="",0,CEILING((X286/$H286),1)*$H286),"")</f>
        <v>237.60000000000002</v>
      </c>
      <c r="Z286" s="36">
        <f>IFERROR(IF(Y286=0,"",ROUNDUP(Y286/H286,0)*0.01898),"")</f>
        <v>0.41755999999999999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239.26388888888886</v>
      </c>
      <c r="BN286" s="64">
        <f t="shared" ref="BN286:BN291" si="44">IFERROR(Y286*I286/H286,"0")</f>
        <v>247.17</v>
      </c>
      <c r="BO286" s="64">
        <f t="shared" ref="BO286:BO291" si="45">IFERROR(1/J286*(X286/H286),"0")</f>
        <v>0.33275462962962959</v>
      </c>
      <c r="BP286" s="64">
        <f t="shared" ref="BP286:BP291" si="46">IFERROR(1/J286*(Y286/H286),"0")</f>
        <v>0.34375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1220</v>
      </c>
      <c r="Y287" s="564">
        <f t="shared" si="42"/>
        <v>1220.4000000000001</v>
      </c>
      <c r="Z287" s="36">
        <f>IFERROR(IF(Y287=0,"",ROUNDUP(Y287/H287,0)*0.01898),"")</f>
        <v>2.1447400000000001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1269.1388888888887</v>
      </c>
      <c r="BN287" s="64">
        <f t="shared" si="44"/>
        <v>1269.5549999999998</v>
      </c>
      <c r="BO287" s="64">
        <f t="shared" si="45"/>
        <v>1.7650462962962963</v>
      </c>
      <c r="BP287" s="64">
        <f t="shared" si="46"/>
        <v>1.765625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210</v>
      </c>
      <c r="Y289" s="564">
        <f t="shared" si="42"/>
        <v>216</v>
      </c>
      <c r="Z289" s="36">
        <f>IFERROR(IF(Y289=0,"",ROUNDUP(Y289/H289,0)*0.01898),"")</f>
        <v>0.37959999999999999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218.45833333333331</v>
      </c>
      <c r="BN289" s="64">
        <f t="shared" si="44"/>
        <v>224.69999999999996</v>
      </c>
      <c r="BO289" s="64">
        <f t="shared" si="45"/>
        <v>0.30381944444444442</v>
      </c>
      <c r="BP289" s="64">
        <f t="shared" si="46"/>
        <v>0.3125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60</v>
      </c>
      <c r="Y290" s="564">
        <f t="shared" si="42"/>
        <v>60</v>
      </c>
      <c r="Z290" s="36">
        <f>IFERROR(IF(Y290=0,"",ROUNDUP(Y290/H290,0)*0.00902),"")</f>
        <v>0.1353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63.15</v>
      </c>
      <c r="BN290" s="64">
        <f t="shared" si="44"/>
        <v>63.15</v>
      </c>
      <c r="BO290" s="64">
        <f t="shared" si="45"/>
        <v>0.11363636363636365</v>
      </c>
      <c r="BP290" s="64">
        <f t="shared" si="46"/>
        <v>0.11363636363636365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96</v>
      </c>
      <c r="Y291" s="564">
        <f t="shared" si="42"/>
        <v>96</v>
      </c>
      <c r="Z291" s="36">
        <f>IFERROR(IF(Y291=0,"",ROUNDUP(Y291/H291,0)*0.00902),"")</f>
        <v>0.21648000000000001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101.03999999999999</v>
      </c>
      <c r="BN291" s="64">
        <f t="shared" si="44"/>
        <v>101.03999999999999</v>
      </c>
      <c r="BO291" s="64">
        <f t="shared" si="45"/>
        <v>0.18181818181818182</v>
      </c>
      <c r="BP291" s="64">
        <f t="shared" si="46"/>
        <v>0.18181818181818182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192.7037037037037</v>
      </c>
      <c r="Y292" s="565">
        <f>IFERROR(Y286/H286,"0")+IFERROR(Y287/H287,"0")+IFERROR(Y288/H288,"0")+IFERROR(Y289/H289,"0")+IFERROR(Y290/H290,"0")+IFERROR(Y291/H291,"0")</f>
        <v>194</v>
      </c>
      <c r="Z292" s="565">
        <f>IFERROR(IF(Z286="",0,Z286),"0")+IFERROR(IF(Z287="",0,Z287),"0")+IFERROR(IF(Z288="",0,Z288),"0")+IFERROR(IF(Z289="",0,Z289),"0")+IFERROR(IF(Z290="",0,Z290),"0")+IFERROR(IF(Z291="",0,Z291),"0")</f>
        <v>3.2936800000000002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1816</v>
      </c>
      <c r="Y293" s="565">
        <f>IFERROR(SUM(Y286:Y291),"0")</f>
        <v>1830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80</v>
      </c>
      <c r="Y295" s="564">
        <f t="shared" ref="Y295:Y301" si="47">IFERROR(IF(X295="",0,CEILING((X295/$H295),1)*$H295),"")</f>
        <v>84</v>
      </c>
      <c r="Z295" s="36">
        <f>IFERROR(IF(Y295=0,"",ROUNDUP(Y295/H295,0)*0.00902),"")</f>
        <v>0.1804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85.142857142857125</v>
      </c>
      <c r="BN295" s="64">
        <f t="shared" ref="BN295:BN301" si="49">IFERROR(Y295*I295/H295,"0")</f>
        <v>89.399999999999991</v>
      </c>
      <c r="BO295" s="64">
        <f t="shared" ref="BO295:BO301" si="50">IFERROR(1/J295*(X295/H295),"0")</f>
        <v>0.14430014430014429</v>
      </c>
      <c r="BP295" s="64">
        <f t="shared" ref="BP295:BP301" si="51">IFERROR(1/J295*(Y295/H295),"0")</f>
        <v>0.15151515151515152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252</v>
      </c>
      <c r="Y296" s="564">
        <f t="shared" si="47"/>
        <v>252</v>
      </c>
      <c r="Z296" s="36">
        <f>IFERROR(IF(Y296=0,"",ROUNDUP(Y296/H296,0)*0.00902),"")</f>
        <v>0.54120000000000001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268.19999999999993</v>
      </c>
      <c r="BN296" s="64">
        <f t="shared" si="49"/>
        <v>268.19999999999993</v>
      </c>
      <c r="BO296" s="64">
        <f t="shared" si="50"/>
        <v>0.45454545454545459</v>
      </c>
      <c r="BP296" s="64">
        <f t="shared" si="51"/>
        <v>0.45454545454545459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51.8</v>
      </c>
      <c r="Y298" s="564">
        <f t="shared" si="47"/>
        <v>52.5</v>
      </c>
      <c r="Z298" s="36">
        <f>IFERROR(IF(Y298=0,"",ROUNDUP(Y298/H298,0)*0.00502),"")</f>
        <v>0.1255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55.006666666666661</v>
      </c>
      <c r="BN298" s="64">
        <f t="shared" si="49"/>
        <v>55.75</v>
      </c>
      <c r="BO298" s="64">
        <f t="shared" si="50"/>
        <v>0.10541310541310542</v>
      </c>
      <c r="BP298" s="64">
        <f t="shared" si="51"/>
        <v>0.10683760683760685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12.6</v>
      </c>
      <c r="Y299" s="564">
        <f t="shared" si="47"/>
        <v>12.600000000000001</v>
      </c>
      <c r="Z299" s="36">
        <f>IFERROR(IF(Y299=0,"",ROUNDUP(Y299/H299,0)*0.00502),"")</f>
        <v>3.0120000000000001E-2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13.200000000000001</v>
      </c>
      <c r="BN299" s="64">
        <f t="shared" si="49"/>
        <v>13.200000000000003</v>
      </c>
      <c r="BO299" s="64">
        <f t="shared" si="50"/>
        <v>2.5641025641025644E-2</v>
      </c>
      <c r="BP299" s="64">
        <f t="shared" si="51"/>
        <v>2.5641025641025644E-2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109.71428571428572</v>
      </c>
      <c r="Y302" s="565">
        <f>IFERROR(Y295/H295,"0")+IFERROR(Y296/H296,"0")+IFERROR(Y297/H297,"0")+IFERROR(Y298/H298,"0")+IFERROR(Y299/H299,"0")+IFERROR(Y300/H300,"0")+IFERROR(Y301/H301,"0")</f>
        <v>111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0.87722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396.40000000000003</v>
      </c>
      <c r="Y303" s="565">
        <f>IFERROR(SUM(Y295:Y301),"0")</f>
        <v>401.1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2410</v>
      </c>
      <c r="Y305" s="564">
        <f>IFERROR(IF(X305="",0,CEILING((X305/$H305),1)*$H305),"")</f>
        <v>2410.1999999999998</v>
      </c>
      <c r="Z305" s="36">
        <f>IFERROR(IF(Y305=0,"",ROUNDUP(Y305/H305,0)*0.01898),"")</f>
        <v>5.8648199999999999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2568.5038461538466</v>
      </c>
      <c r="BN305" s="64">
        <f>IFERROR(Y305*I305/H305,"0")</f>
        <v>2568.7170000000001</v>
      </c>
      <c r="BO305" s="64">
        <f>IFERROR(1/J305*(X305/H305),"0")</f>
        <v>4.8277243589743595</v>
      </c>
      <c r="BP305" s="64">
        <f>IFERROR(1/J305*(Y305/H305),"0")</f>
        <v>4.828125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1.2</v>
      </c>
      <c r="Y308" s="564">
        <f>IFERROR(IF(X308="",0,CEILING((X308/$H308),1)*$H308),"")</f>
        <v>3</v>
      </c>
      <c r="Z308" s="36">
        <f>IFERROR(IF(Y308=0,"",ROUNDUP(Y308/H308,0)*0.00651),"")</f>
        <v>6.5100000000000002E-3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1.2984</v>
      </c>
      <c r="BN308" s="64">
        <f>IFERROR(Y308*I308/H308,"0")</f>
        <v>3.246</v>
      </c>
      <c r="BO308" s="64">
        <f>IFERROR(1/J308*(X308/H308),"0")</f>
        <v>2.1978021978021978E-3</v>
      </c>
      <c r="BP308" s="64">
        <f>IFERROR(1/J308*(Y308/H308),"0")</f>
        <v>5.4945054945054949E-3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309.37435897435898</v>
      </c>
      <c r="Y310" s="565">
        <f>IFERROR(Y305/H305,"0")+IFERROR(Y306/H306,"0")+IFERROR(Y307/H307,"0")+IFERROR(Y308/H308,"0")+IFERROR(Y309/H309,"0")</f>
        <v>310</v>
      </c>
      <c r="Z310" s="565">
        <f>IFERROR(IF(Z305="",0,Z305),"0")+IFERROR(IF(Z306="",0,Z306),"0")+IFERROR(IF(Z307="",0,Z307),"0")+IFERROR(IF(Z308="",0,Z308),"0")+IFERROR(IF(Z309="",0,Z309),"0")</f>
        <v>5.8713299999999995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2411.1999999999998</v>
      </c>
      <c r="Y311" s="565">
        <f>IFERROR(SUM(Y305:Y309),"0")</f>
        <v>2413.1999999999998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243</v>
      </c>
      <c r="Y314" s="564">
        <f>IFERROR(IF(X314="",0,CEILING((X314/$H314),1)*$H314),"")</f>
        <v>249.6</v>
      </c>
      <c r="Z314" s="36">
        <f>IFERROR(IF(Y314=0,"",ROUNDUP(Y314/H314,0)*0.01898),"")</f>
        <v>0.60736000000000001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259.16884615384618</v>
      </c>
      <c r="BN314" s="64">
        <f>IFERROR(Y314*I314/H314,"0")</f>
        <v>266.20800000000003</v>
      </c>
      <c r="BO314" s="64">
        <f>IFERROR(1/J314*(X314/H314),"0")</f>
        <v>0.48677884615384615</v>
      </c>
      <c r="BP314" s="64">
        <f>IFERROR(1/J314*(Y314/H314),"0")</f>
        <v>0.5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93</v>
      </c>
      <c r="Y315" s="564">
        <f>IFERROR(IF(X315="",0,CEILING((X315/$H315),1)*$H315),"")</f>
        <v>100.80000000000001</v>
      </c>
      <c r="Z315" s="36">
        <f>IFERROR(IF(Y315=0,"",ROUNDUP(Y315/H315,0)*0.01898),"")</f>
        <v>0.22776000000000002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98.74607142857144</v>
      </c>
      <c r="BN315" s="64">
        <f>IFERROR(Y315*I315/H315,"0")</f>
        <v>107.02800000000001</v>
      </c>
      <c r="BO315" s="64">
        <f>IFERROR(1/J315*(X315/H315),"0")</f>
        <v>0.17299107142857142</v>
      </c>
      <c r="BP315" s="64">
        <f>IFERROR(1/J315*(Y315/H315),"0")</f>
        <v>0.1875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42.225274725274723</v>
      </c>
      <c r="Y316" s="565">
        <f>IFERROR(Y313/H313,"0")+IFERROR(Y314/H314,"0")+IFERROR(Y315/H315,"0")</f>
        <v>44</v>
      </c>
      <c r="Z316" s="565">
        <f>IFERROR(IF(Z313="",0,Z313),"0")+IFERROR(IF(Z314="",0,Z314),"0")+IFERROR(IF(Z315="",0,Z315),"0")</f>
        <v>0.83512000000000008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336</v>
      </c>
      <c r="Y317" s="565">
        <f>IFERROR(SUM(Y313:Y315),"0")</f>
        <v>350.4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2.5499999999999998</v>
      </c>
      <c r="Y322" s="56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2.88</v>
      </c>
      <c r="BN322" s="64">
        <f>IFERROR(Y322*I322/H322,"0")</f>
        <v>2.88</v>
      </c>
      <c r="BO322" s="64">
        <f>IFERROR(1/J322*(X322/H322),"0")</f>
        <v>5.4945054945054949E-3</v>
      </c>
      <c r="BP322" s="64">
        <f>IFERROR(1/J322*(Y322/H322),"0")</f>
        <v>5.4945054945054949E-3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1</v>
      </c>
      <c r="Y323" s="565">
        <f>IFERROR(Y319/H319,"0")+IFERROR(Y320/H320,"0")+IFERROR(Y321/H321,"0")+IFERROR(Y322/H322,"0")</f>
        <v>1</v>
      </c>
      <c r="Z323" s="565">
        <f>IFERROR(IF(Z319="",0,Z319),"0")+IFERROR(IF(Z320="",0,Z320),"0")+IFERROR(IF(Z321="",0,Z321),"0")+IFERROR(IF(Z322="",0,Z322),"0")</f>
        <v>6.5100000000000002E-3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2.5499999999999998</v>
      </c>
      <c r="Y324" s="565">
        <f>IFERROR(SUM(Y319:Y322),"0")</f>
        <v>2.5499999999999998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35</v>
      </c>
      <c r="Y333" s="564">
        <f>IFERROR(IF(X333="",0,CEILING((X333/$H333),1)*$H333),"")</f>
        <v>40.5</v>
      </c>
      <c r="Z333" s="36">
        <f>IFERROR(IF(Y333=0,"",ROUNDUP(Y333/H333,0)*0.01898),"")</f>
        <v>9.4899999999999998E-2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37.242592592592587</v>
      </c>
      <c r="BN333" s="64">
        <f>IFERROR(Y333*I333/H333,"0")</f>
        <v>43.095000000000006</v>
      </c>
      <c r="BO333" s="64">
        <f>IFERROR(1/J333*(X333/H333),"0")</f>
        <v>6.751543209876544E-2</v>
      </c>
      <c r="BP333" s="64">
        <f>IFERROR(1/J333*(Y333/H333),"0")</f>
        <v>7.8125E-2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67.199999999999989</v>
      </c>
      <c r="Y334" s="564">
        <f>IFERROR(IF(X334="",0,CEILING((X334/$H334),1)*$H334),"")</f>
        <v>67.2</v>
      </c>
      <c r="Z334" s="36">
        <f>IFERROR(IF(Y334=0,"",ROUNDUP(Y334/H334,0)*0.00651),"")</f>
        <v>0.20832000000000001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75.263999999999982</v>
      </c>
      <c r="BN334" s="64">
        <f>IFERROR(Y334*I334/H334,"0")</f>
        <v>75.263999999999996</v>
      </c>
      <c r="BO334" s="64">
        <f>IFERROR(1/J334*(X334/H334),"0")</f>
        <v>0.17582417582417581</v>
      </c>
      <c r="BP334" s="64">
        <f>IFERROR(1/J334*(Y334/H334),"0")</f>
        <v>0.17582417582417584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49.7</v>
      </c>
      <c r="Y335" s="564">
        <f>IFERROR(IF(X335="",0,CEILING((X335/$H335),1)*$H335),"")</f>
        <v>50.400000000000006</v>
      </c>
      <c r="Z335" s="36">
        <f>IFERROR(IF(Y335=0,"",ROUNDUP(Y335/H335,0)*0.00651),"")</f>
        <v>0.15623999999999999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55.379999999999995</v>
      </c>
      <c r="BN335" s="64">
        <f>IFERROR(Y335*I335/H335,"0")</f>
        <v>56.160000000000004</v>
      </c>
      <c r="BO335" s="64">
        <f>IFERROR(1/J335*(X335/H335),"0")</f>
        <v>0.13003663003663005</v>
      </c>
      <c r="BP335" s="64">
        <f>IFERROR(1/J335*(Y335/H335),"0")</f>
        <v>0.13186813186813187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59.987654320987644</v>
      </c>
      <c r="Y336" s="565">
        <f>IFERROR(Y333/H333,"0")+IFERROR(Y334/H334,"0")+IFERROR(Y335/H335,"0")</f>
        <v>61</v>
      </c>
      <c r="Z336" s="565">
        <f>IFERROR(IF(Z333="",0,Z333),"0")+IFERROR(IF(Z334="",0,Z334),"0")+IFERROR(IF(Z335="",0,Z335),"0")</f>
        <v>0.45945999999999998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151.89999999999998</v>
      </c>
      <c r="Y337" s="565">
        <f>IFERROR(SUM(Y333:Y335),"0")</f>
        <v>158.10000000000002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210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216.72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0.29166666666666663</v>
      </c>
      <c r="BP341" s="64">
        <f t="shared" ref="BP341:BP347" si="56">IFERROR(1/J341*(Y341/H341),"0")</f>
        <v>0.29166666666666663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730</v>
      </c>
      <c r="Y342" s="564">
        <f t="shared" si="52"/>
        <v>735</v>
      </c>
      <c r="Z342" s="36">
        <f>IFERROR(IF(Y342=0,"",ROUNDUP(Y342/H342,0)*0.02175),"")</f>
        <v>1.06575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753.36</v>
      </c>
      <c r="BN342" s="64">
        <f t="shared" si="54"/>
        <v>758.5200000000001</v>
      </c>
      <c r="BO342" s="64">
        <f t="shared" si="55"/>
        <v>1.0138888888888888</v>
      </c>
      <c r="BP342" s="64">
        <f t="shared" si="56"/>
        <v>1.0208333333333333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1365</v>
      </c>
      <c r="Y343" s="564">
        <f t="shared" si="52"/>
        <v>1365</v>
      </c>
      <c r="Z343" s="36">
        <f>IFERROR(IF(Y343=0,"",ROUNDUP(Y343/H343,0)*0.02175),"")</f>
        <v>1.97925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1408.68</v>
      </c>
      <c r="BN343" s="64">
        <f t="shared" si="54"/>
        <v>1408.68</v>
      </c>
      <c r="BO343" s="64">
        <f t="shared" si="55"/>
        <v>1.8958333333333333</v>
      </c>
      <c r="BP343" s="64">
        <f t="shared" si="56"/>
        <v>1.8958333333333333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10</v>
      </c>
      <c r="Y347" s="564">
        <f t="shared" si="52"/>
        <v>10</v>
      </c>
      <c r="Z347" s="36">
        <f>IFERROR(IF(Y347=0,"",ROUNDUP(Y347/H347,0)*0.00902),"")</f>
        <v>1.804E-2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10.42</v>
      </c>
      <c r="BN347" s="64">
        <f t="shared" si="54"/>
        <v>10.42</v>
      </c>
      <c r="BO347" s="64">
        <f t="shared" si="55"/>
        <v>1.5151515151515152E-2</v>
      </c>
      <c r="BP347" s="64">
        <f t="shared" si="56"/>
        <v>1.5151515151515152E-2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155.66666666666666</v>
      </c>
      <c r="Y348" s="565">
        <f>IFERROR(Y341/H341,"0")+IFERROR(Y342/H342,"0")+IFERROR(Y343/H343,"0")+IFERROR(Y344/H344,"0")+IFERROR(Y345/H345,"0")+IFERROR(Y346/H346,"0")+IFERROR(Y347/H347,"0")</f>
        <v>156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3.36754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2315</v>
      </c>
      <c r="Y349" s="565">
        <f>IFERROR(SUM(Y341:Y347),"0")</f>
        <v>2320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1235</v>
      </c>
      <c r="Y351" s="564">
        <f>IFERROR(IF(X351="",0,CEILING((X351/$H351),1)*$H351),"")</f>
        <v>1245</v>
      </c>
      <c r="Z351" s="36">
        <f>IFERROR(IF(Y351=0,"",ROUNDUP(Y351/H351,0)*0.02175),"")</f>
        <v>1.8052499999999998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1274.52</v>
      </c>
      <c r="BN351" s="64">
        <f>IFERROR(Y351*I351/H351,"0")</f>
        <v>1284.8400000000001</v>
      </c>
      <c r="BO351" s="64">
        <f>IFERROR(1/J351*(X351/H351),"0")</f>
        <v>1.7152777777777777</v>
      </c>
      <c r="BP351" s="64">
        <f>IFERROR(1/J351*(Y351/H351),"0")</f>
        <v>1.7291666666666665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4</v>
      </c>
      <c r="Y352" s="564">
        <f>IFERROR(IF(X352="",0,CEILING((X352/$H352),1)*$H352),"")</f>
        <v>4</v>
      </c>
      <c r="Z352" s="36">
        <f>IFERROR(IF(Y352=0,"",ROUNDUP(Y352/H352,0)*0.00902),"")</f>
        <v>9.0200000000000002E-3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4.21</v>
      </c>
      <c r="BN352" s="64">
        <f>IFERROR(Y352*I352/H352,"0")</f>
        <v>4.21</v>
      </c>
      <c r="BO352" s="64">
        <f>IFERROR(1/J352*(X352/H352),"0")</f>
        <v>7.575757575757576E-3</v>
      </c>
      <c r="BP352" s="64">
        <f>IFERROR(1/J352*(Y352/H352),"0")</f>
        <v>7.575757575757576E-3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83.333333333333329</v>
      </c>
      <c r="Y353" s="565">
        <f>IFERROR(Y351/H351,"0")+IFERROR(Y352/H352,"0")</f>
        <v>84</v>
      </c>
      <c r="Z353" s="565">
        <f>IFERROR(IF(Z351="",0,Z351),"0")+IFERROR(IF(Z352="",0,Z352),"0")</f>
        <v>1.8142699999999998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1239</v>
      </c>
      <c r="Y354" s="565">
        <f>IFERROR(SUM(Y351:Y352),"0")</f>
        <v>1249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12</v>
      </c>
      <c r="Y391" s="564">
        <f t="shared" si="57"/>
        <v>16.200000000000003</v>
      </c>
      <c r="Z391" s="36">
        <f>IFERROR(IF(Y391=0,"",ROUNDUP(Y391/H391,0)*0.00902),"")</f>
        <v>2.7060000000000001E-2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12.466666666666667</v>
      </c>
      <c r="BN391" s="64">
        <f t="shared" si="59"/>
        <v>16.830000000000002</v>
      </c>
      <c r="BO391" s="64">
        <f t="shared" si="60"/>
        <v>1.6835016835016831E-2</v>
      </c>
      <c r="BP391" s="64">
        <f t="shared" si="61"/>
        <v>2.2727272727272731E-2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6.3</v>
      </c>
      <c r="Y394" s="564">
        <f t="shared" si="57"/>
        <v>6.3000000000000007</v>
      </c>
      <c r="Z394" s="36">
        <f t="shared" si="62"/>
        <v>1.506E-2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6.6899999999999995</v>
      </c>
      <c r="BN394" s="64">
        <f t="shared" si="59"/>
        <v>6.69</v>
      </c>
      <c r="BO394" s="64">
        <f t="shared" si="60"/>
        <v>1.2820512820512822E-2</v>
      </c>
      <c r="BP394" s="64">
        <f t="shared" si="61"/>
        <v>1.2820512820512822E-2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4.1999999999999993</v>
      </c>
      <c r="Y396" s="564">
        <f t="shared" si="57"/>
        <v>4.2</v>
      </c>
      <c r="Z396" s="36">
        <f t="shared" si="62"/>
        <v>1.004E-2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4.4599999999999991</v>
      </c>
      <c r="BN396" s="64">
        <f t="shared" si="59"/>
        <v>4.46</v>
      </c>
      <c r="BO396" s="64">
        <f t="shared" si="60"/>
        <v>8.5470085470085461E-3</v>
      </c>
      <c r="BP396" s="64">
        <f t="shared" si="61"/>
        <v>8.5470085470085479E-3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2.1</v>
      </c>
      <c r="Y397" s="564">
        <f t="shared" si="57"/>
        <v>2.1</v>
      </c>
      <c r="Z397" s="36">
        <f t="shared" si="62"/>
        <v>5.0200000000000002E-3</v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2.23</v>
      </c>
      <c r="BN397" s="64">
        <f t="shared" si="59"/>
        <v>2.23</v>
      </c>
      <c r="BO397" s="64">
        <f t="shared" si="60"/>
        <v>4.2735042735042739E-3</v>
      </c>
      <c r="BP397" s="64">
        <f t="shared" si="61"/>
        <v>4.2735042735042739E-3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8.2222222222222214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5.7180000000000009E-2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24.6</v>
      </c>
      <c r="Y399" s="565">
        <f>IFERROR(SUM(Y388:Y397),"0")</f>
        <v>28.800000000000004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2.1</v>
      </c>
      <c r="Y414" s="564">
        <f>IFERROR(IF(X414="",0,CEILING((X414/$H414),1)*$H414),"")</f>
        <v>2.1</v>
      </c>
      <c r="Z414" s="36">
        <f>IFERROR(IF(Y414=0,"",ROUNDUP(Y414/H414,0)*0.00502),"")</f>
        <v>5.0200000000000002E-3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2.23</v>
      </c>
      <c r="BN414" s="64">
        <f>IFERROR(Y414*I414/H414,"0")</f>
        <v>2.23</v>
      </c>
      <c r="BO414" s="64">
        <f>IFERROR(1/J414*(X414/H414),"0")</f>
        <v>4.2735042735042739E-3</v>
      </c>
      <c r="BP414" s="64">
        <f>IFERROR(1/J414*(Y414/H414),"0")</f>
        <v>4.2735042735042739E-3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1</v>
      </c>
      <c r="Y415" s="565">
        <f>IFERROR(Y411/H411,"0")+IFERROR(Y412/H412,"0")+IFERROR(Y413/H413,"0")+IFERROR(Y414/H414,"0")</f>
        <v>1</v>
      </c>
      <c r="Z415" s="565">
        <f>IFERROR(IF(Z411="",0,Z411),"0")+IFERROR(IF(Z412="",0,Z412),"0")+IFERROR(IF(Z413="",0,Z413),"0")+IFERROR(IF(Z414="",0,Z414),"0")</f>
        <v>5.0200000000000002E-3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2.1</v>
      </c>
      <c r="Y416" s="565">
        <f>IFERROR(SUM(Y411:Y414),"0")</f>
        <v>2.1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75</v>
      </c>
      <c r="Y430" s="564">
        <f t="shared" ref="Y430:Y444" si="63">IFERROR(IF(X430="",0,CEILING((X430/$H430),1)*$H430),"")</f>
        <v>79.2</v>
      </c>
      <c r="Z430" s="36">
        <f t="shared" ref="Z430:Z436" si="64">IFERROR(IF(Y430=0,"",ROUNDUP(Y430/H430,0)*0.01196),"")</f>
        <v>0.1794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80.11363636363636</v>
      </c>
      <c r="BN430" s="64">
        <f t="shared" ref="BN430:BN444" si="66">IFERROR(Y430*I430/H430,"0")</f>
        <v>84.6</v>
      </c>
      <c r="BO430" s="64">
        <f t="shared" ref="BO430:BO444" si="67">IFERROR(1/J430*(X430/H430),"0")</f>
        <v>0.13658216783216784</v>
      </c>
      <c r="BP430" s="64">
        <f t="shared" ref="BP430:BP444" si="68">IFERROR(1/J430*(Y430/H430),"0")</f>
        <v>0.14423076923076925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5</v>
      </c>
      <c r="Y432" s="564">
        <f t="shared" si="63"/>
        <v>5.28</v>
      </c>
      <c r="Z432" s="36">
        <f t="shared" si="64"/>
        <v>1.196E-2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5.3409090909090908</v>
      </c>
      <c r="BN432" s="64">
        <f t="shared" si="66"/>
        <v>5.64</v>
      </c>
      <c r="BO432" s="64">
        <f t="shared" si="67"/>
        <v>9.1054778554778559E-3</v>
      </c>
      <c r="BP432" s="64">
        <f t="shared" si="68"/>
        <v>9.6153846153846159E-3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5</v>
      </c>
      <c r="Y435" s="564">
        <f t="shared" si="63"/>
        <v>5.28</v>
      </c>
      <c r="Z435" s="36">
        <f t="shared" si="64"/>
        <v>1.196E-2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5.3409090909090908</v>
      </c>
      <c r="BN435" s="64">
        <f t="shared" si="66"/>
        <v>5.64</v>
      </c>
      <c r="BO435" s="64">
        <f t="shared" si="67"/>
        <v>9.1054778554778559E-3</v>
      </c>
      <c r="BP435" s="64">
        <f t="shared" si="68"/>
        <v>9.6153846153846159E-3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16.098484848484848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17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0.20332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85</v>
      </c>
      <c r="Y446" s="565">
        <f>IFERROR(SUM(Y430:Y444),"0")</f>
        <v>89.76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135</v>
      </c>
      <c r="Y448" s="564">
        <f>IFERROR(IF(X448="",0,CEILING((X448/$H448),1)*$H448),"")</f>
        <v>137.28</v>
      </c>
      <c r="Z448" s="36">
        <f>IFERROR(IF(Y448=0,"",ROUNDUP(Y448/H448,0)*0.01196),"")</f>
        <v>0.31096000000000001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144.20454545454544</v>
      </c>
      <c r="BN448" s="64">
        <f>IFERROR(Y448*I448/H448,"0")</f>
        <v>146.63999999999999</v>
      </c>
      <c r="BO448" s="64">
        <f>IFERROR(1/J448*(X448/H448),"0")</f>
        <v>0.24584790209790208</v>
      </c>
      <c r="BP448" s="64">
        <f>IFERROR(1/J448*(Y448/H448),"0")</f>
        <v>0.25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25.568181818181817</v>
      </c>
      <c r="Y451" s="565">
        <f>IFERROR(Y448/H448,"0")+IFERROR(Y449/H449,"0")+IFERROR(Y450/H450,"0")</f>
        <v>26</v>
      </c>
      <c r="Z451" s="565">
        <f>IFERROR(IF(Z448="",0,Z448),"0")+IFERROR(IF(Z449="",0,Z449),"0")+IFERROR(IF(Z450="",0,Z450),"0")</f>
        <v>0.31096000000000001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135</v>
      </c>
      <c r="Y452" s="565">
        <f>IFERROR(SUM(Y448:Y450),"0")</f>
        <v>137.28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20</v>
      </c>
      <c r="Y455" s="564">
        <f t="shared" si="69"/>
        <v>21.12</v>
      </c>
      <c r="Z455" s="36">
        <f>IFERROR(IF(Y455=0,"",ROUNDUP(Y455/H455,0)*0.01196),"")</f>
        <v>4.7840000000000001E-2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21.363636363636363</v>
      </c>
      <c r="BN455" s="64">
        <f t="shared" si="71"/>
        <v>22.56</v>
      </c>
      <c r="BO455" s="64">
        <f t="shared" si="72"/>
        <v>3.6421911421911424E-2</v>
      </c>
      <c r="BP455" s="64">
        <f t="shared" si="73"/>
        <v>3.8461538461538464E-2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50</v>
      </c>
      <c r="Y456" s="564">
        <f t="shared" si="69"/>
        <v>52.800000000000004</v>
      </c>
      <c r="Z456" s="36">
        <f>IFERROR(IF(Y456=0,"",ROUNDUP(Y456/H456,0)*0.01196),"")</f>
        <v>0.1196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53.409090909090907</v>
      </c>
      <c r="BN456" s="64">
        <f t="shared" si="71"/>
        <v>56.400000000000006</v>
      </c>
      <c r="BO456" s="64">
        <f t="shared" si="72"/>
        <v>9.1054778554778545E-2</v>
      </c>
      <c r="BP456" s="64">
        <f t="shared" si="73"/>
        <v>9.6153846153846159E-2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18.939393939393938</v>
      </c>
      <c r="Y461" s="565">
        <f>IFERROR(Y454/H454,"0")+IFERROR(Y455/H455,"0")+IFERROR(Y456/H456,"0")+IFERROR(Y457/H457,"0")+IFERROR(Y458/H458,"0")+IFERROR(Y459/H459,"0")+IFERROR(Y460/H460,"0")</f>
        <v>20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0.23920000000000002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100</v>
      </c>
      <c r="Y462" s="565">
        <f>IFERROR(SUM(Y454:Y460),"0")</f>
        <v>105.6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40</v>
      </c>
      <c r="Y474" s="564">
        <f>IFERROR(IF(X474="",0,CEILING((X474/$H474),1)*$H474),"")</f>
        <v>48</v>
      </c>
      <c r="Z474" s="36">
        <f>IFERROR(IF(Y474=0,"",ROUNDUP(Y474/H474,0)*0.01898),"")</f>
        <v>7.5920000000000001E-2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41.45</v>
      </c>
      <c r="BN474" s="64">
        <f>IFERROR(Y474*I474/H474,"0")</f>
        <v>49.74</v>
      </c>
      <c r="BO474" s="64">
        <f>IFERROR(1/J474*(X474/H474),"0")</f>
        <v>5.2083333333333336E-2</v>
      </c>
      <c r="BP474" s="64">
        <f>IFERROR(1/J474*(Y474/H474),"0")</f>
        <v>6.25E-2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3.3333333333333335</v>
      </c>
      <c r="Y476" s="565">
        <f>IFERROR(Y472/H472,"0")+IFERROR(Y473/H473,"0")+IFERROR(Y474/H474,"0")+IFERROR(Y475/H475,"0")</f>
        <v>4</v>
      </c>
      <c r="Z476" s="565">
        <f>IFERROR(IF(Z472="",0,Z472),"0")+IFERROR(IF(Z473="",0,Z473),"0")+IFERROR(IF(Z474="",0,Z474),"0")+IFERROR(IF(Z475="",0,Z475),"0")</f>
        <v>7.5920000000000001E-2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40</v>
      </c>
      <c r="Y477" s="565">
        <f>IFERROR(SUM(Y472:Y475),"0")</f>
        <v>48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95</v>
      </c>
      <c r="Y486" s="564">
        <f>IFERROR(IF(X486="",0,CEILING((X486/$H486),1)*$H486),"")</f>
        <v>96.600000000000009</v>
      </c>
      <c r="Z486" s="36">
        <f>IFERROR(IF(Y486=0,"",ROUNDUP(Y486/H486,0)*0.00902),"")</f>
        <v>0.20746000000000001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101.10714285714285</v>
      </c>
      <c r="BN486" s="64">
        <f>IFERROR(Y486*I486/H486,"0")</f>
        <v>102.81</v>
      </c>
      <c r="BO486" s="64">
        <f>IFERROR(1/J486*(X486/H486),"0")</f>
        <v>0.17135642135642135</v>
      </c>
      <c r="BP486" s="64">
        <f>IFERROR(1/J486*(Y486/H486),"0")</f>
        <v>0.17424242424242425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80</v>
      </c>
      <c r="Y487" s="564">
        <f>IFERROR(IF(X487="",0,CEILING((X487/$H487),1)*$H487),"")</f>
        <v>84</v>
      </c>
      <c r="Z487" s="36">
        <f>IFERROR(IF(Y487=0,"",ROUNDUP(Y487/H487,0)*0.00902),"")</f>
        <v>0.1804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85.142857142857125</v>
      </c>
      <c r="BN487" s="64">
        <f>IFERROR(Y487*I487/H487,"0")</f>
        <v>89.399999999999991</v>
      </c>
      <c r="BO487" s="64">
        <f>IFERROR(1/J487*(X487/H487),"0")</f>
        <v>0.14430014430014429</v>
      </c>
      <c r="BP487" s="64">
        <f>IFERROR(1/J487*(Y487/H487),"0")</f>
        <v>0.15151515151515152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41.666666666666664</v>
      </c>
      <c r="Y488" s="565">
        <f>IFERROR(Y486/H486,"0")+IFERROR(Y487/H487,"0")</f>
        <v>43</v>
      </c>
      <c r="Z488" s="565">
        <f>IFERROR(IF(Z486="",0,Z486),"0")+IFERROR(IF(Z487="",0,Z487),"0")</f>
        <v>0.38785999999999998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175</v>
      </c>
      <c r="Y489" s="565">
        <f>IFERROR(SUM(Y486:Y487),"0")</f>
        <v>180.60000000000002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30</v>
      </c>
      <c r="Y491" s="564">
        <f>IFERROR(IF(X491="",0,CEILING((X491/$H491),1)*$H491),"")</f>
        <v>36</v>
      </c>
      <c r="Z491" s="36">
        <f>IFERROR(IF(Y491=0,"",ROUNDUP(Y491/H491,0)*0.01898),"")</f>
        <v>7.5920000000000001E-2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31.73</v>
      </c>
      <c r="BN491" s="64">
        <f>IFERROR(Y491*I491/H491,"0")</f>
        <v>38.076000000000001</v>
      </c>
      <c r="BO491" s="64">
        <f>IFERROR(1/J491*(X491/H491),"0")</f>
        <v>5.2083333333333336E-2</v>
      </c>
      <c r="BP491" s="64">
        <f>IFERROR(1/J491*(Y491/H491),"0")</f>
        <v>6.25E-2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3.3333333333333335</v>
      </c>
      <c r="Y493" s="565">
        <f>IFERROR(Y491/H491,"0")+IFERROR(Y492/H492,"0")</f>
        <v>4</v>
      </c>
      <c r="Z493" s="565">
        <f>IFERROR(IF(Z491="",0,Z491),"0")+IFERROR(IF(Z492="",0,Z492),"0")</f>
        <v>7.5920000000000001E-2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30</v>
      </c>
      <c r="Y494" s="565">
        <f>IFERROR(SUM(Y491:Y492),"0")</f>
        <v>36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12061.1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12205.240000000003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12637.350647141744</v>
      </c>
      <c r="Y506" s="565">
        <f>IFERROR(SUM(BN22:BN502),"0")</f>
        <v>12789.208999999992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20</v>
      </c>
      <c r="Y507" s="38">
        <f>ROUNDUP(SUM(BP22:BP502),0)</f>
        <v>20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13137.350647141744</v>
      </c>
      <c r="Y508" s="565">
        <f>GrossWeightTotalR+PalletQtyTotalR*25</f>
        <v>13289.208999999992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1464.5585602668932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1487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23.24811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67.2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1782</v>
      </c>
      <c r="E515" s="46">
        <f>IFERROR(Y89*1,"0")+IFERROR(Y90*1,"0")+IFERROR(Y91*1,"0")+IFERROR(Y95*1,"0")+IFERROR(Y96*1,"0")+IFERROR(Y97*1,"0")+IFERROR(Y98*1,"0")+IFERROR(Y99*1,"0")+IFERROR(Y100*1,"0")</f>
        <v>331.2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86.85</v>
      </c>
      <c r="G515" s="46">
        <f>IFERROR(Y131*1,"0")+IFERROR(Y132*1,"0")+IFERROR(Y136*1,"0")+IFERROR(Y137*1,"0")</f>
        <v>8.3999999999999986</v>
      </c>
      <c r="H515" s="46">
        <f>IFERROR(Y142*1,"0")+IFERROR(Y146*1,"0")+IFERROR(Y147*1,"0")+IFERROR(Y148*1,"0")</f>
        <v>36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193.8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336.8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4997.25</v>
      </c>
      <c r="S515" s="46">
        <f>IFERROR(Y333*1,"0")+IFERROR(Y334*1,"0")+IFERROR(Y335*1,"0")</f>
        <v>158.10000000000002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3569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28.800000000000004</v>
      </c>
      <c r="W515" s="46">
        <f>IFERROR(Y407*1,"0")+IFERROR(Y411*1,"0")+IFERROR(Y412*1,"0")+IFERROR(Y413*1,"0")+IFERROR(Y414*1,"0")</f>
        <v>2.1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332.64000000000004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264.60000000000002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2025-07-21T10:28:18Z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