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Симф Ост\"/>
    </mc:Choice>
  </mc:AlternateContent>
  <xr:revisionPtr revIDLastSave="0" documentId="13_ncr:1_{60508B22-0F09-4173-839D-BFADFADF74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AA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Y6" i="1" s="1"/>
  <c r="V48" i="1"/>
  <c r="V52" i="1"/>
  <c r="V90" i="1"/>
  <c r="V92" i="1"/>
  <c r="V94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8" i="1"/>
  <c r="U50" i="1"/>
  <c r="U60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S91" i="1"/>
  <c r="V91" i="1" s="1"/>
  <c r="S92" i="1"/>
  <c r="S93" i="1"/>
  <c r="V93" i="1" s="1"/>
  <c r="S94" i="1"/>
  <c r="S7" i="1"/>
  <c r="V7" i="1" s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K48" i="1"/>
  <c r="K49" i="1"/>
  <c r="U49" i="1" s="1"/>
  <c r="K50" i="1"/>
  <c r="K51" i="1"/>
  <c r="K52" i="1"/>
  <c r="U52" i="1" s="1"/>
  <c r="K53" i="1"/>
  <c r="U53" i="1" s="1"/>
  <c r="K54" i="1"/>
  <c r="K55" i="1"/>
  <c r="K56" i="1"/>
  <c r="U56" i="1" s="1"/>
  <c r="K57" i="1"/>
  <c r="U57" i="1" s="1"/>
  <c r="K58" i="1"/>
  <c r="U58" i="1" s="1"/>
  <c r="K59" i="1"/>
  <c r="K60" i="1"/>
  <c r="K61" i="1"/>
  <c r="U61" i="1" s="1"/>
  <c r="K62" i="1"/>
  <c r="K63" i="1"/>
  <c r="K64" i="1"/>
  <c r="K65" i="1"/>
  <c r="U65" i="1" s="1"/>
  <c r="K66" i="1"/>
  <c r="K67" i="1"/>
  <c r="U67" i="1" s="1"/>
  <c r="K68" i="1"/>
  <c r="K69" i="1"/>
  <c r="U69" i="1" s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W6" i="1"/>
  <c r="L6" i="1"/>
  <c r="M6" i="1"/>
  <c r="N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7" i="1"/>
  <c r="AF7" i="1" s="1"/>
  <c r="AE94" i="1" l="1"/>
  <c r="AF94" i="1"/>
  <c r="AE90" i="1"/>
  <c r="AF90" i="1"/>
  <c r="AE86" i="1"/>
  <c r="AF86" i="1"/>
  <c r="AE82" i="1"/>
  <c r="AF82" i="1"/>
  <c r="AE78" i="1"/>
  <c r="AF78" i="1"/>
  <c r="AE74" i="1"/>
  <c r="AF74" i="1"/>
  <c r="AE70" i="1"/>
  <c r="AF70" i="1"/>
  <c r="AE68" i="1"/>
  <c r="AF68" i="1"/>
  <c r="AE64" i="1"/>
  <c r="AF64" i="1"/>
  <c r="AE60" i="1"/>
  <c r="AF60" i="1"/>
  <c r="AF56" i="1"/>
  <c r="AE56" i="1"/>
  <c r="AE52" i="1"/>
  <c r="AF52" i="1"/>
  <c r="AE48" i="1"/>
  <c r="AF48" i="1"/>
  <c r="AE44" i="1"/>
  <c r="AF44" i="1"/>
  <c r="AF40" i="1"/>
  <c r="AE40" i="1"/>
  <c r="AE36" i="1"/>
  <c r="AF36" i="1"/>
  <c r="AE32" i="1"/>
  <c r="AF32" i="1"/>
  <c r="AE28" i="1"/>
  <c r="AF28" i="1"/>
  <c r="AF24" i="1"/>
  <c r="AE24" i="1"/>
  <c r="AE20" i="1"/>
  <c r="AF20" i="1"/>
  <c r="AE16" i="1"/>
  <c r="AF16" i="1"/>
  <c r="AE12" i="1"/>
  <c r="AF12" i="1"/>
  <c r="AF8" i="1"/>
  <c r="AE8" i="1"/>
  <c r="K6" i="1"/>
  <c r="U7" i="1"/>
  <c r="AB6" i="1"/>
  <c r="AE92" i="1"/>
  <c r="AF92" i="1"/>
  <c r="AF88" i="1"/>
  <c r="AE88" i="1"/>
  <c r="AE84" i="1"/>
  <c r="AF84" i="1"/>
  <c r="AE80" i="1"/>
  <c r="AF80" i="1"/>
  <c r="AE76" i="1"/>
  <c r="AF76" i="1"/>
  <c r="AF72" i="1"/>
  <c r="AE72" i="1"/>
  <c r="AE66" i="1"/>
  <c r="AF66" i="1"/>
  <c r="AE62" i="1"/>
  <c r="AF62" i="1"/>
  <c r="AE58" i="1"/>
  <c r="AF58" i="1"/>
  <c r="AE54" i="1"/>
  <c r="AF54" i="1"/>
  <c r="AE50" i="1"/>
  <c r="AF50" i="1"/>
  <c r="AE46" i="1"/>
  <c r="AF46" i="1"/>
  <c r="AE42" i="1"/>
  <c r="AF42" i="1"/>
  <c r="AE38" i="1"/>
  <c r="AF38" i="1"/>
  <c r="AE34" i="1"/>
  <c r="AF34" i="1"/>
  <c r="AE30" i="1"/>
  <c r="AF30" i="1"/>
  <c r="AE26" i="1"/>
  <c r="AF26" i="1"/>
  <c r="AE22" i="1"/>
  <c r="AF22" i="1"/>
  <c r="AE18" i="1"/>
  <c r="AF18" i="1"/>
  <c r="AE14" i="1"/>
  <c r="AF14" i="1"/>
  <c r="AE10" i="1"/>
  <c r="AF10" i="1"/>
  <c r="AE93" i="1"/>
  <c r="AF93" i="1"/>
  <c r="AE91" i="1"/>
  <c r="AF91" i="1"/>
  <c r="AE89" i="1"/>
  <c r="AF89" i="1"/>
  <c r="AF87" i="1"/>
  <c r="AE87" i="1"/>
  <c r="AF85" i="1"/>
  <c r="AE85" i="1"/>
  <c r="AF83" i="1"/>
  <c r="AE83" i="1"/>
  <c r="AE81" i="1"/>
  <c r="AF81" i="1"/>
  <c r="AE79" i="1"/>
  <c r="AF79" i="1"/>
  <c r="AF77" i="1"/>
  <c r="AE77" i="1"/>
  <c r="AF75" i="1"/>
  <c r="AE75" i="1"/>
  <c r="AE73" i="1"/>
  <c r="AF73" i="1"/>
  <c r="AE71" i="1"/>
  <c r="AF71" i="1"/>
  <c r="AF69" i="1"/>
  <c r="AE69" i="1"/>
  <c r="AE67" i="1"/>
  <c r="AF67" i="1"/>
  <c r="AE65" i="1"/>
  <c r="AF65" i="1"/>
  <c r="AF63" i="1"/>
  <c r="AE63" i="1"/>
  <c r="AF61" i="1"/>
  <c r="AE61" i="1"/>
  <c r="AE59" i="1"/>
  <c r="AF59" i="1"/>
  <c r="AE57" i="1"/>
  <c r="AF57" i="1"/>
  <c r="AF55" i="1"/>
  <c r="AE55" i="1"/>
  <c r="AF53" i="1"/>
  <c r="AE53" i="1"/>
  <c r="AE51" i="1"/>
  <c r="AF51" i="1"/>
  <c r="AE49" i="1"/>
  <c r="AF49" i="1"/>
  <c r="AF47" i="1"/>
  <c r="AE47" i="1"/>
  <c r="AF45" i="1"/>
  <c r="AE45" i="1"/>
  <c r="AE43" i="1"/>
  <c r="AF43" i="1"/>
  <c r="AE41" i="1"/>
  <c r="AF41" i="1"/>
  <c r="AF39" i="1"/>
  <c r="AE39" i="1"/>
  <c r="AF37" i="1"/>
  <c r="AE37" i="1"/>
  <c r="AE35" i="1"/>
  <c r="AF35" i="1"/>
  <c r="AE33" i="1"/>
  <c r="AF33" i="1"/>
  <c r="AF31" i="1"/>
  <c r="AE31" i="1"/>
  <c r="AF29" i="1"/>
  <c r="AE29" i="1"/>
  <c r="AE27" i="1"/>
  <c r="AF27" i="1"/>
  <c r="AE25" i="1"/>
  <c r="AF25" i="1"/>
  <c r="AF23" i="1"/>
  <c r="AE23" i="1"/>
  <c r="AF21" i="1"/>
  <c r="AE21" i="1"/>
  <c r="AE19" i="1"/>
  <c r="AF19" i="1"/>
  <c r="AE17" i="1"/>
  <c r="AF17" i="1"/>
  <c r="AF15" i="1"/>
  <c r="AE15" i="1"/>
  <c r="AF13" i="1"/>
  <c r="AE13" i="1"/>
  <c r="AE11" i="1"/>
  <c r="AF11" i="1"/>
  <c r="AE9" i="1"/>
  <c r="AF9" i="1"/>
  <c r="AF6" i="1" s="1"/>
  <c r="AE7" i="1"/>
  <c r="AE6" i="1" s="1"/>
  <c r="U51" i="1"/>
  <c r="U47" i="1"/>
  <c r="U59" i="1"/>
  <c r="U55" i="1"/>
  <c r="U62" i="1"/>
  <c r="U63" i="1"/>
  <c r="U54" i="1"/>
  <c r="U46" i="1"/>
  <c r="S6" i="1"/>
  <c r="J6" i="1"/>
  <c r="I6" i="1"/>
</calcChain>
</file>

<file path=xl/sharedStrings.xml><?xml version="1.0" encoding="utf-8"?>
<sst xmlns="http://schemas.openxmlformats.org/spreadsheetml/2006/main" count="223" uniqueCount="123">
  <si>
    <t>Период: 29.08.2025 - 05.09.2025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</si>
  <si>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</si>
  <si>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</si>
  <si>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</si>
  <si>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</si>
  <si>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</si>
  <si>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</si>
  <si>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</si>
  <si>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</si>
  <si>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</si>
  <si>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</si>
  <si>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</si>
  <si>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</si>
  <si>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</si>
  <si>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</si>
  <si>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</si>
  <si>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</si>
  <si>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</si>
  <si>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</si>
  <si>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</si>
  <si>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</si>
  <si>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</si>
  <si>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</si>
  <si>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</si>
  <si>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</si>
  <si>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</si>
  <si>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</si>
  <si>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</si>
  <si>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</si>
  <si>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</si>
  <si>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</si>
  <si>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</si>
  <si>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</si>
  <si>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</si>
  <si>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</si>
  <si>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</si>
  <si>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</si>
  <si>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</si>
  <si>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</si>
  <si>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</si>
  <si>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</si>
  <si>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</si>
  <si>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</si>
  <si>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</si>
  <si>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</si>
  <si>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</si>
  <si>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</si>
  <si>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</si>
  <si>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</si>
  <si>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</si>
  <si>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</si>
  <si>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</si>
  <si>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</si>
  <si>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</si>
  <si>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</si>
  <si>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</si>
  <si>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</si>
  <si>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</si>
  <si>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</si>
  <si>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</si>
  <si>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</si>
  <si>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</si>
  <si>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</si>
  <si>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</si>
  <si>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</si>
  <si>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</si>
  <si>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</si>
  <si>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</si>
  <si>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</si>
  <si>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</si>
  <si>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</si>
  <si>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</si>
  <si>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</si>
  <si>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</si>
  <si>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</si>
  <si>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</si>
  <si>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</si>
  <si>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</si>
  <si>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</si>
  <si>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</si>
  <si>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</si>
  <si>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</si>
  <si>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</si>
  <si>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</si>
  <si>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</si>
  <si>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</si>
  <si>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</si>
  <si>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</si>
  <si>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</si>
  <si>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</si>
  <si>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</si>
  <si>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7252 СЕРВЕЛАТ ФИНСКИЙ ПМ в/к с/н мгс 1/100*12 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</si>
  <si>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</si>
  <si>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</si>
  <si>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</si>
  <si>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</si>
  <si>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</si>
  <si>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</si>
  <si>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</si>
  <si>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</si>
  <si>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</si>
  <si>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</si>
  <si>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</si>
  <si>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</si>
  <si>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</si>
  <si>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</si>
  <si>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</si>
  <si>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</si>
  <si>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</si>
  <si>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</si>
  <si>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</si>
  <si>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17т</t>
  </si>
  <si>
    <t>4,6т</t>
  </si>
  <si>
    <t>бп</t>
  </si>
  <si>
    <t>06,09,</t>
  </si>
  <si>
    <t>09,09,</t>
  </si>
  <si>
    <t>11,09,</t>
  </si>
  <si>
    <t>12,09,</t>
  </si>
  <si>
    <t>15,08,</t>
  </si>
  <si>
    <t>22,08,</t>
  </si>
  <si>
    <t>29,08,</t>
  </si>
  <si>
    <t>05,09,</t>
  </si>
  <si>
    <t>11,09г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</si>
</sst>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9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28.08.2025 - 04.09.2025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05,09,</v>
          </cell>
          <cell r="L5" t="str">
            <v>06,09,</v>
          </cell>
          <cell r="T5" t="str">
            <v>09,09,</v>
          </cell>
          <cell r="Y5" t="str">
            <v>15,08,</v>
          </cell>
          <cell r="Z5" t="str">
            <v>22,08,</v>
          </cell>
          <cell r="AA5" t="str">
            <v>29,08,</v>
          </cell>
          <cell r="AB5" t="str">
            <v>04,09,</v>
          </cell>
        </row>
        <row r="6">
          <cell r="E6">
            <v>92898.888000000006</v>
          </cell>
          <cell r="F6">
            <v>129462.19799999999</v>
          </cell>
          <cell r="I6">
            <v>94485.309999999983</v>
          </cell>
          <cell r="J6">
            <v>-1586.4219999999996</v>
          </cell>
          <cell r="K6">
            <v>13280</v>
          </cell>
          <cell r="L6">
            <v>13490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18579.777600000001</v>
          </cell>
          <cell r="T6">
            <v>0</v>
          </cell>
          <cell r="W6">
            <v>0</v>
          </cell>
          <cell r="X6">
            <v>0</v>
          </cell>
          <cell r="Y6">
            <v>24534.592399999994</v>
          </cell>
          <cell r="Z6">
            <v>22048.535600000003</v>
          </cell>
          <cell r="AA6">
            <v>20838.402000000002</v>
          </cell>
          <cell r="AB6">
            <v>14958.297000000002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872</v>
          </cell>
          <cell r="D7">
            <v>992</v>
          </cell>
          <cell r="E7">
            <v>794</v>
          </cell>
          <cell r="F7">
            <v>1042</v>
          </cell>
          <cell r="G7">
            <v>0.4</v>
          </cell>
          <cell r="H7">
            <v>60</v>
          </cell>
          <cell r="I7">
            <v>820</v>
          </cell>
          <cell r="J7">
            <v>-26</v>
          </cell>
          <cell r="K7">
            <v>120</v>
          </cell>
          <cell r="L7">
            <v>0</v>
          </cell>
          <cell r="S7">
            <v>158.80000000000001</v>
          </cell>
          <cell r="U7">
            <v>7.317380352644836</v>
          </cell>
          <cell r="V7">
            <v>6.5617128463476062</v>
          </cell>
          <cell r="Y7">
            <v>248.4</v>
          </cell>
          <cell r="Z7">
            <v>188.4</v>
          </cell>
          <cell r="AA7">
            <v>160.80000000000001</v>
          </cell>
          <cell r="AB7">
            <v>231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134</v>
          </cell>
          <cell r="D8">
            <v>214</v>
          </cell>
          <cell r="E8">
            <v>156</v>
          </cell>
          <cell r="F8">
            <v>187</v>
          </cell>
          <cell r="G8">
            <v>0.25</v>
          </cell>
          <cell r="H8">
            <v>120</v>
          </cell>
          <cell r="I8">
            <v>158</v>
          </cell>
          <cell r="J8">
            <v>-2</v>
          </cell>
          <cell r="K8">
            <v>0</v>
          </cell>
          <cell r="L8">
            <v>0</v>
          </cell>
          <cell r="S8">
            <v>31.2</v>
          </cell>
          <cell r="U8">
            <v>5.9935897435897436</v>
          </cell>
          <cell r="V8">
            <v>5.9935897435897436</v>
          </cell>
          <cell r="Y8">
            <v>40.799999999999997</v>
          </cell>
          <cell r="Z8">
            <v>25.2</v>
          </cell>
          <cell r="AA8">
            <v>24.6</v>
          </cell>
          <cell r="AB8">
            <v>45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550.51599999999996</v>
          </cell>
          <cell r="D9">
            <v>4274.9960000000001</v>
          </cell>
          <cell r="E9">
            <v>1323.104</v>
          </cell>
          <cell r="F9">
            <v>2473.4989999999998</v>
          </cell>
          <cell r="G9">
            <v>1</v>
          </cell>
          <cell r="H9">
            <v>60</v>
          </cell>
          <cell r="I9">
            <v>1586.73</v>
          </cell>
          <cell r="J9">
            <v>-263.62599999999998</v>
          </cell>
          <cell r="K9">
            <v>300</v>
          </cell>
          <cell r="L9">
            <v>400</v>
          </cell>
          <cell r="S9">
            <v>264.62080000000003</v>
          </cell>
          <cell r="U9">
            <v>11.992628697366191</v>
          </cell>
          <cell r="V9">
            <v>9.3473339964205362</v>
          </cell>
          <cell r="Y9">
            <v>382.66120000000001</v>
          </cell>
          <cell r="Z9">
            <v>358.79939999999999</v>
          </cell>
          <cell r="AA9">
            <v>344.83159999999998</v>
          </cell>
          <cell r="AB9">
            <v>193.64500000000001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139.17599999999999</v>
          </cell>
          <cell r="D10">
            <v>6.593</v>
          </cell>
          <cell r="E10">
            <v>40.658999999999999</v>
          </cell>
          <cell r="F10">
            <v>98.596000000000004</v>
          </cell>
          <cell r="G10">
            <v>1</v>
          </cell>
          <cell r="H10">
            <v>120</v>
          </cell>
          <cell r="I10">
            <v>40.200000000000003</v>
          </cell>
          <cell r="J10">
            <v>0.45899999999999608</v>
          </cell>
          <cell r="K10">
            <v>0</v>
          </cell>
          <cell r="L10">
            <v>0</v>
          </cell>
          <cell r="S10">
            <v>8.1318000000000001</v>
          </cell>
          <cell r="U10">
            <v>12.124744828943161</v>
          </cell>
          <cell r="V10">
            <v>12.124744828943161</v>
          </cell>
          <cell r="Y10">
            <v>14.9382</v>
          </cell>
          <cell r="Z10">
            <v>14.063599999999999</v>
          </cell>
          <cell r="AA10">
            <v>6.7819999999999991</v>
          </cell>
          <cell r="AB10">
            <v>4.5659999999999998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18.454000000000001</v>
          </cell>
          <cell r="D11">
            <v>335.06599999999997</v>
          </cell>
          <cell r="E11">
            <v>112.252</v>
          </cell>
          <cell r="F11">
            <v>156.124</v>
          </cell>
          <cell r="G11">
            <v>1</v>
          </cell>
          <cell r="H11">
            <v>60</v>
          </cell>
          <cell r="I11">
            <v>159.80000000000001</v>
          </cell>
          <cell r="J11">
            <v>-47.548000000000016</v>
          </cell>
          <cell r="K11">
            <v>0</v>
          </cell>
          <cell r="L11">
            <v>20</v>
          </cell>
          <cell r="S11">
            <v>22.450399999999998</v>
          </cell>
          <cell r="U11">
            <v>7.8450272600933619</v>
          </cell>
          <cell r="V11">
            <v>6.9541745358657305</v>
          </cell>
          <cell r="Y11">
            <v>32.572400000000002</v>
          </cell>
          <cell r="Z11">
            <v>22.985400000000002</v>
          </cell>
          <cell r="AA11">
            <v>26.131599999999999</v>
          </cell>
          <cell r="AB11">
            <v>28.37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534.42600000000004</v>
          </cell>
          <cell r="D12">
            <v>909.803</v>
          </cell>
          <cell r="E12">
            <v>544.70100000000002</v>
          </cell>
          <cell r="F12">
            <v>577.01900000000001</v>
          </cell>
          <cell r="G12">
            <v>1</v>
          </cell>
          <cell r="H12">
            <v>60</v>
          </cell>
          <cell r="I12">
            <v>537.79999999999995</v>
          </cell>
          <cell r="J12">
            <v>6.9010000000000673</v>
          </cell>
          <cell r="K12">
            <v>100</v>
          </cell>
          <cell r="L12">
            <v>100</v>
          </cell>
          <cell r="S12">
            <v>108.9402</v>
          </cell>
          <cell r="U12">
            <v>7.1325277537584837</v>
          </cell>
          <cell r="V12">
            <v>5.2966581665904782</v>
          </cell>
          <cell r="Y12">
            <v>133.6704</v>
          </cell>
          <cell r="Z12">
            <v>109.40820000000001</v>
          </cell>
          <cell r="AA12">
            <v>104.68019999999999</v>
          </cell>
          <cell r="AB12">
            <v>80.927999999999997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862</v>
          </cell>
          <cell r="D13">
            <v>977</v>
          </cell>
          <cell r="E13">
            <v>539</v>
          </cell>
          <cell r="F13">
            <v>1089</v>
          </cell>
          <cell r="G13">
            <v>0.25</v>
          </cell>
          <cell r="H13">
            <v>120</v>
          </cell>
          <cell r="I13">
            <v>558</v>
          </cell>
          <cell r="J13">
            <v>-19</v>
          </cell>
          <cell r="K13">
            <v>0</v>
          </cell>
          <cell r="L13">
            <v>0</v>
          </cell>
          <cell r="S13">
            <v>107.8</v>
          </cell>
          <cell r="U13">
            <v>10.102040816326531</v>
          </cell>
          <cell r="V13">
            <v>10.102040816326531</v>
          </cell>
          <cell r="Y13">
            <v>153</v>
          </cell>
          <cell r="Z13">
            <v>108.8</v>
          </cell>
          <cell r="AA13">
            <v>94.6</v>
          </cell>
          <cell r="AB13">
            <v>132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80.924000000000007</v>
          </cell>
          <cell r="D14">
            <v>161.953</v>
          </cell>
          <cell r="E14">
            <v>75.798000000000002</v>
          </cell>
          <cell r="F14">
            <v>115.497</v>
          </cell>
          <cell r="G14">
            <v>1</v>
          </cell>
          <cell r="H14">
            <v>30</v>
          </cell>
          <cell r="I14">
            <v>97.2</v>
          </cell>
          <cell r="J14">
            <v>-21.402000000000001</v>
          </cell>
          <cell r="K14">
            <v>10</v>
          </cell>
          <cell r="L14">
            <v>0</v>
          </cell>
          <cell r="S14">
            <v>15.159600000000001</v>
          </cell>
          <cell r="U14">
            <v>8.2783846539486525</v>
          </cell>
          <cell r="V14">
            <v>7.61873664212776</v>
          </cell>
          <cell r="Y14">
            <v>30.243200000000002</v>
          </cell>
          <cell r="Z14">
            <v>21.81</v>
          </cell>
          <cell r="AA14">
            <v>23.929400000000001</v>
          </cell>
          <cell r="AB14">
            <v>9.9570000000000007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49.212000000000003</v>
          </cell>
          <cell r="D15">
            <v>38.743000000000002</v>
          </cell>
          <cell r="E15">
            <v>52.192999999999998</v>
          </cell>
          <cell r="F15">
            <v>18.866</v>
          </cell>
          <cell r="G15">
            <v>1</v>
          </cell>
          <cell r="H15">
            <v>30</v>
          </cell>
          <cell r="I15">
            <v>52.5</v>
          </cell>
          <cell r="J15">
            <v>-0.30700000000000216</v>
          </cell>
          <cell r="K15">
            <v>0</v>
          </cell>
          <cell r="L15">
            <v>0</v>
          </cell>
          <cell r="S15">
            <v>10.438599999999999</v>
          </cell>
          <cell r="U15">
            <v>1.8073304849309295</v>
          </cell>
          <cell r="V15">
            <v>1.8073304849309295</v>
          </cell>
          <cell r="Y15">
            <v>9.9239999999999995</v>
          </cell>
          <cell r="Z15">
            <v>11.682399999999999</v>
          </cell>
          <cell r="AA15">
            <v>8.704600000000001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1821</v>
          </cell>
          <cell r="D16">
            <v>2007</v>
          </cell>
          <cell r="E16">
            <v>990</v>
          </cell>
          <cell r="F16">
            <v>2665</v>
          </cell>
          <cell r="G16">
            <v>0.25</v>
          </cell>
          <cell r="H16">
            <v>120</v>
          </cell>
          <cell r="I16">
            <v>1026</v>
          </cell>
          <cell r="J16">
            <v>-36</v>
          </cell>
          <cell r="K16">
            <v>0</v>
          </cell>
          <cell r="L16">
            <v>0</v>
          </cell>
          <cell r="S16">
            <v>198</v>
          </cell>
          <cell r="U16">
            <v>13.45959595959596</v>
          </cell>
          <cell r="V16">
            <v>13.45959595959596</v>
          </cell>
          <cell r="Y16">
            <v>326.39999999999998</v>
          </cell>
          <cell r="Z16">
            <v>217</v>
          </cell>
          <cell r="AA16">
            <v>201.8</v>
          </cell>
          <cell r="AB16">
            <v>248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1369.749</v>
          </cell>
          <cell r="D17">
            <v>1685.623</v>
          </cell>
          <cell r="E17">
            <v>1237.2280000000001</v>
          </cell>
          <cell r="F17">
            <v>1396.425</v>
          </cell>
          <cell r="G17">
            <v>1</v>
          </cell>
          <cell r="H17">
            <v>45</v>
          </cell>
          <cell r="I17">
            <v>1202.338</v>
          </cell>
          <cell r="J17">
            <v>34.8900000000001</v>
          </cell>
          <cell r="K17">
            <v>230</v>
          </cell>
          <cell r="L17">
            <v>200</v>
          </cell>
          <cell r="S17">
            <v>247.44560000000001</v>
          </cell>
          <cell r="U17">
            <v>7.3811173041670566</v>
          </cell>
          <cell r="V17">
            <v>5.6433616116027112</v>
          </cell>
          <cell r="Y17">
            <v>256.29640000000001</v>
          </cell>
          <cell r="Z17">
            <v>297.66320000000002</v>
          </cell>
          <cell r="AA17">
            <v>245.49520000000001</v>
          </cell>
          <cell r="AB17">
            <v>82.349000000000004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508</v>
          </cell>
          <cell r="D18">
            <v>722</v>
          </cell>
          <cell r="E18">
            <v>543</v>
          </cell>
          <cell r="F18">
            <v>479</v>
          </cell>
          <cell r="G18">
            <v>0.15</v>
          </cell>
          <cell r="H18">
            <v>60</v>
          </cell>
          <cell r="I18">
            <v>556</v>
          </cell>
          <cell r="J18">
            <v>-13</v>
          </cell>
          <cell r="K18">
            <v>120</v>
          </cell>
          <cell r="L18">
            <v>80</v>
          </cell>
          <cell r="S18">
            <v>108.6</v>
          </cell>
          <cell r="U18">
            <v>6.2523020257826891</v>
          </cell>
          <cell r="V18">
            <v>4.4106813996316765</v>
          </cell>
          <cell r="Y18">
            <v>142</v>
          </cell>
          <cell r="Z18">
            <v>132</v>
          </cell>
          <cell r="AA18">
            <v>111.4</v>
          </cell>
          <cell r="AB18">
            <v>126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2577</v>
          </cell>
          <cell r="D19">
            <v>3662</v>
          </cell>
          <cell r="E19">
            <v>2683</v>
          </cell>
          <cell r="F19">
            <v>2931</v>
          </cell>
          <cell r="G19">
            <v>0.12</v>
          </cell>
          <cell r="H19">
            <v>60</v>
          </cell>
          <cell r="I19">
            <v>2748</v>
          </cell>
          <cell r="J19">
            <v>-65</v>
          </cell>
          <cell r="K19">
            <v>600</v>
          </cell>
          <cell r="L19">
            <v>600</v>
          </cell>
          <cell r="S19">
            <v>536.6</v>
          </cell>
          <cell r="U19">
            <v>7.6984718598583672</v>
          </cell>
          <cell r="V19">
            <v>5.4621692135669022</v>
          </cell>
          <cell r="Y19">
            <v>673.2</v>
          </cell>
          <cell r="Z19">
            <v>515.6</v>
          </cell>
          <cell r="AA19">
            <v>589.79999999999995</v>
          </cell>
          <cell r="AB19">
            <v>415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1457</v>
          </cell>
          <cell r="D20">
            <v>1800</v>
          </cell>
          <cell r="E20">
            <v>865</v>
          </cell>
          <cell r="F20">
            <v>1942</v>
          </cell>
          <cell r="G20">
            <v>0.25</v>
          </cell>
          <cell r="H20">
            <v>120</v>
          </cell>
          <cell r="I20">
            <v>879</v>
          </cell>
          <cell r="J20">
            <v>-14</v>
          </cell>
          <cell r="K20">
            <v>0</v>
          </cell>
          <cell r="L20">
            <v>0</v>
          </cell>
          <cell r="S20">
            <v>173</v>
          </cell>
          <cell r="U20">
            <v>11.22543352601156</v>
          </cell>
          <cell r="V20">
            <v>11.22543352601156</v>
          </cell>
          <cell r="Y20">
            <v>238.2</v>
          </cell>
          <cell r="Z20">
            <v>175</v>
          </cell>
          <cell r="AA20">
            <v>166.4</v>
          </cell>
          <cell r="AB20">
            <v>259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138.322</v>
          </cell>
          <cell r="D21">
            <v>129.20699999999999</v>
          </cell>
          <cell r="E21">
            <v>63.156999999999996</v>
          </cell>
          <cell r="F21">
            <v>200.33799999999999</v>
          </cell>
          <cell r="G21">
            <v>1</v>
          </cell>
          <cell r="H21">
            <v>120</v>
          </cell>
          <cell r="I21">
            <v>59</v>
          </cell>
          <cell r="J21">
            <v>4.1569999999999965</v>
          </cell>
          <cell r="K21">
            <v>0</v>
          </cell>
          <cell r="L21">
            <v>0</v>
          </cell>
          <cell r="S21">
            <v>12.631399999999999</v>
          </cell>
          <cell r="U21">
            <v>15.860316354481689</v>
          </cell>
          <cell r="V21">
            <v>15.860316354481689</v>
          </cell>
          <cell r="Y21">
            <v>18.096600000000002</v>
          </cell>
          <cell r="Z21">
            <v>12.3</v>
          </cell>
          <cell r="AA21">
            <v>12.572799999999999</v>
          </cell>
          <cell r="AB21">
            <v>9.2750000000000004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316.71600000000001</v>
          </cell>
          <cell r="D22">
            <v>374.43599999999998</v>
          </cell>
          <cell r="E22">
            <v>249.084</v>
          </cell>
          <cell r="F22">
            <v>306.55700000000002</v>
          </cell>
          <cell r="G22">
            <v>1</v>
          </cell>
          <cell r="H22">
            <v>60</v>
          </cell>
          <cell r="I22">
            <v>248.5</v>
          </cell>
          <cell r="J22">
            <v>0.58400000000000318</v>
          </cell>
          <cell r="K22">
            <v>100</v>
          </cell>
          <cell r="L22">
            <v>0</v>
          </cell>
          <cell r="S22">
            <v>49.816800000000001</v>
          </cell>
          <cell r="U22">
            <v>8.1610420581008825</v>
          </cell>
          <cell r="V22">
            <v>6.1536871095694625</v>
          </cell>
          <cell r="Y22">
            <v>61.459000000000003</v>
          </cell>
          <cell r="Z22">
            <v>60.651400000000002</v>
          </cell>
          <cell r="AA22">
            <v>53.055199999999999</v>
          </cell>
          <cell r="AB22">
            <v>30.286000000000001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2455</v>
          </cell>
          <cell r="D23">
            <v>2674</v>
          </cell>
          <cell r="E23">
            <v>1508</v>
          </cell>
          <cell r="F23">
            <v>3563</v>
          </cell>
          <cell r="G23">
            <v>0.22</v>
          </cell>
          <cell r="H23">
            <v>120</v>
          </cell>
          <cell r="I23">
            <v>1558</v>
          </cell>
          <cell r="J23">
            <v>-50</v>
          </cell>
          <cell r="K23">
            <v>400</v>
          </cell>
          <cell r="L23">
            <v>0</v>
          </cell>
          <cell r="S23">
            <v>301.60000000000002</v>
          </cell>
          <cell r="U23">
            <v>13.139920424403183</v>
          </cell>
          <cell r="V23">
            <v>11.813660477453579</v>
          </cell>
          <cell r="Y23">
            <v>402.4</v>
          </cell>
          <cell r="Z23">
            <v>334.2</v>
          </cell>
          <cell r="AA23">
            <v>329.4</v>
          </cell>
          <cell r="AB23">
            <v>310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1118</v>
          </cell>
          <cell r="D24">
            <v>1672</v>
          </cell>
          <cell r="E24">
            <v>1180</v>
          </cell>
          <cell r="F24">
            <v>1584</v>
          </cell>
          <cell r="G24">
            <v>0.4</v>
          </cell>
          <cell r="H24" t="e">
            <v>#N/A</v>
          </cell>
          <cell r="I24">
            <v>1217</v>
          </cell>
          <cell r="J24">
            <v>-37</v>
          </cell>
          <cell r="K24">
            <v>240</v>
          </cell>
          <cell r="L24">
            <v>120</v>
          </cell>
          <cell r="S24">
            <v>236</v>
          </cell>
          <cell r="U24">
            <v>8.2372881355932197</v>
          </cell>
          <cell r="V24">
            <v>6.7118644067796609</v>
          </cell>
          <cell r="Y24">
            <v>333.4</v>
          </cell>
          <cell r="Z24">
            <v>275.60000000000002</v>
          </cell>
          <cell r="AA24">
            <v>268.60000000000002</v>
          </cell>
          <cell r="AB24">
            <v>73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780</v>
          </cell>
          <cell r="D25">
            <v>1210</v>
          </cell>
          <cell r="E25">
            <v>772</v>
          </cell>
          <cell r="F25">
            <v>1126</v>
          </cell>
          <cell r="G25">
            <v>0.09</v>
          </cell>
          <cell r="H25" t="e">
            <v>#N/A</v>
          </cell>
          <cell r="I25">
            <v>784</v>
          </cell>
          <cell r="J25">
            <v>-12</v>
          </cell>
          <cell r="K25">
            <v>200</v>
          </cell>
          <cell r="L25">
            <v>120</v>
          </cell>
          <cell r="S25">
            <v>154.4</v>
          </cell>
          <cell r="U25">
            <v>9.3652849740932638</v>
          </cell>
          <cell r="V25">
            <v>7.2927461139896375</v>
          </cell>
          <cell r="Y25">
            <v>253.2</v>
          </cell>
          <cell r="Z25">
            <v>183.4</v>
          </cell>
          <cell r="AA25">
            <v>198.8</v>
          </cell>
          <cell r="AB25">
            <v>104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452</v>
          </cell>
          <cell r="D26">
            <v>744</v>
          </cell>
          <cell r="E26">
            <v>469</v>
          </cell>
          <cell r="F26">
            <v>620</v>
          </cell>
          <cell r="G26">
            <v>0.09</v>
          </cell>
          <cell r="H26">
            <v>45</v>
          </cell>
          <cell r="I26">
            <v>476</v>
          </cell>
          <cell r="J26">
            <v>-7</v>
          </cell>
          <cell r="K26">
            <v>100</v>
          </cell>
          <cell r="L26">
            <v>80</v>
          </cell>
          <cell r="S26">
            <v>93.8</v>
          </cell>
          <cell r="U26">
            <v>8.5287846481876333</v>
          </cell>
          <cell r="V26">
            <v>6.6098081023454158</v>
          </cell>
          <cell r="Y26">
            <v>126</v>
          </cell>
          <cell r="Z26">
            <v>121</v>
          </cell>
          <cell r="AA26">
            <v>119.4</v>
          </cell>
          <cell r="AB26">
            <v>91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16</v>
          </cell>
          <cell r="D27">
            <v>217</v>
          </cell>
          <cell r="E27">
            <v>136</v>
          </cell>
          <cell r="F27">
            <v>92</v>
          </cell>
          <cell r="G27">
            <v>0.4</v>
          </cell>
          <cell r="H27">
            <v>60</v>
          </cell>
          <cell r="I27">
            <v>180</v>
          </cell>
          <cell r="J27">
            <v>-44</v>
          </cell>
          <cell r="K27">
            <v>0</v>
          </cell>
          <cell r="L27">
            <v>0</v>
          </cell>
          <cell r="S27">
            <v>27.2</v>
          </cell>
          <cell r="U27">
            <v>3.3823529411764706</v>
          </cell>
          <cell r="V27">
            <v>3.3823529411764706</v>
          </cell>
          <cell r="Y27">
            <v>28.8</v>
          </cell>
          <cell r="Z27">
            <v>23</v>
          </cell>
          <cell r="AA27">
            <v>25</v>
          </cell>
          <cell r="AB27">
            <v>17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922</v>
          </cell>
          <cell r="D28">
            <v>553</v>
          </cell>
          <cell r="E28">
            <v>1030</v>
          </cell>
          <cell r="F28">
            <v>426</v>
          </cell>
          <cell r="G28">
            <v>0.4</v>
          </cell>
          <cell r="H28">
            <v>60</v>
          </cell>
          <cell r="I28">
            <v>1048</v>
          </cell>
          <cell r="J28">
            <v>-18</v>
          </cell>
          <cell r="K28">
            <v>200</v>
          </cell>
          <cell r="L28">
            <v>120</v>
          </cell>
          <cell r="S28">
            <v>206</v>
          </cell>
          <cell r="U28">
            <v>3.621359223300971</v>
          </cell>
          <cell r="V28">
            <v>2.0679611650485437</v>
          </cell>
          <cell r="Y28">
            <v>213.4</v>
          </cell>
          <cell r="Z28">
            <v>245.2</v>
          </cell>
          <cell r="AA28">
            <v>194</v>
          </cell>
          <cell r="AB28">
            <v>223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699</v>
          </cell>
          <cell r="D29">
            <v>1175</v>
          </cell>
          <cell r="E29">
            <v>772</v>
          </cell>
          <cell r="F29">
            <v>978</v>
          </cell>
          <cell r="G29">
            <v>0.15</v>
          </cell>
          <cell r="H29" t="e">
            <v>#N/A</v>
          </cell>
          <cell r="I29">
            <v>763</v>
          </cell>
          <cell r="J29">
            <v>9</v>
          </cell>
          <cell r="K29">
            <v>200</v>
          </cell>
          <cell r="L29">
            <v>80</v>
          </cell>
          <cell r="S29">
            <v>154.4</v>
          </cell>
          <cell r="U29">
            <v>8.1476683937823839</v>
          </cell>
          <cell r="V29">
            <v>6.3341968911917093</v>
          </cell>
          <cell r="Y29">
            <v>232.4</v>
          </cell>
          <cell r="Z29">
            <v>177</v>
          </cell>
          <cell r="AA29">
            <v>181.4</v>
          </cell>
          <cell r="AB29">
            <v>154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436.74200000000002</v>
          </cell>
          <cell r="D30">
            <v>558.06600000000003</v>
          </cell>
          <cell r="E30">
            <v>499.346</v>
          </cell>
          <cell r="F30">
            <v>493.81900000000002</v>
          </cell>
          <cell r="G30">
            <v>1</v>
          </cell>
          <cell r="H30">
            <v>45</v>
          </cell>
          <cell r="I30">
            <v>481.1</v>
          </cell>
          <cell r="J30">
            <v>18.245999999999981</v>
          </cell>
          <cell r="K30">
            <v>100</v>
          </cell>
          <cell r="L30">
            <v>70</v>
          </cell>
          <cell r="S30">
            <v>99.869200000000006</v>
          </cell>
          <cell r="U30">
            <v>6.6468841244347594</v>
          </cell>
          <cell r="V30">
            <v>4.9446576121567007</v>
          </cell>
          <cell r="Y30">
            <v>130.61439999999999</v>
          </cell>
          <cell r="Z30">
            <v>113.46700000000001</v>
          </cell>
          <cell r="AA30">
            <v>101.4734</v>
          </cell>
          <cell r="AB30">
            <v>155.45099999999999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138</v>
          </cell>
          <cell r="D31">
            <v>42</v>
          </cell>
          <cell r="E31">
            <v>98</v>
          </cell>
          <cell r="F31">
            <v>79</v>
          </cell>
          <cell r="G31">
            <v>0.4</v>
          </cell>
          <cell r="H31">
            <v>60</v>
          </cell>
          <cell r="I31">
            <v>96</v>
          </cell>
          <cell r="J31">
            <v>2</v>
          </cell>
          <cell r="K31">
            <v>40</v>
          </cell>
          <cell r="L31">
            <v>0</v>
          </cell>
          <cell r="S31">
            <v>19.600000000000001</v>
          </cell>
          <cell r="U31">
            <v>6.0714285714285712</v>
          </cell>
          <cell r="V31">
            <v>4.0306122448979593</v>
          </cell>
          <cell r="Y31">
            <v>31.2</v>
          </cell>
          <cell r="Z31">
            <v>15.8</v>
          </cell>
          <cell r="AA31">
            <v>21.2</v>
          </cell>
          <cell r="AB31">
            <v>32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1552</v>
          </cell>
          <cell r="D32">
            <v>2023</v>
          </cell>
          <cell r="E32">
            <v>1496</v>
          </cell>
          <cell r="F32">
            <v>2042</v>
          </cell>
          <cell r="G32">
            <v>0.4</v>
          </cell>
          <cell r="H32">
            <v>60</v>
          </cell>
          <cell r="I32">
            <v>1540</v>
          </cell>
          <cell r="J32">
            <v>-44</v>
          </cell>
          <cell r="K32">
            <v>400</v>
          </cell>
          <cell r="L32">
            <v>240</v>
          </cell>
          <cell r="S32">
            <v>299.2</v>
          </cell>
          <cell r="U32">
            <v>8.9639037433155089</v>
          </cell>
          <cell r="V32">
            <v>6.8248663101604281</v>
          </cell>
          <cell r="Y32">
            <v>458.4</v>
          </cell>
          <cell r="Z32">
            <v>406.2</v>
          </cell>
          <cell r="AA32">
            <v>388.4</v>
          </cell>
          <cell r="AB32">
            <v>336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4025</v>
          </cell>
          <cell r="D33">
            <v>6508</v>
          </cell>
          <cell r="E33">
            <v>4220</v>
          </cell>
          <cell r="F33">
            <v>6217</v>
          </cell>
          <cell r="G33">
            <v>0.4</v>
          </cell>
          <cell r="H33">
            <v>60</v>
          </cell>
          <cell r="I33">
            <v>4335</v>
          </cell>
          <cell r="J33">
            <v>-115</v>
          </cell>
          <cell r="K33">
            <v>0</v>
          </cell>
          <cell r="L33">
            <v>1000</v>
          </cell>
          <cell r="S33">
            <v>844</v>
          </cell>
          <cell r="U33">
            <v>8.5509478672985786</v>
          </cell>
          <cell r="V33">
            <v>7.3661137440758298</v>
          </cell>
          <cell r="Y33">
            <v>1092.4000000000001</v>
          </cell>
          <cell r="Z33">
            <v>912.8</v>
          </cell>
          <cell r="AA33">
            <v>925.2</v>
          </cell>
          <cell r="AB33">
            <v>617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341</v>
          </cell>
          <cell r="D34">
            <v>489</v>
          </cell>
          <cell r="E34">
            <v>361</v>
          </cell>
          <cell r="F34">
            <v>452</v>
          </cell>
          <cell r="G34">
            <v>0.5</v>
          </cell>
          <cell r="H34" t="e">
            <v>#N/A</v>
          </cell>
          <cell r="I34">
            <v>372</v>
          </cell>
          <cell r="J34">
            <v>-11</v>
          </cell>
          <cell r="K34">
            <v>40</v>
          </cell>
          <cell r="L34">
            <v>80</v>
          </cell>
          <cell r="S34">
            <v>72.2</v>
          </cell>
          <cell r="U34">
            <v>7.9224376731301938</v>
          </cell>
          <cell r="V34">
            <v>6.2603878116343488</v>
          </cell>
          <cell r="Y34">
            <v>75.2</v>
          </cell>
          <cell r="Z34">
            <v>78.2</v>
          </cell>
          <cell r="AA34">
            <v>79</v>
          </cell>
          <cell r="AB34">
            <v>63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1425</v>
          </cell>
          <cell r="D35">
            <v>1282</v>
          </cell>
          <cell r="E35">
            <v>1612</v>
          </cell>
          <cell r="F35">
            <v>1034</v>
          </cell>
          <cell r="G35">
            <v>0.4</v>
          </cell>
          <cell r="H35">
            <v>60</v>
          </cell>
          <cell r="I35">
            <v>1705</v>
          </cell>
          <cell r="J35">
            <v>-93</v>
          </cell>
          <cell r="K35">
            <v>0</v>
          </cell>
          <cell r="L35">
            <v>400</v>
          </cell>
          <cell r="S35">
            <v>322.39999999999998</v>
          </cell>
          <cell r="U35">
            <v>4.4478908188585615</v>
          </cell>
          <cell r="V35">
            <v>3.2071960297766751</v>
          </cell>
          <cell r="Y35">
            <v>347.4</v>
          </cell>
          <cell r="Z35">
            <v>303.60000000000002</v>
          </cell>
          <cell r="AA35">
            <v>311.8</v>
          </cell>
          <cell r="AB35">
            <v>272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4868</v>
          </cell>
          <cell r="D36">
            <v>4290</v>
          </cell>
          <cell r="E36">
            <v>3135</v>
          </cell>
          <cell r="F36">
            <v>5942</v>
          </cell>
          <cell r="G36">
            <v>0.4</v>
          </cell>
          <cell r="H36">
            <v>60</v>
          </cell>
          <cell r="I36">
            <v>3194</v>
          </cell>
          <cell r="J36">
            <v>-59</v>
          </cell>
          <cell r="K36">
            <v>0</v>
          </cell>
          <cell r="L36">
            <v>400</v>
          </cell>
          <cell r="S36">
            <v>627</v>
          </cell>
          <cell r="U36">
            <v>10.114832535885167</v>
          </cell>
          <cell r="V36">
            <v>9.476874003189792</v>
          </cell>
          <cell r="Y36">
            <v>928.2</v>
          </cell>
          <cell r="Z36">
            <v>876</v>
          </cell>
          <cell r="AA36">
            <v>773.8</v>
          </cell>
          <cell r="AB36">
            <v>569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133</v>
          </cell>
          <cell r="D37">
            <v>233</v>
          </cell>
          <cell r="E37">
            <v>190</v>
          </cell>
          <cell r="F37">
            <v>143</v>
          </cell>
          <cell r="G37">
            <v>0.1</v>
          </cell>
          <cell r="H37" t="e">
            <v>#N/A</v>
          </cell>
          <cell r="I37">
            <v>192</v>
          </cell>
          <cell r="J37">
            <v>-2</v>
          </cell>
          <cell r="K37">
            <v>40</v>
          </cell>
          <cell r="L37">
            <v>40</v>
          </cell>
          <cell r="S37">
            <v>38</v>
          </cell>
          <cell r="U37">
            <v>5.8684210526315788</v>
          </cell>
          <cell r="V37">
            <v>3.763157894736842</v>
          </cell>
          <cell r="Y37">
            <v>51.4</v>
          </cell>
          <cell r="Z37">
            <v>38.4</v>
          </cell>
          <cell r="AA37">
            <v>40</v>
          </cell>
          <cell r="AB37">
            <v>72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1841</v>
          </cell>
          <cell r="D38">
            <v>3360</v>
          </cell>
          <cell r="E38">
            <v>2666</v>
          </cell>
          <cell r="F38">
            <v>1442</v>
          </cell>
          <cell r="G38">
            <v>0.1</v>
          </cell>
          <cell r="H38">
            <v>60</v>
          </cell>
          <cell r="I38">
            <v>2795</v>
          </cell>
          <cell r="J38">
            <v>-129</v>
          </cell>
          <cell r="K38">
            <v>700</v>
          </cell>
          <cell r="L38">
            <v>420</v>
          </cell>
          <cell r="S38">
            <v>533.20000000000005</v>
          </cell>
          <cell r="U38">
            <v>4.8049512378094521</v>
          </cell>
          <cell r="V38">
            <v>2.7044261065266313</v>
          </cell>
          <cell r="Y38">
            <v>734</v>
          </cell>
          <cell r="Z38">
            <v>739</v>
          </cell>
          <cell r="AA38">
            <v>604.20000000000005</v>
          </cell>
          <cell r="AB38">
            <v>516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2321</v>
          </cell>
          <cell r="D39">
            <v>3108</v>
          </cell>
          <cell r="E39">
            <v>2284</v>
          </cell>
          <cell r="F39">
            <v>2679</v>
          </cell>
          <cell r="G39">
            <v>0.1</v>
          </cell>
          <cell r="H39" t="e">
            <v>#N/A</v>
          </cell>
          <cell r="I39">
            <v>2343</v>
          </cell>
          <cell r="J39">
            <v>-59</v>
          </cell>
          <cell r="K39">
            <v>500</v>
          </cell>
          <cell r="L39">
            <v>280</v>
          </cell>
          <cell r="S39">
            <v>456.8</v>
          </cell>
          <cell r="U39">
            <v>7.5722416812609454</v>
          </cell>
          <cell r="V39">
            <v>5.8647110332749559</v>
          </cell>
          <cell r="Y39">
            <v>614</v>
          </cell>
          <cell r="Z39">
            <v>542.79999999999995</v>
          </cell>
          <cell r="AA39">
            <v>510</v>
          </cell>
          <cell r="AB39">
            <v>463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1525</v>
          </cell>
          <cell r="D40">
            <v>2416</v>
          </cell>
          <cell r="E40">
            <v>1494</v>
          </cell>
          <cell r="F40">
            <v>2013</v>
          </cell>
          <cell r="G40">
            <v>0.1</v>
          </cell>
          <cell r="H40" t="e">
            <v>#N/A</v>
          </cell>
          <cell r="I40">
            <v>1476</v>
          </cell>
          <cell r="J40">
            <v>18</v>
          </cell>
          <cell r="K40">
            <v>320</v>
          </cell>
          <cell r="L40">
            <v>200</v>
          </cell>
          <cell r="S40">
            <v>298.8</v>
          </cell>
          <cell r="U40">
            <v>8.4772423025435071</v>
          </cell>
          <cell r="V40">
            <v>6.736947791164658</v>
          </cell>
          <cell r="Y40">
            <v>450.2</v>
          </cell>
          <cell r="Z40">
            <v>352.6</v>
          </cell>
          <cell r="AA40">
            <v>351</v>
          </cell>
          <cell r="AB40">
            <v>230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60.936</v>
          </cell>
          <cell r="D41">
            <v>87.462999999999994</v>
          </cell>
          <cell r="E41">
            <v>86.358000000000004</v>
          </cell>
          <cell r="F41">
            <v>40.305</v>
          </cell>
          <cell r="G41">
            <v>1</v>
          </cell>
          <cell r="H41">
            <v>45</v>
          </cell>
          <cell r="I41">
            <v>88.8</v>
          </cell>
          <cell r="J41">
            <v>-2.4419999999999931</v>
          </cell>
          <cell r="K41">
            <v>10</v>
          </cell>
          <cell r="L41">
            <v>0</v>
          </cell>
          <cell r="S41">
            <v>17.271599999999999</v>
          </cell>
          <cell r="U41">
            <v>2.9125848213251815</v>
          </cell>
          <cell r="V41">
            <v>2.3335996665045511</v>
          </cell>
          <cell r="Y41">
            <v>16.862000000000002</v>
          </cell>
          <cell r="Z41">
            <v>15.217599999999999</v>
          </cell>
          <cell r="AA41">
            <v>12.0726</v>
          </cell>
          <cell r="AB41">
            <v>10.675000000000001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210</v>
          </cell>
          <cell r="D42">
            <v>394</v>
          </cell>
          <cell r="E42">
            <v>252</v>
          </cell>
          <cell r="F42">
            <v>347</v>
          </cell>
          <cell r="G42">
            <v>0.3</v>
          </cell>
          <cell r="H42">
            <v>45</v>
          </cell>
          <cell r="I42">
            <v>255</v>
          </cell>
          <cell r="J42">
            <v>-3</v>
          </cell>
          <cell r="K42">
            <v>60</v>
          </cell>
          <cell r="L42">
            <v>0</v>
          </cell>
          <cell r="S42">
            <v>50.4</v>
          </cell>
          <cell r="U42">
            <v>8.075396825396826</v>
          </cell>
          <cell r="V42">
            <v>6.8849206349206353</v>
          </cell>
          <cell r="Y42">
            <v>59</v>
          </cell>
          <cell r="Z42">
            <v>63.6</v>
          </cell>
          <cell r="AA42">
            <v>57.6</v>
          </cell>
          <cell r="AB42">
            <v>53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335.202</v>
          </cell>
          <cell r="D43">
            <v>869.79600000000005</v>
          </cell>
          <cell r="E43">
            <v>425.82299999999998</v>
          </cell>
          <cell r="F43">
            <v>639.15700000000004</v>
          </cell>
          <cell r="G43">
            <v>1</v>
          </cell>
          <cell r="H43">
            <v>45</v>
          </cell>
          <cell r="I43">
            <v>418.6</v>
          </cell>
          <cell r="J43">
            <v>7.2229999999999563</v>
          </cell>
          <cell r="K43">
            <v>100</v>
          </cell>
          <cell r="L43">
            <v>0</v>
          </cell>
          <cell r="S43">
            <v>85.164599999999993</v>
          </cell>
          <cell r="U43">
            <v>8.6791577721259792</v>
          </cell>
          <cell r="V43">
            <v>7.5049609814406466</v>
          </cell>
          <cell r="Y43">
            <v>94.990399999999994</v>
          </cell>
          <cell r="Z43">
            <v>91.222200000000001</v>
          </cell>
          <cell r="AA43">
            <v>94.929000000000002</v>
          </cell>
          <cell r="AB43">
            <v>86.766000000000005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90</v>
          </cell>
          <cell r="D44">
            <v>48</v>
          </cell>
          <cell r="E44">
            <v>89</v>
          </cell>
          <cell r="F44">
            <v>43</v>
          </cell>
          <cell r="G44">
            <v>0.4</v>
          </cell>
          <cell r="H44" t="e">
            <v>#N/A</v>
          </cell>
          <cell r="I44">
            <v>91</v>
          </cell>
          <cell r="J44">
            <v>-2</v>
          </cell>
          <cell r="K44">
            <v>0</v>
          </cell>
          <cell r="L44">
            <v>0</v>
          </cell>
          <cell r="S44">
            <v>17.8</v>
          </cell>
          <cell r="U44">
            <v>2.4157303370786516</v>
          </cell>
          <cell r="V44">
            <v>2.4157303370786516</v>
          </cell>
          <cell r="Y44">
            <v>18</v>
          </cell>
          <cell r="Z44">
            <v>18.2</v>
          </cell>
          <cell r="AA44">
            <v>13.8</v>
          </cell>
          <cell r="AB44">
            <v>40</v>
          </cell>
          <cell r="AC44">
            <v>0</v>
          </cell>
          <cell r="AD44">
            <v>0</v>
          </cell>
        </row>
        <row r="45">
          <cell r="A45" t="str">
            <v>6609 С ГОВЯДИНОЙ ПМ сар б/о мгс 0.4кг_45с ОСТАНКИНО</v>
          </cell>
          <cell r="B45" t="str">
            <v>шт</v>
          </cell>
          <cell r="C45">
            <v>117</v>
          </cell>
          <cell r="D45">
            <v>42</v>
          </cell>
          <cell r="E45">
            <v>72</v>
          </cell>
          <cell r="F45">
            <v>87</v>
          </cell>
          <cell r="G45">
            <v>0.4</v>
          </cell>
          <cell r="H45" t="e">
            <v>#N/A</v>
          </cell>
          <cell r="I45">
            <v>70</v>
          </cell>
          <cell r="J45">
            <v>2</v>
          </cell>
          <cell r="K45">
            <v>0</v>
          </cell>
          <cell r="L45">
            <v>40</v>
          </cell>
          <cell r="S45">
            <v>14.4</v>
          </cell>
          <cell r="U45">
            <v>8.8194444444444446</v>
          </cell>
          <cell r="V45">
            <v>6.0416666666666661</v>
          </cell>
          <cell r="Y45">
            <v>22.8</v>
          </cell>
          <cell r="Z45">
            <v>21.6</v>
          </cell>
          <cell r="AA45">
            <v>17</v>
          </cell>
          <cell r="AB45">
            <v>30</v>
          </cell>
          <cell r="AC45">
            <v>0</v>
          </cell>
          <cell r="AD45">
            <v>0</v>
          </cell>
        </row>
        <row r="46">
          <cell r="A46" t="str">
            <v>6616 МОЛОЧНЫЕ КЛАССИЧЕСКИЕ сос п/о в/у 0.3кг  ОСТАНКИНО</v>
          </cell>
          <cell r="B46" t="str">
            <v>шт</v>
          </cell>
          <cell r="C46">
            <v>2569</v>
          </cell>
          <cell r="D46">
            <v>2749</v>
          </cell>
          <cell r="E46">
            <v>3189</v>
          </cell>
          <cell r="F46">
            <v>2210</v>
          </cell>
          <cell r="G46">
            <v>0.3</v>
          </cell>
          <cell r="H46" t="e">
            <v>#N/A</v>
          </cell>
          <cell r="I46">
            <v>3144</v>
          </cell>
          <cell r="J46">
            <v>45</v>
          </cell>
          <cell r="K46">
            <v>640</v>
          </cell>
          <cell r="L46">
            <v>1200</v>
          </cell>
          <cell r="S46">
            <v>637.79999999999995</v>
          </cell>
          <cell r="U46">
            <v>6.3499529633113836</v>
          </cell>
          <cell r="V46">
            <v>3.4650360614612734</v>
          </cell>
          <cell r="Y46">
            <v>716.4</v>
          </cell>
          <cell r="Z46">
            <v>630.4</v>
          </cell>
          <cell r="AA46">
            <v>631.79999999999995</v>
          </cell>
          <cell r="AB46">
            <v>282</v>
          </cell>
          <cell r="AC46">
            <v>0</v>
          </cell>
          <cell r="AD46">
            <v>0</v>
          </cell>
        </row>
        <row r="47">
          <cell r="A47" t="str">
            <v>6697 СЕРВЕЛАТ ФИНСКИЙ ПМ в/к в/у 0,35кг 8шт.  ОСТАНКИНО</v>
          </cell>
          <cell r="B47" t="str">
            <v>шт</v>
          </cell>
          <cell r="C47">
            <v>5228</v>
          </cell>
          <cell r="D47">
            <v>7986</v>
          </cell>
          <cell r="E47">
            <v>5328</v>
          </cell>
          <cell r="F47">
            <v>7752</v>
          </cell>
          <cell r="G47">
            <v>0.35</v>
          </cell>
          <cell r="H47">
            <v>45</v>
          </cell>
          <cell r="I47">
            <v>5486</v>
          </cell>
          <cell r="J47">
            <v>-158</v>
          </cell>
          <cell r="K47">
            <v>0</v>
          </cell>
          <cell r="L47">
            <v>600</v>
          </cell>
          <cell r="S47">
            <v>1065.5999999999999</v>
          </cell>
          <cell r="U47">
            <v>7.8378378378378386</v>
          </cell>
          <cell r="V47">
            <v>7.2747747747747757</v>
          </cell>
          <cell r="Y47">
            <v>1288.8</v>
          </cell>
          <cell r="Z47">
            <v>1232.5999999999999</v>
          </cell>
          <cell r="AA47">
            <v>1182</v>
          </cell>
          <cell r="AB47">
            <v>833</v>
          </cell>
          <cell r="AC47">
            <v>0</v>
          </cell>
          <cell r="AD47">
            <v>0</v>
          </cell>
        </row>
        <row r="48">
          <cell r="A48" t="str">
            <v>6713 СОЧНЫЙ ГРИЛЬ ПМ сос п/о мгс 0.41кг 8шт.  ОСТАНКИНО</v>
          </cell>
          <cell r="B48" t="str">
            <v>шт</v>
          </cell>
          <cell r="C48">
            <v>1519</v>
          </cell>
          <cell r="D48">
            <v>3350</v>
          </cell>
          <cell r="E48">
            <v>1863</v>
          </cell>
          <cell r="F48">
            <v>2945</v>
          </cell>
          <cell r="G48">
            <v>0.41</v>
          </cell>
          <cell r="H48">
            <v>45</v>
          </cell>
          <cell r="I48">
            <v>1913</v>
          </cell>
          <cell r="J48">
            <v>-50</v>
          </cell>
          <cell r="K48">
            <v>480</v>
          </cell>
          <cell r="L48">
            <v>240</v>
          </cell>
          <cell r="S48">
            <v>372.6</v>
          </cell>
          <cell r="U48">
            <v>9.8362855609232422</v>
          </cell>
          <cell r="V48">
            <v>7.9039184111647875</v>
          </cell>
          <cell r="Y48">
            <v>468.4</v>
          </cell>
          <cell r="Z48">
            <v>418.6</v>
          </cell>
          <cell r="AA48">
            <v>471.4</v>
          </cell>
          <cell r="AB48">
            <v>241</v>
          </cell>
          <cell r="AC48">
            <v>0</v>
          </cell>
          <cell r="AD48">
            <v>0</v>
          </cell>
        </row>
        <row r="49">
          <cell r="A49" t="str">
            <v>6724 МОЛОЧНЫЕ ПМ сос п/о мгс 0.41кг 10шт.  ОСТАНКИНО</v>
          </cell>
          <cell r="B49" t="str">
            <v>шт</v>
          </cell>
          <cell r="C49">
            <v>1045</v>
          </cell>
          <cell r="D49">
            <v>1022</v>
          </cell>
          <cell r="E49">
            <v>911</v>
          </cell>
          <cell r="F49">
            <v>1135</v>
          </cell>
          <cell r="G49">
            <v>0.41</v>
          </cell>
          <cell r="H49" t="e">
            <v>#N/A</v>
          </cell>
          <cell r="I49">
            <v>931</v>
          </cell>
          <cell r="J49">
            <v>-20</v>
          </cell>
          <cell r="K49">
            <v>200</v>
          </cell>
          <cell r="L49">
            <v>120</v>
          </cell>
          <cell r="S49">
            <v>182.2</v>
          </cell>
          <cell r="U49">
            <v>7.9857299670691555</v>
          </cell>
          <cell r="V49">
            <v>6.2294182217343579</v>
          </cell>
          <cell r="Y49">
            <v>282.60000000000002</v>
          </cell>
          <cell r="Z49">
            <v>233.6</v>
          </cell>
          <cell r="AA49">
            <v>204.6</v>
          </cell>
          <cell r="AB49">
            <v>206</v>
          </cell>
          <cell r="AC49">
            <v>0</v>
          </cell>
          <cell r="AD49">
            <v>0</v>
          </cell>
        </row>
        <row r="50">
          <cell r="A50" t="str">
            <v>6765 РУБЛЕНЫЕ сос ц/о мгс 0.36кг 6шт.  ОСТАНКИНО</v>
          </cell>
          <cell r="B50" t="str">
            <v>шт</v>
          </cell>
          <cell r="C50">
            <v>512</v>
          </cell>
          <cell r="D50">
            <v>649</v>
          </cell>
          <cell r="E50">
            <v>467</v>
          </cell>
          <cell r="F50">
            <v>680</v>
          </cell>
          <cell r="G50">
            <v>0.36</v>
          </cell>
          <cell r="H50" t="e">
            <v>#N/A</v>
          </cell>
          <cell r="I50">
            <v>474</v>
          </cell>
          <cell r="J50">
            <v>-7</v>
          </cell>
          <cell r="K50">
            <v>120</v>
          </cell>
          <cell r="L50">
            <v>60</v>
          </cell>
          <cell r="S50">
            <v>93.4</v>
          </cell>
          <cell r="U50">
            <v>9.2077087794432551</v>
          </cell>
          <cell r="V50">
            <v>7.2805139186295502</v>
          </cell>
          <cell r="Y50">
            <v>142.80000000000001</v>
          </cell>
          <cell r="Z50">
            <v>126.4</v>
          </cell>
          <cell r="AA50">
            <v>119</v>
          </cell>
          <cell r="AB50">
            <v>115</v>
          </cell>
          <cell r="AC50">
            <v>0</v>
          </cell>
          <cell r="AD50">
            <v>0</v>
          </cell>
        </row>
        <row r="51">
          <cell r="A51" t="str">
            <v>6785 ВЕНСКАЯ САЛЯМИ п/к в/у 0.33кг 8шт.  ОСТАНКИНО</v>
          </cell>
          <cell r="B51" t="str">
            <v>шт</v>
          </cell>
          <cell r="C51">
            <v>208</v>
          </cell>
          <cell r="D51">
            <v>249</v>
          </cell>
          <cell r="E51">
            <v>167</v>
          </cell>
          <cell r="F51">
            <v>284</v>
          </cell>
          <cell r="G51">
            <v>0.33</v>
          </cell>
          <cell r="H51" t="e">
            <v>#N/A</v>
          </cell>
          <cell r="I51">
            <v>172</v>
          </cell>
          <cell r="J51">
            <v>-5</v>
          </cell>
          <cell r="K51">
            <v>0</v>
          </cell>
          <cell r="L51">
            <v>0</v>
          </cell>
          <cell r="S51">
            <v>33.4</v>
          </cell>
          <cell r="U51">
            <v>8.5029940119760479</v>
          </cell>
          <cell r="V51">
            <v>8.5029940119760479</v>
          </cell>
          <cell r="Y51">
            <v>47.8</v>
          </cell>
          <cell r="Z51">
            <v>46.8</v>
          </cell>
          <cell r="AA51">
            <v>41.4</v>
          </cell>
          <cell r="AB51">
            <v>30</v>
          </cell>
          <cell r="AC51">
            <v>0</v>
          </cell>
          <cell r="AD51">
            <v>0</v>
          </cell>
        </row>
        <row r="52">
          <cell r="A52" t="str">
            <v>6787 СЕРВЕЛАТ КРЕМЛЕВСКИЙ в/к в/у 0,33кг 8шт.  ОСТАНКИНО</v>
          </cell>
          <cell r="B52" t="str">
            <v>шт</v>
          </cell>
          <cell r="C52">
            <v>264</v>
          </cell>
          <cell r="D52">
            <v>204</v>
          </cell>
          <cell r="E52">
            <v>187</v>
          </cell>
          <cell r="F52">
            <v>277</v>
          </cell>
          <cell r="G52">
            <v>0.33</v>
          </cell>
          <cell r="H52" t="e">
            <v>#N/A</v>
          </cell>
          <cell r="I52">
            <v>188</v>
          </cell>
          <cell r="J52">
            <v>-1</v>
          </cell>
          <cell r="K52">
            <v>0</v>
          </cell>
          <cell r="L52">
            <v>0</v>
          </cell>
          <cell r="S52">
            <v>37.4</v>
          </cell>
          <cell r="U52">
            <v>7.4064171122994651</v>
          </cell>
          <cell r="V52">
            <v>7.4064171122994651</v>
          </cell>
          <cell r="Y52">
            <v>63.2</v>
          </cell>
          <cell r="Z52">
            <v>56.4</v>
          </cell>
          <cell r="AA52">
            <v>36.799999999999997</v>
          </cell>
          <cell r="AB52">
            <v>34</v>
          </cell>
          <cell r="AC52">
            <v>0</v>
          </cell>
          <cell r="AD52">
            <v>0</v>
          </cell>
        </row>
        <row r="53">
          <cell r="A53" t="str">
            <v>6793 БАЛЫКОВАЯ в/к в/у 0,33кг 8шт.  ОСТАНКИНО</v>
          </cell>
          <cell r="B53" t="str">
            <v>шт</v>
          </cell>
          <cell r="C53">
            <v>493</v>
          </cell>
          <cell r="D53">
            <v>733</v>
          </cell>
          <cell r="E53">
            <v>536</v>
          </cell>
          <cell r="F53">
            <v>680</v>
          </cell>
          <cell r="G53">
            <v>0.33</v>
          </cell>
          <cell r="H53" t="e">
            <v>#N/A</v>
          </cell>
          <cell r="I53">
            <v>533</v>
          </cell>
          <cell r="J53">
            <v>3</v>
          </cell>
          <cell r="K53">
            <v>120</v>
          </cell>
          <cell r="L53">
            <v>40</v>
          </cell>
          <cell r="S53">
            <v>107.2</v>
          </cell>
          <cell r="U53">
            <v>7.8358208955223878</v>
          </cell>
          <cell r="V53">
            <v>6.3432835820895521</v>
          </cell>
          <cell r="Y53">
            <v>137.4</v>
          </cell>
          <cell r="Z53">
            <v>118.6</v>
          </cell>
          <cell r="AA53">
            <v>116</v>
          </cell>
          <cell r="AB53">
            <v>55</v>
          </cell>
          <cell r="AC53">
            <v>0</v>
          </cell>
          <cell r="AD53">
            <v>0</v>
          </cell>
        </row>
        <row r="54">
          <cell r="A54" t="str">
            <v>6829 МОЛОЧНЫЕ КЛАССИЧЕСКИЕ сос п/о мгс 2*4_С  ОСТАНКИНО</v>
          </cell>
          <cell r="B54" t="str">
            <v>кг</v>
          </cell>
          <cell r="C54">
            <v>712.25300000000004</v>
          </cell>
          <cell r="D54">
            <v>1511.4970000000001</v>
          </cell>
          <cell r="E54">
            <v>1068</v>
          </cell>
          <cell r="F54">
            <v>1130</v>
          </cell>
          <cell r="G54">
            <v>1</v>
          </cell>
          <cell r="H54" t="e">
            <v>#N/A</v>
          </cell>
          <cell r="I54">
            <v>1030.4000000000001</v>
          </cell>
          <cell r="J54">
            <v>37.599999999999909</v>
          </cell>
          <cell r="K54">
            <v>220</v>
          </cell>
          <cell r="L54">
            <v>180</v>
          </cell>
          <cell r="S54">
            <v>213.6</v>
          </cell>
          <cell r="U54">
            <v>7.1629213483146073</v>
          </cell>
          <cell r="V54">
            <v>5.2902621722846446</v>
          </cell>
          <cell r="Y54">
            <v>206.6</v>
          </cell>
          <cell r="Z54">
            <v>240.4</v>
          </cell>
          <cell r="AA54">
            <v>219.8</v>
          </cell>
          <cell r="AB54">
            <v>151.34899999999999</v>
          </cell>
          <cell r="AC54">
            <v>0</v>
          </cell>
          <cell r="AD54">
            <v>0</v>
          </cell>
        </row>
        <row r="55">
          <cell r="A55" t="str">
            <v>6837 ФИЛЕЙНЫЕ Папа Может сос ц/о мгс 0.4кг  ОСТАНКИНО</v>
          </cell>
          <cell r="B55" t="str">
            <v>шт</v>
          </cell>
          <cell r="C55">
            <v>1206</v>
          </cell>
          <cell r="D55">
            <v>1998</v>
          </cell>
          <cell r="E55">
            <v>1304</v>
          </cell>
          <cell r="F55">
            <v>1841</v>
          </cell>
          <cell r="G55">
            <v>0.4</v>
          </cell>
          <cell r="H55" t="e">
            <v>#N/A</v>
          </cell>
          <cell r="I55">
            <v>1312</v>
          </cell>
          <cell r="J55">
            <v>-8</v>
          </cell>
          <cell r="K55">
            <v>240</v>
          </cell>
          <cell r="L55">
            <v>240</v>
          </cell>
          <cell r="S55">
            <v>260.8</v>
          </cell>
          <cell r="U55">
            <v>8.8995398773006134</v>
          </cell>
          <cell r="V55">
            <v>7.0590490797546011</v>
          </cell>
          <cell r="Y55">
            <v>352.8</v>
          </cell>
          <cell r="Z55">
            <v>282.60000000000002</v>
          </cell>
          <cell r="AA55">
            <v>299.60000000000002</v>
          </cell>
          <cell r="AB55">
            <v>180</v>
          </cell>
          <cell r="AC55">
            <v>0</v>
          </cell>
          <cell r="AD55">
            <v>0</v>
          </cell>
        </row>
        <row r="56">
          <cell r="A56" t="str">
            <v>6842 ДЫМОВИЦА ИЗ ОКОРОКА к/в мл/к в/у 0,3кг  ОСТАНКИНО</v>
          </cell>
          <cell r="B56" t="str">
            <v>шт</v>
          </cell>
          <cell r="C56">
            <v>332</v>
          </cell>
          <cell r="D56">
            <v>290</v>
          </cell>
          <cell r="E56">
            <v>244</v>
          </cell>
          <cell r="F56">
            <v>369</v>
          </cell>
          <cell r="G56">
            <v>0.3</v>
          </cell>
          <cell r="H56" t="e">
            <v>#N/A</v>
          </cell>
          <cell r="I56">
            <v>262</v>
          </cell>
          <cell r="J56">
            <v>-18</v>
          </cell>
          <cell r="K56">
            <v>80</v>
          </cell>
          <cell r="L56">
            <v>0</v>
          </cell>
          <cell r="S56">
            <v>48.8</v>
          </cell>
          <cell r="U56">
            <v>9.2008196721311482</v>
          </cell>
          <cell r="V56">
            <v>7.5614754098360661</v>
          </cell>
          <cell r="Y56">
            <v>57</v>
          </cell>
          <cell r="Z56">
            <v>66.599999999999994</v>
          </cell>
          <cell r="AA56">
            <v>56.6</v>
          </cell>
          <cell r="AB56">
            <v>12</v>
          </cell>
          <cell r="AC56">
            <v>0</v>
          </cell>
          <cell r="AD56">
            <v>0</v>
          </cell>
        </row>
        <row r="57">
          <cell r="A57" t="str">
            <v>6861 ДОМАШНИЙ РЕЦЕПТ Коровино вар п/о  ОСТАНКИНО</v>
          </cell>
          <cell r="B57" t="str">
            <v>кг</v>
          </cell>
          <cell r="C57">
            <v>975.00400000000002</v>
          </cell>
          <cell r="D57">
            <v>158.148</v>
          </cell>
          <cell r="E57">
            <v>555.77099999999996</v>
          </cell>
          <cell r="F57">
            <v>577.38099999999997</v>
          </cell>
          <cell r="G57">
            <v>1</v>
          </cell>
          <cell r="H57" t="e">
            <v>#N/A</v>
          </cell>
          <cell r="I57">
            <v>543.70000000000005</v>
          </cell>
          <cell r="J57">
            <v>12.070999999999913</v>
          </cell>
          <cell r="K57">
            <v>0</v>
          </cell>
          <cell r="L57">
            <v>80</v>
          </cell>
          <cell r="S57">
            <v>111.15419999999999</v>
          </cell>
          <cell r="U57">
            <v>5.9141354982537777</v>
          </cell>
          <cell r="V57">
            <v>5.194414606015787</v>
          </cell>
          <cell r="Y57">
            <v>117.35260000000001</v>
          </cell>
          <cell r="Z57">
            <v>93.643799999999999</v>
          </cell>
          <cell r="AA57">
            <v>102.99120000000001</v>
          </cell>
          <cell r="AB57">
            <v>21.920999999999999</v>
          </cell>
          <cell r="AC57" t="str">
            <v>Витал</v>
          </cell>
          <cell r="AD57">
            <v>0</v>
          </cell>
        </row>
        <row r="58">
          <cell r="A58" t="str">
            <v>6866 ВЕТЧ.НЕЖНАЯ Коровино п/о_Маяк  ОСТАНКИНО</v>
          </cell>
          <cell r="B58" t="str">
            <v>кг</v>
          </cell>
          <cell r="C58">
            <v>259.46199999999999</v>
          </cell>
          <cell r="D58">
            <v>216.62100000000001</v>
          </cell>
          <cell r="E58">
            <v>241.351</v>
          </cell>
          <cell r="F58">
            <v>234.732</v>
          </cell>
          <cell r="G58">
            <v>1</v>
          </cell>
          <cell r="H58" t="e">
            <v>#N/A</v>
          </cell>
          <cell r="I58">
            <v>236.7</v>
          </cell>
          <cell r="J58">
            <v>4.6510000000000105</v>
          </cell>
          <cell r="K58">
            <v>50</v>
          </cell>
          <cell r="L58">
            <v>150</v>
          </cell>
          <cell r="S58">
            <v>48.270200000000003</v>
          </cell>
          <cell r="U58">
            <v>9.0062191579898148</v>
          </cell>
          <cell r="V58">
            <v>4.8628760601779151</v>
          </cell>
          <cell r="Y58">
            <v>58.658200000000001</v>
          </cell>
          <cell r="Z58">
            <v>54.761400000000002</v>
          </cell>
          <cell r="AA58">
            <v>58.861599999999996</v>
          </cell>
          <cell r="AB58">
            <v>19.498999999999999</v>
          </cell>
          <cell r="AC58">
            <v>0</v>
          </cell>
          <cell r="AD58">
            <v>0</v>
          </cell>
        </row>
        <row r="59">
          <cell r="A59" t="str">
            <v>7001 КЛАССИЧЕСКИЕ Папа может сар б/о мгс 1*3  ОСТАНКИНО</v>
          </cell>
          <cell r="B59" t="str">
            <v>кг</v>
          </cell>
          <cell r="C59">
            <v>205.71299999999999</v>
          </cell>
          <cell r="D59">
            <v>644.64499999999998</v>
          </cell>
          <cell r="E59">
            <v>314.85700000000003</v>
          </cell>
          <cell r="F59">
            <v>428.39499999999998</v>
          </cell>
          <cell r="G59">
            <v>1</v>
          </cell>
          <cell r="H59" t="e">
            <v>#N/A</v>
          </cell>
          <cell r="I59">
            <v>311.34199999999998</v>
          </cell>
          <cell r="J59">
            <v>3.5150000000000432</v>
          </cell>
          <cell r="K59">
            <v>70</v>
          </cell>
          <cell r="L59">
            <v>40</v>
          </cell>
          <cell r="S59">
            <v>62.971400000000003</v>
          </cell>
          <cell r="U59">
            <v>8.5498337340443431</v>
          </cell>
          <cell r="V59">
            <v>6.8030089850312994</v>
          </cell>
          <cell r="Y59">
            <v>49.786000000000001</v>
          </cell>
          <cell r="Z59">
            <v>56.425199999999997</v>
          </cell>
          <cell r="AA59">
            <v>68.079599999999999</v>
          </cell>
          <cell r="AB59">
            <v>66.433999999999997</v>
          </cell>
          <cell r="AC59">
            <v>0</v>
          </cell>
          <cell r="AD59">
            <v>0</v>
          </cell>
        </row>
        <row r="60">
          <cell r="A60" t="str">
            <v>7040 С ИНДЕЙКОЙ ПМ сос ц/о в/у 1/270 8шт.  ОСТАНКИНО</v>
          </cell>
          <cell r="B60" t="str">
            <v>шт</v>
          </cell>
          <cell r="C60">
            <v>174</v>
          </cell>
          <cell r="D60">
            <v>206</v>
          </cell>
          <cell r="E60">
            <v>219</v>
          </cell>
          <cell r="F60">
            <v>158</v>
          </cell>
          <cell r="G60">
            <v>0.27</v>
          </cell>
          <cell r="H60" t="e">
            <v>#N/A</v>
          </cell>
          <cell r="I60">
            <v>220</v>
          </cell>
          <cell r="J60">
            <v>-1</v>
          </cell>
          <cell r="K60">
            <v>40</v>
          </cell>
          <cell r="L60">
            <v>40</v>
          </cell>
          <cell r="S60">
            <v>43.8</v>
          </cell>
          <cell r="U60">
            <v>5.4337899543379002</v>
          </cell>
          <cell r="V60">
            <v>3.6073059360730597</v>
          </cell>
          <cell r="Y60">
            <v>44.2</v>
          </cell>
          <cell r="Z60">
            <v>43.8</v>
          </cell>
          <cell r="AA60">
            <v>40.200000000000003</v>
          </cell>
          <cell r="AB60">
            <v>42</v>
          </cell>
          <cell r="AC60">
            <v>0</v>
          </cell>
          <cell r="AD60">
            <v>0</v>
          </cell>
        </row>
        <row r="61">
          <cell r="A61" t="str">
            <v>7059 ШПИКАЧКИ СОЧНЫЕ С БЕК. п/о мгс 0.3кг_60с  ОСТАНКИНО</v>
          </cell>
          <cell r="B61" t="str">
            <v>шт</v>
          </cell>
          <cell r="C61">
            <v>74</v>
          </cell>
          <cell r="D61">
            <v>588</v>
          </cell>
          <cell r="E61">
            <v>389</v>
          </cell>
          <cell r="F61">
            <v>254</v>
          </cell>
          <cell r="G61">
            <v>0.3</v>
          </cell>
          <cell r="H61" t="e">
            <v>#N/A</v>
          </cell>
          <cell r="I61">
            <v>404</v>
          </cell>
          <cell r="J61">
            <v>-15</v>
          </cell>
          <cell r="K61">
            <v>80</v>
          </cell>
          <cell r="L61">
            <v>40</v>
          </cell>
          <cell r="S61">
            <v>77.8</v>
          </cell>
          <cell r="U61">
            <v>4.8071979434447298</v>
          </cell>
          <cell r="V61">
            <v>3.2647814910025708</v>
          </cell>
          <cell r="Y61">
            <v>143.6</v>
          </cell>
          <cell r="Z61">
            <v>106.6</v>
          </cell>
          <cell r="AA61">
            <v>95.2</v>
          </cell>
          <cell r="AB61">
            <v>79</v>
          </cell>
          <cell r="AC61" t="str">
            <v>Витал</v>
          </cell>
          <cell r="AD61">
            <v>0</v>
          </cell>
        </row>
        <row r="62">
          <cell r="A62" t="str">
            <v>7066 СОЧНЫЕ ПМ сос п/о мгс 0.41кг 10шт_50с  ОСТАНКИНО</v>
          </cell>
          <cell r="B62" t="str">
            <v>шт</v>
          </cell>
          <cell r="C62">
            <v>8469</v>
          </cell>
          <cell r="D62">
            <v>10426</v>
          </cell>
          <cell r="E62">
            <v>6975</v>
          </cell>
          <cell r="F62">
            <v>10295</v>
          </cell>
          <cell r="G62">
            <v>0.41</v>
          </cell>
          <cell r="H62" t="e">
            <v>#N/A</v>
          </cell>
          <cell r="I62">
            <v>6905</v>
          </cell>
          <cell r="J62">
            <v>70</v>
          </cell>
          <cell r="K62">
            <v>0</v>
          </cell>
          <cell r="L62">
            <v>1400</v>
          </cell>
          <cell r="S62">
            <v>1395</v>
          </cell>
          <cell r="U62">
            <v>8.3835125448028673</v>
          </cell>
          <cell r="V62">
            <v>7.3799283154121866</v>
          </cell>
          <cell r="Y62">
            <v>1955.6</v>
          </cell>
          <cell r="Z62">
            <v>1865.8</v>
          </cell>
          <cell r="AA62">
            <v>1573.8</v>
          </cell>
          <cell r="AB62">
            <v>878</v>
          </cell>
          <cell r="AC62">
            <v>0</v>
          </cell>
          <cell r="AD62">
            <v>0</v>
          </cell>
        </row>
        <row r="63">
          <cell r="A63" t="str">
            <v>7070 СОЧНЫЕ ПМ сос п/о мгс 1.5*4_А_50с  ОСТАНКИНО</v>
          </cell>
          <cell r="B63" t="str">
            <v>кг</v>
          </cell>
          <cell r="C63">
            <v>4252.2920000000004</v>
          </cell>
          <cell r="D63">
            <v>7501.0820000000003</v>
          </cell>
          <cell r="E63">
            <v>4579</v>
          </cell>
          <cell r="F63">
            <v>6428</v>
          </cell>
          <cell r="G63">
            <v>1</v>
          </cell>
          <cell r="H63" t="e">
            <v>#N/A</v>
          </cell>
          <cell r="I63">
            <v>4152.3999999999996</v>
          </cell>
          <cell r="J63">
            <v>426.60000000000036</v>
          </cell>
          <cell r="K63">
            <v>750</v>
          </cell>
          <cell r="L63">
            <v>900</v>
          </cell>
          <cell r="S63">
            <v>915.8</v>
          </cell>
          <cell r="U63">
            <v>8.8207032103079275</v>
          </cell>
          <cell r="V63">
            <v>7.018999781611706</v>
          </cell>
          <cell r="Y63">
            <v>1183.4000000000001</v>
          </cell>
          <cell r="Z63">
            <v>1132.4000000000001</v>
          </cell>
          <cell r="AA63">
            <v>1096.8</v>
          </cell>
          <cell r="AB63">
            <v>451.69099999999997</v>
          </cell>
          <cell r="AC63">
            <v>0</v>
          </cell>
          <cell r="AD63">
            <v>0</v>
          </cell>
        </row>
        <row r="64">
          <cell r="A64" t="str">
            <v>7073 МОЛОЧ.ПРЕМИУМ ПМ сос п/о в/у 1/350_50с  ОСТАНКИНО</v>
          </cell>
          <cell r="B64" t="str">
            <v>шт</v>
          </cell>
          <cell r="C64">
            <v>2101</v>
          </cell>
          <cell r="D64">
            <v>2743</v>
          </cell>
          <cell r="E64">
            <v>2066</v>
          </cell>
          <cell r="F64">
            <v>2645</v>
          </cell>
          <cell r="G64">
            <v>0.35</v>
          </cell>
          <cell r="H64" t="e">
            <v>#N/A</v>
          </cell>
          <cell r="I64">
            <v>2170</v>
          </cell>
          <cell r="J64">
            <v>-104</v>
          </cell>
          <cell r="K64">
            <v>480</v>
          </cell>
          <cell r="L64">
            <v>240</v>
          </cell>
          <cell r="S64">
            <v>413.2</v>
          </cell>
          <cell r="U64">
            <v>8.1437560503388191</v>
          </cell>
          <cell r="V64">
            <v>6.4012584704743469</v>
          </cell>
          <cell r="Y64">
            <v>540</v>
          </cell>
          <cell r="Z64">
            <v>500</v>
          </cell>
          <cell r="AA64">
            <v>472.4</v>
          </cell>
          <cell r="AB64">
            <v>327</v>
          </cell>
          <cell r="AC64">
            <v>0</v>
          </cell>
          <cell r="AD64">
            <v>0</v>
          </cell>
        </row>
        <row r="65">
          <cell r="A65" t="str">
            <v>7074 МОЛОЧ.ПРЕМИУМ ПМ сос п/о мгс 0.6кг_50с  ОСТАНКИНО</v>
          </cell>
          <cell r="B65" t="str">
            <v>шт</v>
          </cell>
          <cell r="C65">
            <v>80</v>
          </cell>
          <cell r="D65">
            <v>98</v>
          </cell>
          <cell r="E65">
            <v>82</v>
          </cell>
          <cell r="F65">
            <v>84</v>
          </cell>
          <cell r="G65">
            <v>0.6</v>
          </cell>
          <cell r="H65" t="e">
            <v>#N/A</v>
          </cell>
          <cell r="I65">
            <v>98</v>
          </cell>
          <cell r="J65">
            <v>-16</v>
          </cell>
          <cell r="K65">
            <v>0</v>
          </cell>
          <cell r="L65">
            <v>40</v>
          </cell>
          <cell r="S65">
            <v>16.399999999999999</v>
          </cell>
          <cell r="U65">
            <v>7.5609756097560981</v>
          </cell>
          <cell r="V65">
            <v>5.1219512195121952</v>
          </cell>
          <cell r="Y65">
            <v>18.600000000000001</v>
          </cell>
          <cell r="Z65">
            <v>19.8</v>
          </cell>
          <cell r="AA65">
            <v>17.2</v>
          </cell>
          <cell r="AB65">
            <v>8</v>
          </cell>
          <cell r="AC65" t="str">
            <v>увел</v>
          </cell>
          <cell r="AD65">
            <v>0</v>
          </cell>
        </row>
        <row r="66">
          <cell r="A66" t="str">
            <v>7075 МОЛОЧ.ПРЕМИУМ ПМ сос п/о мгс 1.5*4_О_50с  ОСТАНКИНО</v>
          </cell>
          <cell r="B66" t="str">
            <v>кг</v>
          </cell>
          <cell r="C66">
            <v>137.32</v>
          </cell>
          <cell r="D66">
            <v>119.497</v>
          </cell>
          <cell r="E66">
            <v>127.93600000000001</v>
          </cell>
          <cell r="F66">
            <v>96.656000000000006</v>
          </cell>
          <cell r="G66">
            <v>1</v>
          </cell>
          <cell r="H66" t="e">
            <v>#N/A</v>
          </cell>
          <cell r="I66">
            <v>128.1</v>
          </cell>
          <cell r="J66">
            <v>-0.16399999999998727</v>
          </cell>
          <cell r="K66">
            <v>40</v>
          </cell>
          <cell r="L66">
            <v>40</v>
          </cell>
          <cell r="S66">
            <v>25.587200000000003</v>
          </cell>
          <cell r="U66">
            <v>6.9040770385192589</v>
          </cell>
          <cell r="V66">
            <v>3.7775137568784389</v>
          </cell>
          <cell r="Y66">
            <v>35.090600000000002</v>
          </cell>
          <cell r="Z66">
            <v>27.818999999999999</v>
          </cell>
          <cell r="AA66">
            <v>25.9238</v>
          </cell>
          <cell r="AB66">
            <v>20.227</v>
          </cell>
          <cell r="AC66">
            <v>0</v>
          </cell>
          <cell r="AD66">
            <v>0</v>
          </cell>
        </row>
        <row r="67">
          <cell r="A67" t="str">
            <v>7077 МЯСНЫЕ С ГОВЯД.ПМ сос п/о мгс 0.4кг_50с  ОСТАНКИНО</v>
          </cell>
          <cell r="B67" t="str">
            <v>шт</v>
          </cell>
          <cell r="C67">
            <v>2198</v>
          </cell>
          <cell r="D67">
            <v>3056</v>
          </cell>
          <cell r="E67">
            <v>2361</v>
          </cell>
          <cell r="F67">
            <v>2832</v>
          </cell>
          <cell r="G67">
            <v>0.4</v>
          </cell>
          <cell r="H67" t="e">
            <v>#N/A</v>
          </cell>
          <cell r="I67">
            <v>2366</v>
          </cell>
          <cell r="J67">
            <v>-5</v>
          </cell>
          <cell r="K67">
            <v>480</v>
          </cell>
          <cell r="L67">
            <v>480</v>
          </cell>
          <cell r="S67">
            <v>472.2</v>
          </cell>
          <cell r="U67">
            <v>8.0304955527318942</v>
          </cell>
          <cell r="V67">
            <v>5.9974587039390093</v>
          </cell>
          <cell r="Y67">
            <v>673.2</v>
          </cell>
          <cell r="Z67">
            <v>520.6</v>
          </cell>
          <cell r="AA67">
            <v>519</v>
          </cell>
          <cell r="AB67">
            <v>450</v>
          </cell>
          <cell r="AC67">
            <v>0</v>
          </cell>
          <cell r="AD67">
            <v>0</v>
          </cell>
        </row>
        <row r="68">
          <cell r="A68" t="str">
            <v>7080 СЛИВОЧНЫЕ ПМ сос п/о мгс 0.41кг 10шт. 50с  ОСТАНКИНО</v>
          </cell>
          <cell r="B68" t="str">
            <v>шт</v>
          </cell>
          <cell r="C68">
            <v>5188</v>
          </cell>
          <cell r="D68">
            <v>2411</v>
          </cell>
          <cell r="E68">
            <v>3849</v>
          </cell>
          <cell r="F68">
            <v>3606</v>
          </cell>
          <cell r="G68">
            <v>0.41</v>
          </cell>
          <cell r="H68" t="e">
            <v>#N/A</v>
          </cell>
          <cell r="I68">
            <v>3992</v>
          </cell>
          <cell r="J68">
            <v>-143</v>
          </cell>
          <cell r="K68">
            <v>800</v>
          </cell>
          <cell r="L68">
            <v>1200</v>
          </cell>
          <cell r="S68">
            <v>769.8</v>
          </cell>
          <cell r="U68">
            <v>7.2824110158482727</v>
          </cell>
          <cell r="V68">
            <v>4.6843335931410754</v>
          </cell>
          <cell r="Y68">
            <v>1509.8</v>
          </cell>
          <cell r="Z68">
            <v>1140.2</v>
          </cell>
          <cell r="AA68">
            <v>856.8</v>
          </cell>
          <cell r="AB68">
            <v>615</v>
          </cell>
          <cell r="AC68">
            <v>0</v>
          </cell>
          <cell r="AD68">
            <v>0</v>
          </cell>
        </row>
        <row r="69">
          <cell r="A69" t="str">
            <v>7082 СЛИВОЧНЫЕ ПМ сос п/о мгс 1.5*4_50с  ОСТАНКИНО</v>
          </cell>
          <cell r="B69" t="str">
            <v>кг</v>
          </cell>
          <cell r="C69">
            <v>147.01900000000001</v>
          </cell>
          <cell r="D69">
            <v>343.06700000000001</v>
          </cell>
          <cell r="E69">
            <v>193.94200000000001</v>
          </cell>
          <cell r="F69">
            <v>170.39599999999999</v>
          </cell>
          <cell r="G69">
            <v>1</v>
          </cell>
          <cell r="H69" t="e">
            <v>#N/A</v>
          </cell>
          <cell r="I69">
            <v>207</v>
          </cell>
          <cell r="J69">
            <v>-13.057999999999993</v>
          </cell>
          <cell r="K69">
            <v>30</v>
          </cell>
          <cell r="L69">
            <v>30</v>
          </cell>
          <cell r="S69">
            <v>38.788400000000003</v>
          </cell>
          <cell r="U69">
            <v>5.9398170587082726</v>
          </cell>
          <cell r="V69">
            <v>4.3929628445617759</v>
          </cell>
          <cell r="Y69">
            <v>42.098200000000006</v>
          </cell>
          <cell r="Z69">
            <v>37.672600000000003</v>
          </cell>
          <cell r="AA69">
            <v>39.306599999999996</v>
          </cell>
          <cell r="AB69">
            <v>46.793999999999997</v>
          </cell>
          <cell r="AC69">
            <v>0</v>
          </cell>
          <cell r="AD69">
            <v>0</v>
          </cell>
        </row>
        <row r="70">
          <cell r="A70" t="str">
            <v>7087 ШПИК С ЧЕСНОК.И ПЕРЦЕМ к/в в/у 0.3кг_50с  ОСТАНКИНО</v>
          </cell>
          <cell r="B70" t="str">
            <v>шт</v>
          </cell>
          <cell r="C70">
            <v>424</v>
          </cell>
          <cell r="D70">
            <v>517</v>
          </cell>
          <cell r="E70">
            <v>398</v>
          </cell>
          <cell r="F70">
            <v>514</v>
          </cell>
          <cell r="G70">
            <v>0.3</v>
          </cell>
          <cell r="H70">
            <v>50</v>
          </cell>
          <cell r="I70">
            <v>432</v>
          </cell>
          <cell r="J70">
            <v>-34</v>
          </cell>
          <cell r="K70">
            <v>80</v>
          </cell>
          <cell r="L70">
            <v>0</v>
          </cell>
          <cell r="S70">
            <v>79.599999999999994</v>
          </cell>
          <cell r="U70">
            <v>7.4623115577889454</v>
          </cell>
          <cell r="V70">
            <v>6.4572864321608048</v>
          </cell>
          <cell r="Y70">
            <v>51.4</v>
          </cell>
          <cell r="Z70">
            <v>77.400000000000006</v>
          </cell>
          <cell r="AA70">
            <v>74.8</v>
          </cell>
          <cell r="AB70">
            <v>46</v>
          </cell>
          <cell r="AC70">
            <v>0</v>
          </cell>
          <cell r="AD70">
            <v>0</v>
          </cell>
        </row>
        <row r="71">
          <cell r="A71" t="str">
            <v>7090 СВИНИНА ПО-ДОМ. к/в мл/к в/у 0.3кг_50с  ОСТАНКИНО</v>
          </cell>
          <cell r="B71" t="str">
            <v>шт</v>
          </cell>
          <cell r="C71">
            <v>780</v>
          </cell>
          <cell r="D71">
            <v>1099</v>
          </cell>
          <cell r="E71">
            <v>711</v>
          </cell>
          <cell r="F71">
            <v>1154</v>
          </cell>
          <cell r="G71">
            <v>0.3</v>
          </cell>
          <cell r="H71" t="e">
            <v>#N/A</v>
          </cell>
          <cell r="I71">
            <v>720</v>
          </cell>
          <cell r="J71">
            <v>-9</v>
          </cell>
          <cell r="K71">
            <v>240</v>
          </cell>
          <cell r="L71">
            <v>0</v>
          </cell>
          <cell r="S71">
            <v>142.19999999999999</v>
          </cell>
          <cell r="U71">
            <v>9.8030942334739812</v>
          </cell>
          <cell r="V71">
            <v>8.1153305203938118</v>
          </cell>
          <cell r="Y71">
            <v>175.6</v>
          </cell>
          <cell r="Z71">
            <v>164.2</v>
          </cell>
          <cell r="AA71">
            <v>172.8</v>
          </cell>
          <cell r="AB71">
            <v>54</v>
          </cell>
          <cell r="AC71">
            <v>0</v>
          </cell>
          <cell r="AD71">
            <v>0</v>
          </cell>
        </row>
        <row r="72">
          <cell r="A72" t="str">
            <v>7092 БЕКОН Папа может с/к с/н в/у 1/140_50с  ОСТАНКИНО</v>
          </cell>
          <cell r="B72" t="str">
            <v>шт</v>
          </cell>
          <cell r="C72">
            <v>1250</v>
          </cell>
          <cell r="D72">
            <v>1599</v>
          </cell>
          <cell r="E72">
            <v>1184</v>
          </cell>
          <cell r="F72">
            <v>1297</v>
          </cell>
          <cell r="G72">
            <v>0.14000000000000001</v>
          </cell>
          <cell r="H72" t="e">
            <v>#N/A</v>
          </cell>
          <cell r="I72">
            <v>1217</v>
          </cell>
          <cell r="J72">
            <v>-33</v>
          </cell>
          <cell r="K72">
            <v>240</v>
          </cell>
          <cell r="L72">
            <v>0</v>
          </cell>
          <cell r="S72">
            <v>236.8</v>
          </cell>
          <cell r="U72">
            <v>6.4907094594594588</v>
          </cell>
          <cell r="V72">
            <v>5.4771959459459456</v>
          </cell>
          <cell r="Y72">
            <v>306</v>
          </cell>
          <cell r="Z72">
            <v>254.2</v>
          </cell>
          <cell r="AA72">
            <v>213.4</v>
          </cell>
          <cell r="AB72">
            <v>343</v>
          </cell>
          <cell r="AC72">
            <v>0</v>
          </cell>
          <cell r="AD72">
            <v>0</v>
          </cell>
        </row>
        <row r="73">
          <cell r="A73" t="str">
            <v>7107 САН-РЕМО с/в с/н мгс 1/90 12шт.  ОСТАНКИНО</v>
          </cell>
          <cell r="B73" t="str">
            <v>шт</v>
          </cell>
          <cell r="C73">
            <v>185</v>
          </cell>
          <cell r="D73">
            <v>12</v>
          </cell>
          <cell r="E73">
            <v>45</v>
          </cell>
          <cell r="F73">
            <v>137</v>
          </cell>
          <cell r="G73">
            <v>0.09</v>
          </cell>
          <cell r="H73">
            <v>60</v>
          </cell>
          <cell r="I73">
            <v>60</v>
          </cell>
          <cell r="J73">
            <v>-15</v>
          </cell>
          <cell r="K73">
            <v>0</v>
          </cell>
          <cell r="L73">
            <v>0</v>
          </cell>
          <cell r="S73">
            <v>9</v>
          </cell>
          <cell r="U73">
            <v>15.222222222222221</v>
          </cell>
          <cell r="V73">
            <v>15.222222222222221</v>
          </cell>
          <cell r="Y73">
            <v>13.4</v>
          </cell>
          <cell r="Z73">
            <v>21.8</v>
          </cell>
          <cell r="AA73">
            <v>6.2</v>
          </cell>
          <cell r="AB73">
            <v>10</v>
          </cell>
          <cell r="AC73" t="str">
            <v>увел</v>
          </cell>
          <cell r="AD73">
            <v>0</v>
          </cell>
        </row>
        <row r="74">
          <cell r="A74" t="str">
            <v>7147 САЛЬЧИЧОН Останкино с/к в/у 1/220 8шт.  ОСТАНКИНО</v>
          </cell>
          <cell r="B74" t="str">
            <v>шт</v>
          </cell>
          <cell r="C74">
            <v>146</v>
          </cell>
          <cell r="D74">
            <v>42</v>
          </cell>
          <cell r="E74">
            <v>58</v>
          </cell>
          <cell r="F74">
            <v>124</v>
          </cell>
          <cell r="G74">
            <v>0.22</v>
          </cell>
          <cell r="H74">
            <v>120</v>
          </cell>
          <cell r="I74">
            <v>59</v>
          </cell>
          <cell r="J74">
            <v>-1</v>
          </cell>
          <cell r="K74">
            <v>0</v>
          </cell>
          <cell r="L74">
            <v>0</v>
          </cell>
          <cell r="S74">
            <v>11.6</v>
          </cell>
          <cell r="U74">
            <v>10.689655172413794</v>
          </cell>
          <cell r="V74">
            <v>10.689655172413794</v>
          </cell>
          <cell r="Y74">
            <v>0</v>
          </cell>
          <cell r="Z74">
            <v>8.1999999999999993</v>
          </cell>
          <cell r="AA74">
            <v>11.6</v>
          </cell>
          <cell r="AB74">
            <v>11</v>
          </cell>
          <cell r="AC74" t="str">
            <v>Витал</v>
          </cell>
          <cell r="AD74">
            <v>0</v>
          </cell>
        </row>
        <row r="75">
          <cell r="A75" t="str">
            <v>7149 БАЛЫКОВАЯ Коровино п/к в/у 0.84кг_50с  ОСТАНКИНО</v>
          </cell>
          <cell r="B75" t="str">
            <v>шт</v>
          </cell>
          <cell r="C75">
            <v>38</v>
          </cell>
          <cell r="D75">
            <v>33</v>
          </cell>
          <cell r="E75">
            <v>46</v>
          </cell>
          <cell r="F75">
            <v>24</v>
          </cell>
          <cell r="G75">
            <v>0.84</v>
          </cell>
          <cell r="H75">
            <v>50</v>
          </cell>
          <cell r="I75">
            <v>47</v>
          </cell>
          <cell r="J75">
            <v>-1</v>
          </cell>
          <cell r="K75">
            <v>0</v>
          </cell>
          <cell r="L75">
            <v>30</v>
          </cell>
          <cell r="S75">
            <v>9.1999999999999993</v>
          </cell>
          <cell r="U75">
            <v>5.8695652173913047</v>
          </cell>
          <cell r="V75">
            <v>2.6086956521739131</v>
          </cell>
          <cell r="Y75">
            <v>10.199999999999999</v>
          </cell>
          <cell r="Z75">
            <v>8</v>
          </cell>
          <cell r="AA75">
            <v>6.8</v>
          </cell>
          <cell r="AB75">
            <v>7</v>
          </cell>
          <cell r="AC75" t="str">
            <v>увел</v>
          </cell>
          <cell r="AD75">
            <v>0</v>
          </cell>
        </row>
        <row r="76">
          <cell r="A76" t="str">
            <v>7154 СЕРВЕЛАТ ЗЕРНИСТЫЙ ПМ в/к в/у 0.35кг_50с  ОСТАНКИНО</v>
          </cell>
          <cell r="B76" t="str">
            <v>шт</v>
          </cell>
          <cell r="C76">
            <v>2664</v>
          </cell>
          <cell r="D76">
            <v>5107</v>
          </cell>
          <cell r="E76">
            <v>2875</v>
          </cell>
          <cell r="F76">
            <v>4824</v>
          </cell>
          <cell r="G76">
            <v>0.35</v>
          </cell>
          <cell r="H76" t="e">
            <v>#N/A</v>
          </cell>
          <cell r="I76">
            <v>2942</v>
          </cell>
          <cell r="J76">
            <v>-67</v>
          </cell>
          <cell r="K76">
            <v>600</v>
          </cell>
          <cell r="L76">
            <v>0</v>
          </cell>
          <cell r="S76">
            <v>575</v>
          </cell>
          <cell r="U76">
            <v>9.4330434782608688</v>
          </cell>
          <cell r="V76">
            <v>8.3895652173913042</v>
          </cell>
          <cell r="Y76">
            <v>732.2</v>
          </cell>
          <cell r="Z76">
            <v>664.8</v>
          </cell>
          <cell r="AA76">
            <v>686.4</v>
          </cell>
          <cell r="AB76">
            <v>528</v>
          </cell>
          <cell r="AC76">
            <v>0</v>
          </cell>
          <cell r="AD76">
            <v>0</v>
          </cell>
        </row>
        <row r="77">
          <cell r="A77" t="str">
            <v>7166 СЕРВЕЛТ ОХОТНИЧИЙ ПМ в/к в/у_50с  ОСТАНКИНО</v>
          </cell>
          <cell r="B77" t="str">
            <v>кг</v>
          </cell>
          <cell r="C77">
            <v>369.59500000000003</v>
          </cell>
          <cell r="D77">
            <v>962.96299999999997</v>
          </cell>
          <cell r="E77">
            <v>445.31599999999997</v>
          </cell>
          <cell r="F77">
            <v>786.96799999999996</v>
          </cell>
          <cell r="G77">
            <v>1</v>
          </cell>
          <cell r="H77" t="e">
            <v>#N/A</v>
          </cell>
          <cell r="I77">
            <v>439.7</v>
          </cell>
          <cell r="J77">
            <v>5.6159999999999854</v>
          </cell>
          <cell r="K77">
            <v>100</v>
          </cell>
          <cell r="L77">
            <v>0</v>
          </cell>
          <cell r="S77">
            <v>89.063199999999995</v>
          </cell>
          <cell r="U77">
            <v>9.958860674217858</v>
          </cell>
          <cell r="V77">
            <v>8.8360624814738298</v>
          </cell>
          <cell r="Y77">
            <v>104.02159999999999</v>
          </cell>
          <cell r="Z77">
            <v>96.294799999999995</v>
          </cell>
          <cell r="AA77">
            <v>107.68620000000001</v>
          </cell>
          <cell r="AB77">
            <v>49.088999999999999</v>
          </cell>
          <cell r="AC77">
            <v>0</v>
          </cell>
          <cell r="AD77">
            <v>0</v>
          </cell>
        </row>
        <row r="78">
          <cell r="A78" t="str">
            <v>7169 СЕРВЕЛАТ ОХОТНИЧИЙ ПМ в/к в/у 0.35кг_50с  ОСТАНКИНО</v>
          </cell>
          <cell r="B78" t="str">
            <v>шт</v>
          </cell>
          <cell r="C78">
            <v>4504</v>
          </cell>
          <cell r="D78">
            <v>5712</v>
          </cell>
          <cell r="E78">
            <v>3746</v>
          </cell>
          <cell r="F78">
            <v>6379</v>
          </cell>
          <cell r="G78">
            <v>0.35</v>
          </cell>
          <cell r="H78" t="e">
            <v>#N/A</v>
          </cell>
          <cell r="I78">
            <v>3810</v>
          </cell>
          <cell r="J78">
            <v>-64</v>
          </cell>
          <cell r="K78">
            <v>0</v>
          </cell>
          <cell r="L78">
            <v>600</v>
          </cell>
          <cell r="S78">
            <v>749.2</v>
          </cell>
          <cell r="U78">
            <v>9.3152696209289907</v>
          </cell>
          <cell r="V78">
            <v>8.5144153764014945</v>
          </cell>
          <cell r="Y78">
            <v>1015.2</v>
          </cell>
          <cell r="Z78">
            <v>938.6</v>
          </cell>
          <cell r="AA78">
            <v>905.2</v>
          </cell>
          <cell r="AB78">
            <v>652</v>
          </cell>
          <cell r="AC78">
            <v>0</v>
          </cell>
          <cell r="AD78">
            <v>0</v>
          </cell>
        </row>
        <row r="79">
          <cell r="A79" t="str">
            <v>7187 ГРУДИНКА ПРЕМИУМ к/в мл/к в/у 0,3кг_50с ОСТАНКИНО</v>
          </cell>
          <cell r="B79" t="str">
            <v>шт</v>
          </cell>
          <cell r="C79">
            <v>952</v>
          </cell>
          <cell r="D79">
            <v>1963</v>
          </cell>
          <cell r="E79">
            <v>1095</v>
          </cell>
          <cell r="F79">
            <v>1793</v>
          </cell>
          <cell r="G79">
            <v>0.3</v>
          </cell>
          <cell r="H79" t="e">
            <v>#N/A</v>
          </cell>
          <cell r="I79">
            <v>1157</v>
          </cell>
          <cell r="J79">
            <v>-62</v>
          </cell>
          <cell r="K79">
            <v>240</v>
          </cell>
          <cell r="L79">
            <v>0</v>
          </cell>
          <cell r="S79">
            <v>219</v>
          </cell>
          <cell r="U79">
            <v>9.2831050228310499</v>
          </cell>
          <cell r="V79">
            <v>8.1872146118721467</v>
          </cell>
          <cell r="Y79">
            <v>270.8</v>
          </cell>
          <cell r="Z79">
            <v>256.2</v>
          </cell>
          <cell r="AA79">
            <v>256.39999999999998</v>
          </cell>
          <cell r="AB79">
            <v>110</v>
          </cell>
          <cell r="AC79">
            <v>0</v>
          </cell>
          <cell r="AD79">
            <v>0</v>
          </cell>
        </row>
        <row r="80">
          <cell r="A80" t="str">
            <v>7226 ЧОРИЗО ПРЕМИУМ Останкино с/к в/у 1/180  ОСТАНКИНО</v>
          </cell>
          <cell r="B80" t="str">
            <v>шт</v>
          </cell>
          <cell r="C80">
            <v>2</v>
          </cell>
          <cell r="E80">
            <v>0</v>
          </cell>
          <cell r="F80">
            <v>2</v>
          </cell>
          <cell r="G80">
            <v>0.18</v>
          </cell>
          <cell r="H80" t="e">
            <v>#N/A</v>
          </cell>
          <cell r="I80">
            <v>4</v>
          </cell>
          <cell r="J80">
            <v>-4</v>
          </cell>
          <cell r="K80">
            <v>0</v>
          </cell>
          <cell r="L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0</v>
          </cell>
          <cell r="Z80">
            <v>0.2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7227 САЛЯМИ ФИНСКАЯ Папа может с/к в/у 1/180  ОСТАНКИНО</v>
          </cell>
          <cell r="B81" t="str">
            <v>шт</v>
          </cell>
          <cell r="C81">
            <v>7</v>
          </cell>
          <cell r="D81">
            <v>6</v>
          </cell>
          <cell r="E81">
            <v>8</v>
          </cell>
          <cell r="G81">
            <v>0.18</v>
          </cell>
          <cell r="H81" t="e">
            <v>#N/A</v>
          </cell>
          <cell r="I81">
            <v>14</v>
          </cell>
          <cell r="J81">
            <v>-6</v>
          </cell>
          <cell r="K81">
            <v>0</v>
          </cell>
          <cell r="L81">
            <v>40</v>
          </cell>
          <cell r="S81">
            <v>1.6</v>
          </cell>
          <cell r="U81">
            <v>25</v>
          </cell>
          <cell r="V81">
            <v>0</v>
          </cell>
          <cell r="Y81">
            <v>3.6</v>
          </cell>
          <cell r="Z81">
            <v>0</v>
          </cell>
          <cell r="AA81">
            <v>6.8</v>
          </cell>
          <cell r="AB81">
            <v>-1</v>
          </cell>
          <cell r="AC81">
            <v>0</v>
          </cell>
          <cell r="AD81">
            <v>0</v>
          </cell>
        </row>
        <row r="82">
          <cell r="A82" t="str">
            <v>7231 КЛАССИЧЕСКАЯ ПМ вар п/о 0,3кг 8шт_209к ОСТАНКИНО</v>
          </cell>
          <cell r="B82" t="str">
            <v>шт</v>
          </cell>
          <cell r="C82">
            <v>597</v>
          </cell>
          <cell r="D82">
            <v>2323</v>
          </cell>
          <cell r="E82">
            <v>1352</v>
          </cell>
          <cell r="F82">
            <v>1489</v>
          </cell>
          <cell r="G82">
            <v>0.3</v>
          </cell>
          <cell r="H82" t="e">
            <v>#N/A</v>
          </cell>
          <cell r="I82">
            <v>1432</v>
          </cell>
          <cell r="J82">
            <v>-80</v>
          </cell>
          <cell r="K82">
            <v>320</v>
          </cell>
          <cell r="L82">
            <v>160</v>
          </cell>
          <cell r="S82">
            <v>270.39999999999998</v>
          </cell>
          <cell r="U82">
            <v>7.2818047337278111</v>
          </cell>
          <cell r="V82">
            <v>5.5066568047337281</v>
          </cell>
          <cell r="Y82">
            <v>348</v>
          </cell>
          <cell r="Z82">
            <v>287.39999999999998</v>
          </cell>
          <cell r="AA82">
            <v>333.2</v>
          </cell>
          <cell r="AB82">
            <v>122</v>
          </cell>
          <cell r="AC82">
            <v>0</v>
          </cell>
          <cell r="AD82">
            <v>0</v>
          </cell>
        </row>
        <row r="83">
          <cell r="A83" t="str">
            <v>7232 БОЯNСКАЯ ПМ п/к в/у 0,28кг 8шт_209к ОСТАНКИНО</v>
          </cell>
          <cell r="B83" t="str">
            <v>шт</v>
          </cell>
          <cell r="C83">
            <v>1579</v>
          </cell>
          <cell r="D83">
            <v>3489</v>
          </cell>
          <cell r="E83">
            <v>1608</v>
          </cell>
          <cell r="F83">
            <v>2814</v>
          </cell>
          <cell r="G83">
            <v>0.28000000000000003</v>
          </cell>
          <cell r="H83" t="e">
            <v>#N/A</v>
          </cell>
          <cell r="I83">
            <v>1636</v>
          </cell>
          <cell r="J83">
            <v>-28</v>
          </cell>
          <cell r="K83">
            <v>400</v>
          </cell>
          <cell r="L83">
            <v>0</v>
          </cell>
          <cell r="S83">
            <v>321.60000000000002</v>
          </cell>
          <cell r="U83">
            <v>9.9937810945273622</v>
          </cell>
          <cell r="V83">
            <v>8.75</v>
          </cell>
          <cell r="Y83">
            <v>423.8</v>
          </cell>
          <cell r="Z83">
            <v>390.2</v>
          </cell>
          <cell r="AA83">
            <v>395.6</v>
          </cell>
          <cell r="AB83">
            <v>383</v>
          </cell>
          <cell r="AC83">
            <v>0</v>
          </cell>
          <cell r="AD83">
            <v>0</v>
          </cell>
        </row>
        <row r="84">
          <cell r="A84" t="str">
            <v>7235 ВЕТЧ.КЛАССИЧЕСКАЯ ПМ п/о 0,35кг 8шт_209к ОСТАНКИНО</v>
          </cell>
          <cell r="B84" t="str">
            <v>шт</v>
          </cell>
          <cell r="C84">
            <v>97</v>
          </cell>
          <cell r="D84">
            <v>3</v>
          </cell>
          <cell r="E84">
            <v>75</v>
          </cell>
          <cell r="F84">
            <v>24</v>
          </cell>
          <cell r="G84">
            <v>0.35</v>
          </cell>
          <cell r="H84" t="e">
            <v>#N/A</v>
          </cell>
          <cell r="I84">
            <v>77</v>
          </cell>
          <cell r="J84">
            <v>-2</v>
          </cell>
          <cell r="K84">
            <v>0</v>
          </cell>
          <cell r="L84">
            <v>0</v>
          </cell>
          <cell r="S84">
            <v>15</v>
          </cell>
          <cell r="U84">
            <v>1.6</v>
          </cell>
          <cell r="V84">
            <v>1.6</v>
          </cell>
          <cell r="Y84">
            <v>11.4</v>
          </cell>
          <cell r="Z84">
            <v>12.6</v>
          </cell>
          <cell r="AA84">
            <v>6.8</v>
          </cell>
          <cell r="AB84">
            <v>22</v>
          </cell>
          <cell r="AC84">
            <v>0</v>
          </cell>
          <cell r="AD84">
            <v>0</v>
          </cell>
        </row>
        <row r="85">
          <cell r="A85" t="str">
            <v>7236 СЕРВЕЛАТ КАРЕЛЬСКИЙ в/к в/у 0,28кг_209к ОСТАНКИНО</v>
          </cell>
          <cell r="B85" t="str">
            <v>шт</v>
          </cell>
          <cell r="C85">
            <v>3741</v>
          </cell>
          <cell r="D85">
            <v>7459</v>
          </cell>
          <cell r="E85">
            <v>4062</v>
          </cell>
          <cell r="F85">
            <v>7057</v>
          </cell>
          <cell r="G85">
            <v>0.28000000000000003</v>
          </cell>
          <cell r="H85">
            <v>45</v>
          </cell>
          <cell r="I85">
            <v>4128</v>
          </cell>
          <cell r="J85">
            <v>-66</v>
          </cell>
          <cell r="K85">
            <v>600</v>
          </cell>
          <cell r="L85">
            <v>0</v>
          </cell>
          <cell r="S85">
            <v>812.4</v>
          </cell>
          <cell r="U85">
            <v>9.4251600196947312</v>
          </cell>
          <cell r="V85">
            <v>8.6866075824716891</v>
          </cell>
          <cell r="Y85">
            <v>885</v>
          </cell>
          <cell r="Z85">
            <v>840</v>
          </cell>
          <cell r="AA85">
            <v>864.4</v>
          </cell>
          <cell r="AB85">
            <v>551</v>
          </cell>
          <cell r="AC85" t="str">
            <v>борд</v>
          </cell>
          <cell r="AD85">
            <v>0</v>
          </cell>
        </row>
        <row r="86">
          <cell r="A86" t="str">
            <v>7241 САЛЯМИ Папа может п/к в/у 0,28кг_209к ОСТАНКИНО</v>
          </cell>
          <cell r="B86" t="str">
            <v>шт</v>
          </cell>
          <cell r="C86">
            <v>1045</v>
          </cell>
          <cell r="D86">
            <v>1688</v>
          </cell>
          <cell r="E86">
            <v>1269</v>
          </cell>
          <cell r="F86">
            <v>1428</v>
          </cell>
          <cell r="G86">
            <v>0.28000000000000003</v>
          </cell>
          <cell r="H86" t="e">
            <v>#N/A</v>
          </cell>
          <cell r="I86">
            <v>1301</v>
          </cell>
          <cell r="J86">
            <v>-32</v>
          </cell>
          <cell r="K86">
            <v>240</v>
          </cell>
          <cell r="L86">
            <v>120</v>
          </cell>
          <cell r="S86">
            <v>253.8</v>
          </cell>
          <cell r="U86">
            <v>7.0449172576832151</v>
          </cell>
          <cell r="V86">
            <v>5.6264775413711581</v>
          </cell>
          <cell r="Y86">
            <v>258.2</v>
          </cell>
          <cell r="Z86">
            <v>266.2</v>
          </cell>
          <cell r="AA86">
            <v>264.8</v>
          </cell>
          <cell r="AB86">
            <v>228</v>
          </cell>
          <cell r="AC86">
            <v>0</v>
          </cell>
          <cell r="AD86">
            <v>0</v>
          </cell>
        </row>
        <row r="87">
          <cell r="A87" t="str">
            <v>7245 ВЕТЧ.ФИЛЕЙНАЯ ПМ п/о 0,4кг 8шт ОСТАНКИНО</v>
          </cell>
          <cell r="B87" t="str">
            <v>шт</v>
          </cell>
          <cell r="C87">
            <v>12</v>
          </cell>
          <cell r="D87">
            <v>120</v>
          </cell>
          <cell r="E87">
            <v>74</v>
          </cell>
          <cell r="F87">
            <v>58</v>
          </cell>
          <cell r="G87">
            <v>0.4</v>
          </cell>
          <cell r="H87" t="e">
            <v>#N/A</v>
          </cell>
          <cell r="I87">
            <v>74</v>
          </cell>
          <cell r="J87">
            <v>0</v>
          </cell>
          <cell r="K87">
            <v>0</v>
          </cell>
          <cell r="L87">
            <v>0</v>
          </cell>
          <cell r="S87">
            <v>14.8</v>
          </cell>
          <cell r="U87">
            <v>3.9189189189189189</v>
          </cell>
          <cell r="V87">
            <v>3.9189189189189189</v>
          </cell>
          <cell r="Y87">
            <v>21</v>
          </cell>
          <cell r="Z87">
            <v>27.6</v>
          </cell>
          <cell r="AA87">
            <v>10</v>
          </cell>
          <cell r="AB87">
            <v>20</v>
          </cell>
          <cell r="AC87">
            <v>0</v>
          </cell>
          <cell r="AD87">
            <v>0</v>
          </cell>
        </row>
        <row r="88">
          <cell r="A88" t="str">
            <v>7252 СЕРВЕЛАТ ФИНСКИЙ ПМ в/к с/н мгс 1/100*12  ОСТАНКИНО</v>
          </cell>
          <cell r="B88" t="str">
            <v>шт</v>
          </cell>
          <cell r="C88">
            <v>1566</v>
          </cell>
          <cell r="D88">
            <v>14</v>
          </cell>
          <cell r="E88">
            <v>387</v>
          </cell>
          <cell r="F88">
            <v>1181</v>
          </cell>
          <cell r="G88">
            <v>0</v>
          </cell>
          <cell r="H88" t="e">
            <v>#N/A</v>
          </cell>
          <cell r="I88">
            <v>400</v>
          </cell>
          <cell r="J88">
            <v>-13</v>
          </cell>
          <cell r="K88">
            <v>0</v>
          </cell>
          <cell r="L88">
            <v>0</v>
          </cell>
          <cell r="S88">
            <v>77.400000000000006</v>
          </cell>
          <cell r="U88">
            <v>15.258397932816536</v>
          </cell>
          <cell r="V88">
            <v>15.258397932816536</v>
          </cell>
          <cell r="Y88">
            <v>0</v>
          </cell>
          <cell r="Z88">
            <v>200.2</v>
          </cell>
          <cell r="AA88">
            <v>126.6</v>
          </cell>
          <cell r="AB88">
            <v>93</v>
          </cell>
          <cell r="AC88" t="str">
            <v>увел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106.407</v>
          </cell>
          <cell r="D89">
            <v>163.23599999999999</v>
          </cell>
          <cell r="E89">
            <v>165.63300000000001</v>
          </cell>
          <cell r="F89">
            <v>88.94</v>
          </cell>
          <cell r="G89">
            <v>1</v>
          </cell>
          <cell r="H89" t="e">
            <v>#N/A</v>
          </cell>
          <cell r="I89">
            <v>174.9</v>
          </cell>
          <cell r="J89">
            <v>-9.2669999999999959</v>
          </cell>
          <cell r="K89">
            <v>10</v>
          </cell>
          <cell r="L89">
            <v>30</v>
          </cell>
          <cell r="S89">
            <v>33.126600000000003</v>
          </cell>
          <cell r="U89">
            <v>3.8923402945065289</v>
          </cell>
          <cell r="V89">
            <v>2.6848514486847423</v>
          </cell>
          <cell r="Y89">
            <v>29.6144</v>
          </cell>
          <cell r="Z89">
            <v>33.730200000000004</v>
          </cell>
          <cell r="AA89">
            <v>25.3126</v>
          </cell>
          <cell r="AB89">
            <v>13.795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204</v>
          </cell>
          <cell r="D90">
            <v>185</v>
          </cell>
          <cell r="E90">
            <v>240</v>
          </cell>
          <cell r="F90">
            <v>142</v>
          </cell>
          <cell r="G90">
            <v>0.33</v>
          </cell>
          <cell r="H90">
            <v>30</v>
          </cell>
          <cell r="I90">
            <v>239</v>
          </cell>
          <cell r="J90">
            <v>1</v>
          </cell>
          <cell r="K90">
            <v>60</v>
          </cell>
          <cell r="L90">
            <v>60</v>
          </cell>
          <cell r="S90">
            <v>48</v>
          </cell>
          <cell r="U90">
            <v>5.458333333333333</v>
          </cell>
          <cell r="V90">
            <v>2.9583333333333335</v>
          </cell>
          <cell r="Y90">
            <v>65</v>
          </cell>
          <cell r="Z90">
            <v>57.6</v>
          </cell>
          <cell r="AA90">
            <v>49.6</v>
          </cell>
          <cell r="AB90">
            <v>50</v>
          </cell>
          <cell r="AC90">
            <v>0</v>
          </cell>
          <cell r="AD90">
            <v>0</v>
          </cell>
        </row>
        <row r="91">
          <cell r="A91" t="str">
            <v>БОНУС МОЛОЧНЫЕ КЛАССИЧЕСКИЕ сос п/о в/у 0.3кг (6084)  ОСТАНКИНО</v>
          </cell>
          <cell r="B91" t="str">
            <v>шт</v>
          </cell>
          <cell r="C91">
            <v>267</v>
          </cell>
          <cell r="D91">
            <v>5</v>
          </cell>
          <cell r="E91">
            <v>86</v>
          </cell>
          <cell r="F91">
            <v>182</v>
          </cell>
          <cell r="G91">
            <v>0</v>
          </cell>
          <cell r="H91" t="e">
            <v>#N/A</v>
          </cell>
          <cell r="I91">
            <v>90</v>
          </cell>
          <cell r="J91">
            <v>-4</v>
          </cell>
          <cell r="K91">
            <v>0</v>
          </cell>
          <cell r="L91">
            <v>0</v>
          </cell>
          <cell r="S91">
            <v>17.2</v>
          </cell>
          <cell r="U91">
            <v>10.58139534883721</v>
          </cell>
          <cell r="V91">
            <v>10.58139534883721</v>
          </cell>
          <cell r="Y91">
            <v>25</v>
          </cell>
          <cell r="Z91">
            <v>21.2</v>
          </cell>
          <cell r="AA91">
            <v>17.600000000000001</v>
          </cell>
          <cell r="AB91">
            <v>13</v>
          </cell>
          <cell r="AC91">
            <v>0</v>
          </cell>
          <cell r="AD91">
            <v>0</v>
          </cell>
        </row>
        <row r="92">
          <cell r="A92" t="str">
            <v>БОНУС МОЛОЧНЫЕ КЛАССИЧЕСКИЕ сос п/о мгс 2*4_С (4980)  ОСТАНКИНО</v>
          </cell>
          <cell r="B92" t="str">
            <v>кг</v>
          </cell>
          <cell r="C92">
            <v>291.017</v>
          </cell>
          <cell r="E92">
            <v>23.041</v>
          </cell>
          <cell r="F92">
            <v>263.87099999999998</v>
          </cell>
          <cell r="G92">
            <v>0</v>
          </cell>
          <cell r="H92" t="e">
            <v>#N/A</v>
          </cell>
          <cell r="I92">
            <v>26</v>
          </cell>
          <cell r="J92">
            <v>-2.9589999999999996</v>
          </cell>
          <cell r="K92">
            <v>0</v>
          </cell>
          <cell r="L92">
            <v>0</v>
          </cell>
          <cell r="S92">
            <v>4.6082000000000001</v>
          </cell>
          <cell r="U92">
            <v>57.26118658044355</v>
          </cell>
          <cell r="V92">
            <v>57.26118658044355</v>
          </cell>
          <cell r="Y92">
            <v>5.9235999999999995</v>
          </cell>
          <cell r="Z92">
            <v>8.4464000000000006</v>
          </cell>
          <cell r="AA92">
            <v>3.8197999999999999</v>
          </cell>
          <cell r="AB92">
            <v>4.093</v>
          </cell>
          <cell r="AC92">
            <v>0</v>
          </cell>
          <cell r="AD92">
            <v>0</v>
          </cell>
        </row>
        <row r="93">
          <cell r="A93" t="str">
            <v>БОНУС СОЧНЫЕ Папа может сос п/о мгс 1.5*4 (6954)  ОСТАНКИНО</v>
          </cell>
          <cell r="B93" t="str">
            <v>кг</v>
          </cell>
          <cell r="C93">
            <v>574.995</v>
          </cell>
          <cell r="D93">
            <v>503.09699999999998</v>
          </cell>
          <cell r="E93">
            <v>333.33800000000002</v>
          </cell>
          <cell r="F93">
            <v>741.65700000000004</v>
          </cell>
          <cell r="G93">
            <v>0</v>
          </cell>
          <cell r="H93" t="e">
            <v>#N/A</v>
          </cell>
          <cell r="I93">
            <v>330.5</v>
          </cell>
          <cell r="J93">
            <v>2.8380000000000223</v>
          </cell>
          <cell r="K93">
            <v>0</v>
          </cell>
          <cell r="L93">
            <v>0</v>
          </cell>
          <cell r="S93">
            <v>66.667600000000007</v>
          </cell>
          <cell r="U93">
            <v>11.124699254210441</v>
          </cell>
          <cell r="V93">
            <v>11.124699254210441</v>
          </cell>
          <cell r="Y93">
            <v>93.119</v>
          </cell>
          <cell r="Z93">
            <v>87.471800000000002</v>
          </cell>
          <cell r="AA93">
            <v>106.36300000000001</v>
          </cell>
          <cell r="AB93">
            <v>3.137</v>
          </cell>
          <cell r="AC93">
            <v>0</v>
          </cell>
          <cell r="AD93">
            <v>0</v>
          </cell>
        </row>
        <row r="94">
          <cell r="A94" t="str">
            <v>БОНУС СОЧНЫЕ сос п/о мгс 0.41кг_UZ (6087)  ОСТАНКИНО</v>
          </cell>
          <cell r="B94" t="str">
            <v>шт</v>
          </cell>
          <cell r="C94">
            <v>357</v>
          </cell>
          <cell r="D94">
            <v>2016</v>
          </cell>
          <cell r="E94">
            <v>279</v>
          </cell>
          <cell r="F94">
            <v>2085</v>
          </cell>
          <cell r="G94">
            <v>0</v>
          </cell>
          <cell r="H94">
            <v>0</v>
          </cell>
          <cell r="I94">
            <v>288</v>
          </cell>
          <cell r="J94">
            <v>-9</v>
          </cell>
          <cell r="K94">
            <v>0</v>
          </cell>
          <cell r="L94">
            <v>0</v>
          </cell>
          <cell r="S94">
            <v>55.8</v>
          </cell>
          <cell r="U94">
            <v>37.365591397849464</v>
          </cell>
          <cell r="V94">
            <v>37.365591397849464</v>
          </cell>
          <cell r="Y94">
            <v>74.8</v>
          </cell>
          <cell r="Z94">
            <v>54</v>
          </cell>
          <cell r="AA94">
            <v>47</v>
          </cell>
          <cell r="AB94">
            <v>68</v>
          </cell>
          <cell r="AC94">
            <v>0</v>
          </cell>
          <cell r="AD9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30.08.2025 - 05.09.2025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5.4029999999999996</v>
          </cell>
          <cell r="F8">
            <v>544.20600000000002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1080.453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4.05</v>
          </cell>
          <cell r="F10">
            <v>3011.61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1412</v>
          </cell>
          <cell r="F11">
            <v>4663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165</v>
          </cell>
          <cell r="F12">
            <v>6482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1523</v>
          </cell>
          <cell r="F13">
            <v>7129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79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539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526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155</v>
          </cell>
          <cell r="F17">
            <v>2313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768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172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368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</v>
          </cell>
          <cell r="F21">
            <v>781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610.77300000000002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127.5</v>
          </cell>
          <cell r="F23">
            <v>5612.6930000000002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370.46699999999998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2022.7070000000001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654.24300000000005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222.566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172.59299999999999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577.11300000000006</v>
          </cell>
        </row>
        <row r="31">
          <cell r="A31" t="str">
            <v xml:space="preserve"> 247  Сардельки Нежные, ВЕС.  ПОКОМ</v>
          </cell>
          <cell r="F31">
            <v>157.65299999999999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182.518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2.61</v>
          </cell>
          <cell r="F33">
            <v>2097.2049999999999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1.3</v>
          </cell>
          <cell r="F34">
            <v>121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266.31200000000001</v>
          </cell>
        </row>
        <row r="36">
          <cell r="A36" t="str">
            <v xml:space="preserve"> 263  Шпикачки Стародворские, ВЕС.  ПОКОМ</v>
          </cell>
          <cell r="F36">
            <v>154.654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24.2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14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16.600000000000001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</v>
          </cell>
          <cell r="F40">
            <v>1764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813</v>
          </cell>
          <cell r="F41">
            <v>5497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11</v>
          </cell>
          <cell r="F42">
            <v>5239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1112.79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15</v>
          </cell>
          <cell r="F46">
            <v>1439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1717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609.34699999999998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1668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3200</v>
          </cell>
        </row>
        <row r="51">
          <cell r="A51" t="str">
            <v xml:space="preserve"> 303  Колбаса Мясорубская ТМ Стародворье с рубленой грудинкой в/у 0,4 кг срез  ПОКОМ</v>
          </cell>
          <cell r="F51">
            <v>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189.37100000000001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F53">
            <v>805.27599999999995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1735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2859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10</v>
          </cell>
          <cell r="F56">
            <v>1602</v>
          </cell>
        </row>
        <row r="57">
          <cell r="A57" t="str">
            <v xml:space="preserve"> 312  Ветчина Филейская ВЕС ТМ  Вязанка ТС Столичная  ПОКОМ</v>
          </cell>
          <cell r="F57">
            <v>370.74799999999999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5.45</v>
          </cell>
          <cell r="F58">
            <v>1248.2260000000001</v>
          </cell>
        </row>
        <row r="59">
          <cell r="A59" t="str">
            <v xml:space="preserve"> 316  Колбаса Нежная ТМ Зареченские ВЕС  ПОКОМ</v>
          </cell>
          <cell r="F59">
            <v>42.9</v>
          </cell>
        </row>
        <row r="60">
          <cell r="A60" t="str">
            <v xml:space="preserve"> 318  Сосиски Датские ТМ Зареченские, ВЕС  ПОКОМ</v>
          </cell>
          <cell r="D60">
            <v>50.8</v>
          </cell>
          <cell r="F60">
            <v>4229.6840000000002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1813</v>
          </cell>
          <cell r="F61">
            <v>5549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164</v>
          </cell>
          <cell r="F62">
            <v>5252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6</v>
          </cell>
          <cell r="F63">
            <v>1769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</v>
          </cell>
          <cell r="F64">
            <v>1053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7</v>
          </cell>
          <cell r="F65">
            <v>763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F66">
            <v>1042.58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14</v>
          </cell>
          <cell r="F67">
            <v>999</v>
          </cell>
        </row>
        <row r="68">
          <cell r="A68" t="str">
            <v xml:space="preserve"> 335  Колбаса Сливушка ТМ Вязанка. ВЕС.  ПОКОМ </v>
          </cell>
          <cell r="F68">
            <v>213.03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905</v>
          </cell>
          <cell r="F69">
            <v>4779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11</v>
          </cell>
          <cell r="F70">
            <v>3446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F71">
            <v>655.23400000000004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F72">
            <v>266.17599999999999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F73">
            <v>1140.0070000000001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316.02100000000002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165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12</v>
          </cell>
          <cell r="F76">
            <v>496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</v>
          </cell>
          <cell r="F77">
            <v>649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1.2809999999999999</v>
          </cell>
          <cell r="F78">
            <v>184.03800000000001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3</v>
          </cell>
          <cell r="F79">
            <v>1002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4</v>
          </cell>
          <cell r="F80">
            <v>1089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F81">
            <v>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</v>
          </cell>
          <cell r="F82">
            <v>840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18</v>
          </cell>
          <cell r="F83">
            <v>982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12</v>
          </cell>
          <cell r="F84">
            <v>681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330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1051</v>
          </cell>
          <cell r="F86">
            <v>6125</v>
          </cell>
        </row>
        <row r="87">
          <cell r="A87" t="str">
            <v xml:space="preserve"> 412  Сосиски Баварские ТМ Стародворье 0,35 кг ПОКОМ</v>
          </cell>
          <cell r="D87">
            <v>920</v>
          </cell>
          <cell r="F87">
            <v>12343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6</v>
          </cell>
          <cell r="F88">
            <v>972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597.16200000000003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5</v>
          </cell>
          <cell r="F90">
            <v>491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1.3</v>
          </cell>
          <cell r="F91">
            <v>77.31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6</v>
          </cell>
          <cell r="F92">
            <v>993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6</v>
          </cell>
          <cell r="F93">
            <v>1092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6</v>
          </cell>
          <cell r="F94">
            <v>471.96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10</v>
          </cell>
          <cell r="F95">
            <v>5022.4769999999999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35</v>
          </cell>
          <cell r="F96">
            <v>6950.6719999999996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7.5</v>
          </cell>
          <cell r="F97">
            <v>7407.6940000000004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F98">
            <v>228.47800000000001</v>
          </cell>
        </row>
        <row r="99">
          <cell r="A99" t="str">
            <v xml:space="preserve"> 467  Колбаса Филейная 0,5кг ТМ Особый рецепт  ПОКОМ</v>
          </cell>
          <cell r="F99">
            <v>173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16.100000000000001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731</v>
          </cell>
          <cell r="F101">
            <v>2707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3</v>
          </cell>
          <cell r="F102">
            <v>1135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303</v>
          </cell>
          <cell r="F103">
            <v>1649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8</v>
          </cell>
          <cell r="F104">
            <v>916</v>
          </cell>
        </row>
        <row r="105">
          <cell r="A105" t="str">
            <v xml:space="preserve"> 505  Ветчина Стародворская ТМ Стародворье брикет 0,33 кг.  ПОКОМ</v>
          </cell>
          <cell r="D105">
            <v>60</v>
          </cell>
          <cell r="F105">
            <v>60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3.9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13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9</v>
          </cell>
          <cell r="F108">
            <v>661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D109">
            <v>4</v>
          </cell>
          <cell r="F109">
            <v>633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D110">
            <v>9</v>
          </cell>
          <cell r="F110">
            <v>419</v>
          </cell>
        </row>
        <row r="111">
          <cell r="A111" t="str">
            <v xml:space="preserve"> 523  Колбаса Сальчичон нарезка 0,07кг ТМ Стародворье  ПОКОМ </v>
          </cell>
          <cell r="D111">
            <v>5</v>
          </cell>
          <cell r="F111">
            <v>1167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D112">
            <v>5</v>
          </cell>
          <cell r="F112">
            <v>1322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956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1</v>
          </cell>
          <cell r="F114">
            <v>544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F115">
            <v>31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16.5</v>
          </cell>
          <cell r="F116">
            <v>16.5</v>
          </cell>
        </row>
        <row r="117">
          <cell r="A117" t="str">
            <v>0447 Сыр Голландский 45% Нарезка 125г ТМ Папа может ОСТАНКИНО</v>
          </cell>
          <cell r="D117">
            <v>58</v>
          </cell>
          <cell r="F117">
            <v>58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84</v>
          </cell>
          <cell r="F118">
            <v>84</v>
          </cell>
        </row>
        <row r="119">
          <cell r="A119" t="str">
            <v>1481 Сыр Бурмакинский со вкусом топленого молока 45% (брус) ВЕС  ОСТАНКИНО</v>
          </cell>
          <cell r="D119">
            <v>6.5</v>
          </cell>
          <cell r="F119">
            <v>6.5</v>
          </cell>
        </row>
        <row r="120">
          <cell r="A120" t="str">
            <v>3215 ВЕТЧ.МЯСНАЯ Папа может п/о 0.4кг 8шт.    ОСТАНКИНО</v>
          </cell>
          <cell r="D120">
            <v>820</v>
          </cell>
          <cell r="F120">
            <v>823</v>
          </cell>
        </row>
        <row r="121">
          <cell r="A121" t="str">
            <v>3684 ПРЕСИЖН с/к в/у 1/250 8шт.   ОСТАНКИНО</v>
          </cell>
          <cell r="D121">
            <v>160</v>
          </cell>
          <cell r="F121">
            <v>160</v>
          </cell>
        </row>
        <row r="122">
          <cell r="A122" t="str">
            <v>4063 МЯСНАЯ Папа может вар п/о_Л   ОСТАНКИНО</v>
          </cell>
          <cell r="D122">
            <v>1514.33</v>
          </cell>
          <cell r="F122">
            <v>1523.6980000000001</v>
          </cell>
        </row>
        <row r="123">
          <cell r="A123" t="str">
            <v>4117 ЭКСТРА Папа может с/к в/у_Л   ОСТАНКИНО</v>
          </cell>
          <cell r="D123">
            <v>36.700000000000003</v>
          </cell>
          <cell r="F123">
            <v>36.700000000000003</v>
          </cell>
        </row>
        <row r="124">
          <cell r="A124" t="str">
            <v>4163 Сыр Боккончини копченый 40% 100 гр.  ОСТАНКИНО</v>
          </cell>
          <cell r="D124">
            <v>172</v>
          </cell>
          <cell r="F124">
            <v>172</v>
          </cell>
        </row>
        <row r="125">
          <cell r="A125" t="str">
            <v>4170 Сыр Скаморца свежий 40% 100 гр.  ОСТАНКИНО</v>
          </cell>
          <cell r="D125">
            <v>178</v>
          </cell>
          <cell r="F125">
            <v>178</v>
          </cell>
        </row>
        <row r="126">
          <cell r="A126" t="str">
            <v>4187 Сыр рассольный жирный Чечил 45% 100 гр  ОСТАНКИНО</v>
          </cell>
          <cell r="D126">
            <v>2</v>
          </cell>
          <cell r="F126">
            <v>2</v>
          </cell>
        </row>
        <row r="127">
          <cell r="A127" t="str">
            <v>4187 Сыр Чечил свежий 45% 100г/6шт ТМ Папа Может  ОСТАНКИНО</v>
          </cell>
          <cell r="D127">
            <v>266</v>
          </cell>
          <cell r="F127">
            <v>266</v>
          </cell>
        </row>
        <row r="128">
          <cell r="A128" t="str">
            <v>4194 Сыр рассольный жирный Чечил копченый 45% 100 гр  ОСТАНКИНО</v>
          </cell>
          <cell r="D128">
            <v>2</v>
          </cell>
          <cell r="F128">
            <v>2</v>
          </cell>
        </row>
        <row r="129">
          <cell r="A129" t="str">
            <v>4194 Сыр Чечил копченый 43% 100г/6шт ТМ Папа Может  ОСТАНКИНО</v>
          </cell>
          <cell r="D129">
            <v>222</v>
          </cell>
          <cell r="F129">
            <v>222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139.5</v>
          </cell>
          <cell r="F130">
            <v>139.5</v>
          </cell>
        </row>
        <row r="131">
          <cell r="A131" t="str">
            <v>4813 ФИЛЕЙНАЯ Папа может вар п/о_Л   ОСТАНКИНО</v>
          </cell>
          <cell r="D131">
            <v>558.9</v>
          </cell>
          <cell r="F131">
            <v>558.9</v>
          </cell>
        </row>
        <row r="132">
          <cell r="A132" t="str">
            <v>4819 Сыр "Пармезан" 40% кусок 180 гр  ОСТАНКИНО</v>
          </cell>
          <cell r="D132">
            <v>7</v>
          </cell>
          <cell r="F132">
            <v>7</v>
          </cell>
        </row>
        <row r="133">
          <cell r="A133" t="str">
            <v>4903 Сыр Перлини 40% 100гр (8шт)  ОСТАНКИНО</v>
          </cell>
          <cell r="D133">
            <v>55</v>
          </cell>
          <cell r="F133">
            <v>55</v>
          </cell>
        </row>
        <row r="134">
          <cell r="A134" t="str">
            <v>4910 Сыр Перлини копченый 40% 100гр (8шт)  ОСТАНКИНО</v>
          </cell>
          <cell r="D134">
            <v>42</v>
          </cell>
          <cell r="F134">
            <v>42</v>
          </cell>
        </row>
        <row r="135">
          <cell r="A135" t="str">
            <v>4927 Сыр Перлини со вкусом Васаби 40% 100гр (8шт)  ОСТАНКИНО</v>
          </cell>
          <cell r="D135">
            <v>48</v>
          </cell>
          <cell r="F135">
            <v>48</v>
          </cell>
        </row>
        <row r="136">
          <cell r="A136" t="str">
            <v>4993 САЛЯМИ ИТАЛЬЯНСКАЯ с/к в/у 1/250*8_120c ОСТАНКИНО</v>
          </cell>
          <cell r="D136">
            <v>599</v>
          </cell>
          <cell r="F136">
            <v>599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93.1</v>
          </cell>
          <cell r="F137">
            <v>93.1</v>
          </cell>
        </row>
        <row r="138">
          <cell r="A138" t="str">
            <v>5235 Сыр полутвердый "Голландский" 45%, брус ВЕС  ОСТАНКИНО</v>
          </cell>
          <cell r="D138">
            <v>40</v>
          </cell>
          <cell r="F138">
            <v>40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15</v>
          </cell>
          <cell r="F139">
            <v>15</v>
          </cell>
        </row>
        <row r="140">
          <cell r="A140" t="str">
            <v>5246 ДОКТОРСКАЯ ПРЕМИУМ вар б/о мгс_30с ОСТАНКИНО</v>
          </cell>
          <cell r="D140">
            <v>103.1</v>
          </cell>
          <cell r="F140">
            <v>103.1</v>
          </cell>
        </row>
        <row r="141">
          <cell r="A141" t="str">
            <v>5247 РУССКАЯ ПРЕМИУМ вар б/о мгс_30с ОСТАНКИНО</v>
          </cell>
          <cell r="D141">
            <v>55.5</v>
          </cell>
          <cell r="F141">
            <v>55.5</v>
          </cell>
        </row>
        <row r="142">
          <cell r="A142" t="str">
            <v>5483 ЭКСТРА Папа может с/к в/у 1/250 8шт.   ОСТАНКИНО</v>
          </cell>
          <cell r="D142">
            <v>1009</v>
          </cell>
          <cell r="F142">
            <v>1010</v>
          </cell>
        </row>
        <row r="143">
          <cell r="A143" t="str">
            <v>5544 Сервелат Финский в/к в/у_45с НОВАЯ ОСТАНКИНО</v>
          </cell>
          <cell r="D143">
            <v>1168.538</v>
          </cell>
          <cell r="F143">
            <v>1168.538</v>
          </cell>
        </row>
        <row r="144">
          <cell r="A144" t="str">
            <v>5679 САЛЯМИ ИТАЛЬЯНСКАЯ с/к в/у 1/150_60с ОСТАНКИНО</v>
          </cell>
          <cell r="D144">
            <v>552</v>
          </cell>
          <cell r="F144">
            <v>554</v>
          </cell>
        </row>
        <row r="145">
          <cell r="A145" t="str">
            <v>5682 САЛЯМИ МЕЛКОЗЕРНЕНАЯ с/к в/у 1/120_60с   ОСТАНКИНО</v>
          </cell>
          <cell r="D145">
            <v>2664</v>
          </cell>
          <cell r="F145">
            <v>2673</v>
          </cell>
        </row>
        <row r="146">
          <cell r="A146" t="str">
            <v>5706 АРОМАТНАЯ Папа может с/к в/у 1/250 8шт.  ОСТАНКИНО</v>
          </cell>
          <cell r="D146">
            <v>942</v>
          </cell>
          <cell r="F146">
            <v>944</v>
          </cell>
        </row>
        <row r="147">
          <cell r="A147" t="str">
            <v>5708 ПОСОЛЬСКАЯ Папа может с/к в/у ОСТАНКИНО</v>
          </cell>
          <cell r="D147">
            <v>58.5</v>
          </cell>
          <cell r="F147">
            <v>58.5</v>
          </cell>
        </row>
        <row r="148">
          <cell r="A148" t="str">
            <v>5851 ЭКСТРА Папа может вар п/о   ОСТАНКИНО</v>
          </cell>
          <cell r="D148">
            <v>218.5</v>
          </cell>
          <cell r="F148">
            <v>218.5</v>
          </cell>
        </row>
        <row r="149">
          <cell r="A149" t="str">
            <v>5931 ОХОТНИЧЬЯ Папа может с/к в/у 1/220 8шт.   ОСТАНКИНО</v>
          </cell>
          <cell r="D149">
            <v>1497</v>
          </cell>
          <cell r="F149">
            <v>1498</v>
          </cell>
        </row>
        <row r="150">
          <cell r="A150" t="str">
            <v>5992 ВРЕМЯ ОКРОШКИ Папа может вар п/о 0.4кг   ОСТАНКИНО</v>
          </cell>
          <cell r="D150">
            <v>1234</v>
          </cell>
          <cell r="F150">
            <v>1235</v>
          </cell>
        </row>
        <row r="151">
          <cell r="A151" t="str">
            <v>6004 РАГУ СВИНОЕ 1кг 8шт.зам_120с ОСТАНКИНО</v>
          </cell>
          <cell r="D151">
            <v>114</v>
          </cell>
          <cell r="F151">
            <v>114</v>
          </cell>
        </row>
        <row r="152">
          <cell r="A152" t="str">
            <v>6221 НЕАПОЛИТАНСКИЙ ДУЭТ с/к с/н мгс 1/90  ОСТАНКИНО</v>
          </cell>
          <cell r="D152">
            <v>753</v>
          </cell>
          <cell r="F152">
            <v>760</v>
          </cell>
        </row>
        <row r="153">
          <cell r="A153" t="str">
            <v>6228 МЯСНОЕ АССОРТИ к/з с/н мгс 1/90 10шт.  ОСТАНКИНО</v>
          </cell>
          <cell r="D153">
            <v>509</v>
          </cell>
          <cell r="F153">
            <v>509</v>
          </cell>
        </row>
        <row r="154">
          <cell r="A154" t="str">
            <v>6247 ДОМАШНЯЯ Папа может вар п/о 0,4кг 8шт.  ОСТАНКИНО</v>
          </cell>
          <cell r="D154">
            <v>178</v>
          </cell>
          <cell r="F154">
            <v>178</v>
          </cell>
        </row>
        <row r="155">
          <cell r="A155" t="str">
            <v>6268 ГОВЯЖЬЯ Папа может вар п/о 0,4кг 8 шт.  ОСТАНКИНО</v>
          </cell>
          <cell r="D155">
            <v>1058</v>
          </cell>
          <cell r="F155">
            <v>1059</v>
          </cell>
        </row>
        <row r="156">
          <cell r="A156" t="str">
            <v>6279 КОРЕЙКА ПО-ОСТ.к/в в/с с/н в/у 1/150_45с  ОСТАНКИНО</v>
          </cell>
          <cell r="D156">
            <v>789</v>
          </cell>
          <cell r="F156">
            <v>789</v>
          </cell>
        </row>
        <row r="157">
          <cell r="A157" t="str">
            <v>6303 МЯСНЫЕ Папа может сос п/о мгс 1.5*3  ОСТАНКИНО</v>
          </cell>
          <cell r="D157">
            <v>480.7</v>
          </cell>
          <cell r="F157">
            <v>480.7</v>
          </cell>
        </row>
        <row r="158">
          <cell r="A158" t="str">
            <v>6324 ДОКТОРСКАЯ ГОСТ вар п/о 0.4кг 8шт.  ОСТАНКИНО</v>
          </cell>
          <cell r="D158">
            <v>85</v>
          </cell>
          <cell r="F158">
            <v>85</v>
          </cell>
        </row>
        <row r="159">
          <cell r="A159" t="str">
            <v>6325 ДОКТОРСКАЯ ПРЕМИУМ вар п/о 0.4кг 8шт.  ОСТАНКИНО</v>
          </cell>
          <cell r="D159">
            <v>1541</v>
          </cell>
          <cell r="F159">
            <v>1542</v>
          </cell>
        </row>
        <row r="160">
          <cell r="A160" t="str">
            <v>6333 МЯСНАЯ Папа может вар п/о 0.4кг 8шт.  ОСТАНКИНО</v>
          </cell>
          <cell r="D160">
            <v>4320</v>
          </cell>
          <cell r="F160">
            <v>4323</v>
          </cell>
        </row>
        <row r="161">
          <cell r="A161" t="str">
            <v>6340 ДОМАШНИЙ РЕЦЕПТ Коровино 0.5кг 8шт.  ОСТАНКИНО</v>
          </cell>
          <cell r="D161">
            <v>367</v>
          </cell>
          <cell r="F161">
            <v>367</v>
          </cell>
        </row>
        <row r="162">
          <cell r="A162" t="str">
            <v>6353 ЭКСТРА Папа может вар п/о 0.4кг 8шт.  ОСТАНКИНО</v>
          </cell>
          <cell r="D162">
            <v>1802</v>
          </cell>
          <cell r="F162">
            <v>1818</v>
          </cell>
        </row>
        <row r="163">
          <cell r="A163" t="str">
            <v>6392 ФИЛЕЙНАЯ Папа может вар п/о 0.4кг. ОСТАНКИНО</v>
          </cell>
          <cell r="D163">
            <v>3330</v>
          </cell>
          <cell r="F163">
            <v>3335</v>
          </cell>
        </row>
        <row r="164">
          <cell r="A164" t="str">
            <v>6448 СВИНИНА МАДЕРА с/к с/н в/у 1/100 10шт.   ОСТАНКИНО</v>
          </cell>
          <cell r="D164">
            <v>179</v>
          </cell>
          <cell r="F164">
            <v>179</v>
          </cell>
        </row>
        <row r="165">
          <cell r="A165" t="str">
            <v>6453 ЭКСТРА Папа может с/к с/н в/у 1/100 14шт.   ОСТАНКИНО</v>
          </cell>
          <cell r="D165">
            <v>2706</v>
          </cell>
          <cell r="F165">
            <v>2711</v>
          </cell>
        </row>
        <row r="166">
          <cell r="A166" t="str">
            <v>6454 АРОМАТНАЯ с/к с/н в/у 1/100 10шт.  ОСТАНКИНО</v>
          </cell>
          <cell r="D166">
            <v>2250</v>
          </cell>
          <cell r="F166">
            <v>2251</v>
          </cell>
        </row>
        <row r="167">
          <cell r="A167" t="str">
            <v>6459 СЕРВЕЛАТ ШВЕЙЦАРСК. в/к с/н в/у 1/100*10  ОСТАНКИНО</v>
          </cell>
          <cell r="D167">
            <v>1360</v>
          </cell>
          <cell r="F167">
            <v>1360</v>
          </cell>
        </row>
        <row r="168">
          <cell r="A168" t="str">
            <v>6470 ВЕТЧ.МРАМОРНАЯ в/у_45с  ОСТАНКИНО</v>
          </cell>
          <cell r="D168">
            <v>81.599999999999994</v>
          </cell>
          <cell r="F168">
            <v>81.599999999999994</v>
          </cell>
        </row>
        <row r="169">
          <cell r="A169" t="str">
            <v>6495 ВЕТЧ.МРАМОРНАЯ в/у срез 0.3кг 6шт_45с  ОСТАНКИНО</v>
          </cell>
          <cell r="D169">
            <v>283</v>
          </cell>
          <cell r="F169">
            <v>283</v>
          </cell>
        </row>
        <row r="170">
          <cell r="A170" t="str">
            <v>6527 ШПИКАЧКИ СОЧНЫЕ ПМ сар б/о мгс 1*3 45с ОСТАНКИНО</v>
          </cell>
          <cell r="D170">
            <v>416.5</v>
          </cell>
          <cell r="F170">
            <v>419.59699999999998</v>
          </cell>
        </row>
        <row r="171">
          <cell r="A171" t="str">
            <v>6528 ШПИКАЧКИ СОЧНЫЕ ПМ сар б/о мгс 0.4кг 45с  ОСТАНКИНО</v>
          </cell>
          <cell r="D171">
            <v>89</v>
          </cell>
          <cell r="F171">
            <v>89</v>
          </cell>
        </row>
        <row r="172">
          <cell r="A172" t="str">
            <v>6586 МРАМОРНАЯ И БАЛЫКОВАЯ в/к с/н мгс 1/90 ОСТАНКИНО</v>
          </cell>
          <cell r="D172">
            <v>66</v>
          </cell>
          <cell r="F172">
            <v>66</v>
          </cell>
        </row>
        <row r="173">
          <cell r="A173" t="str">
            <v>6609 С ГОВЯДИНОЙ ПМ сар б/о мгс 0.4кг_45с ОСТАНКИНО</v>
          </cell>
          <cell r="D173">
            <v>64</v>
          </cell>
          <cell r="F173">
            <v>64</v>
          </cell>
        </row>
        <row r="174">
          <cell r="A174" t="str">
            <v>6616 МОЛОЧНЫЕ КЛАССИЧЕСКИЕ сос п/о в/у 0.3кг  ОСТАНКИНО</v>
          </cell>
          <cell r="D174">
            <v>3006</v>
          </cell>
          <cell r="F174">
            <v>3008</v>
          </cell>
        </row>
        <row r="175">
          <cell r="A175" t="str">
            <v>6697 СЕРВЕЛАТ ФИНСКИЙ ПМ в/к в/у 0,35кг 8шт.  ОСТАНКИНО</v>
          </cell>
          <cell r="D175">
            <v>5473</v>
          </cell>
          <cell r="F175">
            <v>5482</v>
          </cell>
        </row>
        <row r="176">
          <cell r="A176" t="str">
            <v>6713 СОЧНЫЙ ГРИЛЬ ПМ сос п/о мгс 0.41кг 8шт.  ОСТАНКИНО</v>
          </cell>
          <cell r="D176">
            <v>1726</v>
          </cell>
          <cell r="F176">
            <v>1732</v>
          </cell>
        </row>
        <row r="177">
          <cell r="A177" t="str">
            <v>6724 МОЛОЧНЫЕ ПМ сос п/о мгс 0.41кг 10шт.  ОСТАНКИНО</v>
          </cell>
          <cell r="D177">
            <v>888</v>
          </cell>
          <cell r="F177">
            <v>888</v>
          </cell>
        </row>
        <row r="178">
          <cell r="A178" t="str">
            <v>6765 РУБЛЕНЫЕ сос ц/о мгс 0.36кг 6шт.  ОСТАНКИНО</v>
          </cell>
          <cell r="D178">
            <v>475</v>
          </cell>
          <cell r="F178">
            <v>475</v>
          </cell>
        </row>
        <row r="179">
          <cell r="A179" t="str">
            <v>6785 ВЕНСКАЯ САЛЯМИ п/к в/у 0.33кг 8шт.  ОСТАНКИНО</v>
          </cell>
          <cell r="D179">
            <v>178</v>
          </cell>
          <cell r="F179">
            <v>178</v>
          </cell>
        </row>
        <row r="180">
          <cell r="A180" t="str">
            <v>6787 СЕРВЕЛАТ КРЕМЛЕВСКИЙ в/к в/у 0,33кг 8шт.  ОСТАНКИНО</v>
          </cell>
          <cell r="D180">
            <v>193</v>
          </cell>
          <cell r="F180">
            <v>193</v>
          </cell>
        </row>
        <row r="181">
          <cell r="A181" t="str">
            <v>6790 СЕРВЕЛАТ ЕВРОПЕЙСКИЙ в/к в/у  ОСТАНКИНО</v>
          </cell>
          <cell r="D181">
            <v>1</v>
          </cell>
          <cell r="F181">
            <v>1</v>
          </cell>
        </row>
        <row r="182">
          <cell r="A182" t="str">
            <v>6793 БАЛЫКОВАЯ в/к в/у 0,33кг 8шт.  ОСТАНКИНО</v>
          </cell>
          <cell r="D182">
            <v>510</v>
          </cell>
          <cell r="F182">
            <v>510</v>
          </cell>
        </row>
        <row r="183">
          <cell r="A183" t="str">
            <v>6829 МОЛОЧНЫЕ КЛАССИЧЕСКИЕ сос п/о мгс 2*4_С  ОСТАНКИНО</v>
          </cell>
          <cell r="D183">
            <v>961.6</v>
          </cell>
          <cell r="F183">
            <v>961.6</v>
          </cell>
        </row>
        <row r="184">
          <cell r="A184" t="str">
            <v>6837 ФИЛЕЙНЫЕ Папа Может сос ц/о мгс 0.4кг  ОСТАНКИНО</v>
          </cell>
          <cell r="D184">
            <v>1217</v>
          </cell>
          <cell r="F184">
            <v>1217</v>
          </cell>
        </row>
        <row r="185">
          <cell r="A185" t="str">
            <v>6842 ДЫМОВИЦА ИЗ ОКОРОКА к/в мл/к в/у 0,3кг  ОСТАНКИНО</v>
          </cell>
          <cell r="D185">
            <v>250</v>
          </cell>
          <cell r="F185">
            <v>250</v>
          </cell>
        </row>
        <row r="186">
          <cell r="A186" t="str">
            <v>6861 ДОМАШНИЙ РЕЦЕПТ Коровино вар п/о  ОСТАНКИНО</v>
          </cell>
          <cell r="D186">
            <v>667</v>
          </cell>
          <cell r="F186">
            <v>667</v>
          </cell>
        </row>
        <row r="187">
          <cell r="A187" t="str">
            <v>6866 ВЕТЧ.НЕЖНАЯ Коровино п/о_Маяк  ОСТАНКИНО</v>
          </cell>
          <cell r="D187">
            <v>255</v>
          </cell>
          <cell r="F187">
            <v>255</v>
          </cell>
        </row>
        <row r="188">
          <cell r="A188" t="str">
            <v>7001 КЛАССИЧЕСКИЕ Папа может сар б/о мгс 1*3  ОСТАНКИНО</v>
          </cell>
          <cell r="D188">
            <v>305.44200000000001</v>
          </cell>
          <cell r="F188">
            <v>308.53899999999999</v>
          </cell>
        </row>
        <row r="189">
          <cell r="A189" t="str">
            <v>7040 С ИНДЕЙКОЙ ПМ сос ц/о в/у 1/270 8шт.  ОСТАНКИНО</v>
          </cell>
          <cell r="D189">
            <v>232</v>
          </cell>
          <cell r="F189">
            <v>232</v>
          </cell>
        </row>
        <row r="190">
          <cell r="A190" t="str">
            <v>7059 ШПИКАЧКИ СОЧНЫЕ С БЕК. п/о мгс 0.3кг_60с  ОСТАНКИНО</v>
          </cell>
          <cell r="D190">
            <v>389</v>
          </cell>
          <cell r="F190">
            <v>390</v>
          </cell>
        </row>
        <row r="191">
          <cell r="A191" t="str">
            <v>7066 СОЧНЫЕ ПМ сос п/о мгс 0.41кг 10шт_50с  ОСТАНКИНО</v>
          </cell>
          <cell r="D191">
            <v>6880</v>
          </cell>
          <cell r="F191">
            <v>6896</v>
          </cell>
        </row>
        <row r="192">
          <cell r="A192" t="str">
            <v>7070 СОЧНЫЕ ПМ сос п/о мгс 1.5*4_А_50с  ОСТАНКИНО</v>
          </cell>
          <cell r="D192">
            <v>3840.2</v>
          </cell>
          <cell r="F192">
            <v>3843.3029999999999</v>
          </cell>
        </row>
        <row r="193">
          <cell r="A193" t="str">
            <v>7073 МОЛОЧ.ПРЕМИУМ ПМ сос п/о в/у 1/350_50с  ОСТАНКИНО</v>
          </cell>
          <cell r="D193">
            <v>2273</v>
          </cell>
          <cell r="F193">
            <v>2290</v>
          </cell>
        </row>
        <row r="194">
          <cell r="A194" t="str">
            <v>7074 МОЛОЧ.ПРЕМИУМ ПМ сос п/о мгс 0.6кг_50с  ОСТАНКИНО</v>
          </cell>
          <cell r="D194">
            <v>102</v>
          </cell>
          <cell r="F194">
            <v>102</v>
          </cell>
        </row>
        <row r="195">
          <cell r="A195" t="str">
            <v>7075 МОЛОЧ.ПРЕМИУМ ПМ сос п/о мгс 1.5*4_О_50с  ОСТАНКИНО</v>
          </cell>
          <cell r="D195">
            <v>124.1</v>
          </cell>
          <cell r="F195">
            <v>124.1</v>
          </cell>
        </row>
        <row r="196">
          <cell r="A196" t="str">
            <v>7077 МЯСНЫЕ С ГОВЯД.ПМ сос п/о мгс 0.4кг_50с  ОСТАНКИНО</v>
          </cell>
          <cell r="D196">
            <v>2314</v>
          </cell>
          <cell r="F196">
            <v>2324</v>
          </cell>
        </row>
        <row r="197">
          <cell r="A197" t="str">
            <v>7080 СЛИВОЧНЫЕ ПМ сос п/о мгс 0.41кг 10шт. 50с  ОСТАНКИНО</v>
          </cell>
          <cell r="D197">
            <v>3939</v>
          </cell>
          <cell r="F197">
            <v>3954</v>
          </cell>
        </row>
        <row r="198">
          <cell r="A198" t="str">
            <v>7082 СЛИВОЧНЫЕ ПМ сос п/о мгс 1.5*4_50с  ОСТАНКИНО</v>
          </cell>
          <cell r="D198">
            <v>206.7</v>
          </cell>
          <cell r="F198">
            <v>208.26599999999999</v>
          </cell>
        </row>
        <row r="199">
          <cell r="A199" t="str">
            <v>7087 ШПИК С ЧЕСНОК.И ПЕРЦЕМ к/в в/у 0.3кг_50с  ОСТАНКИНО</v>
          </cell>
          <cell r="D199">
            <v>355</v>
          </cell>
          <cell r="F199">
            <v>355</v>
          </cell>
        </row>
        <row r="200">
          <cell r="A200" t="str">
            <v>7090 СВИНИНА ПО-ДОМ. к/в мл/к в/у 0.3кг_50с  ОСТАНКИНО</v>
          </cell>
          <cell r="D200">
            <v>660</v>
          </cell>
          <cell r="F200">
            <v>660</v>
          </cell>
        </row>
        <row r="201">
          <cell r="A201" t="str">
            <v>7092 БЕКОН Папа может с/к с/н в/у 1/140_50с  ОСТАНКИНО</v>
          </cell>
          <cell r="D201">
            <v>1146</v>
          </cell>
          <cell r="F201">
            <v>1146</v>
          </cell>
        </row>
        <row r="202">
          <cell r="A202" t="str">
            <v>7106 ТОСКАНО с/к с/н мгс 1/90 12шт.  ОСТАНКИНО</v>
          </cell>
          <cell r="D202">
            <v>32</v>
          </cell>
          <cell r="F202">
            <v>32</v>
          </cell>
        </row>
        <row r="203">
          <cell r="A203" t="str">
            <v>7107 САН-РЕМО с/в с/н мгс 1/90 12шт.  ОСТАНКИНО</v>
          </cell>
          <cell r="D203">
            <v>64</v>
          </cell>
          <cell r="F203">
            <v>64</v>
          </cell>
        </row>
        <row r="204">
          <cell r="A204" t="str">
            <v>7147 САЛЬЧИЧОН Останкино с/к в/у 1/220 8шт.  ОСТАНКИНО</v>
          </cell>
          <cell r="D204">
            <v>65</v>
          </cell>
          <cell r="F204">
            <v>65</v>
          </cell>
        </row>
        <row r="205">
          <cell r="A205" t="str">
            <v>7149 БАЛЫКОВАЯ Коровино п/к в/у 0.84кг_50с  ОСТАНКИНО</v>
          </cell>
          <cell r="D205">
            <v>40</v>
          </cell>
          <cell r="F205">
            <v>40</v>
          </cell>
        </row>
        <row r="206">
          <cell r="A206" t="str">
            <v>7150 САЛЬЧИЧОН Папа может с/к в/у ОСТАНКИНО</v>
          </cell>
          <cell r="D206">
            <v>7</v>
          </cell>
          <cell r="F206">
            <v>7</v>
          </cell>
        </row>
        <row r="207">
          <cell r="A207" t="str">
            <v>7154 СЕРВЕЛАТ ЗЕРНИСТЫЙ ПМ в/к в/у 0.35кг_50с  ОСТАНКИНО</v>
          </cell>
          <cell r="D207">
            <v>2758</v>
          </cell>
          <cell r="F207">
            <v>2758</v>
          </cell>
        </row>
        <row r="208">
          <cell r="A208" t="str">
            <v>7166 СЕРВЕЛТ ОХОТНИЧИЙ ПМ в/к в/у_50с  ОСТАНКИНО</v>
          </cell>
          <cell r="D208">
            <v>416.9</v>
          </cell>
          <cell r="F208">
            <v>419.00900000000001</v>
          </cell>
        </row>
        <row r="209">
          <cell r="A209" t="str">
            <v>7169 СЕРВЕЛАТ ОХОТНИЧИЙ ПМ в/к в/у 0.35кг_50с  ОСТАНКИНО</v>
          </cell>
          <cell r="D209">
            <v>3845</v>
          </cell>
          <cell r="F209">
            <v>3852</v>
          </cell>
        </row>
        <row r="210">
          <cell r="A210" t="str">
            <v>7187 ГРУДИНКА ПРЕМИУМ к/в мл/к в/у 0,3кг_50с ОСТАНКИНО</v>
          </cell>
          <cell r="D210">
            <v>1186</v>
          </cell>
          <cell r="F210">
            <v>1186</v>
          </cell>
        </row>
        <row r="211">
          <cell r="A211" t="str">
            <v>7226 ЧОРИЗО ПРЕМИУМ Останкино с/к в/у 1/180  ОСТАНКИНО</v>
          </cell>
          <cell r="D211">
            <v>4</v>
          </cell>
          <cell r="F211">
            <v>4</v>
          </cell>
        </row>
        <row r="212">
          <cell r="A212" t="str">
            <v>7227 САЛЯМИ ФИНСКАЯ Папа может с/к в/у 1/180  ОСТАНКИНО</v>
          </cell>
          <cell r="D212">
            <v>9</v>
          </cell>
          <cell r="F212">
            <v>9</v>
          </cell>
        </row>
        <row r="213">
          <cell r="A213" t="str">
            <v>7231 КЛАССИЧЕСКАЯ ПМ вар п/о 0,3кг 8шт_209к ОСТАНКИНО</v>
          </cell>
          <cell r="D213">
            <v>1506</v>
          </cell>
          <cell r="F213">
            <v>1510</v>
          </cell>
        </row>
        <row r="214">
          <cell r="A214" t="str">
            <v>7232 БОЯNСКАЯ ПМ п/к в/у 0,28кг 8шт_209к ОСТАНКИНО</v>
          </cell>
          <cell r="D214">
            <v>1609</v>
          </cell>
          <cell r="F214">
            <v>1611</v>
          </cell>
        </row>
        <row r="215">
          <cell r="A215" t="str">
            <v>7235 ВЕТЧ.КЛАССИЧЕСКАЯ ПМ п/о 0,35кг 8шт_209к ОСТАНКИНО</v>
          </cell>
          <cell r="D215">
            <v>74</v>
          </cell>
          <cell r="F215">
            <v>74</v>
          </cell>
        </row>
        <row r="216">
          <cell r="A216" t="str">
            <v>7236 СЕРВЕЛАТ КАРЕЛЬСКИЙ в/к в/у 0,28кг_209к ОСТАНКИНО</v>
          </cell>
          <cell r="D216">
            <v>4073</v>
          </cell>
          <cell r="F216">
            <v>4076</v>
          </cell>
        </row>
        <row r="217">
          <cell r="A217" t="str">
            <v>7241 САЛЯМИ Папа может п/к в/у 0,28кг_209к ОСТАНКИНО</v>
          </cell>
          <cell r="D217">
            <v>1143</v>
          </cell>
          <cell r="F217">
            <v>1144</v>
          </cell>
        </row>
        <row r="218">
          <cell r="A218" t="str">
            <v>7245 ВЕТЧ.ФИЛЕЙНАЯ ПМ п/о 0,4кг 8шт ОСТАНКИНО</v>
          </cell>
          <cell r="D218">
            <v>78</v>
          </cell>
          <cell r="F218">
            <v>78</v>
          </cell>
        </row>
        <row r="219">
          <cell r="A219" t="str">
            <v>7252 СЕРВЕЛАТ ФИНСКИЙ ПМ в/к с/н мгс 1/100*12  ОСТАНКИНО</v>
          </cell>
          <cell r="D219">
            <v>412</v>
          </cell>
          <cell r="F219">
            <v>412</v>
          </cell>
        </row>
        <row r="220">
          <cell r="A220" t="str">
            <v>7271 МЯСНЫЕ С ГОВЯДИНОЙ ПМ сос п/о мгс 1.5*4 ВЕС  ОСТАНКИНО</v>
          </cell>
          <cell r="D220">
            <v>161.4</v>
          </cell>
          <cell r="F220">
            <v>161.4</v>
          </cell>
        </row>
        <row r="221">
          <cell r="A221" t="str">
            <v>7284 ДЛЯ ДЕТЕЙ сос п/о мгс 0,33кг 6шт  ОСТАНКИНО</v>
          </cell>
          <cell r="D221">
            <v>241</v>
          </cell>
          <cell r="F221">
            <v>241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266</v>
          </cell>
          <cell r="F222">
            <v>266</v>
          </cell>
        </row>
        <row r="223">
          <cell r="A223" t="str">
            <v>8391 Сыр творожный с зеленью 60% Папа может 140 гр.  ОСТАНКИНО</v>
          </cell>
          <cell r="D223">
            <v>103</v>
          </cell>
          <cell r="F223">
            <v>103</v>
          </cell>
        </row>
        <row r="224">
          <cell r="A224" t="str">
            <v>8398 Сыр ПАПА МОЖЕТ "Тильзитер" 45% 180 г  ОСТАНКИНО</v>
          </cell>
          <cell r="D224">
            <v>321</v>
          </cell>
          <cell r="F224">
            <v>321</v>
          </cell>
        </row>
        <row r="225">
          <cell r="A225" t="str">
            <v>8411 Сыр ПАПА МОЖЕТ "Гауда Голд" 45% 180 г  ОСТАНКИНО</v>
          </cell>
          <cell r="D225">
            <v>411</v>
          </cell>
          <cell r="F225">
            <v>411</v>
          </cell>
        </row>
        <row r="226">
          <cell r="A226" t="str">
            <v>8421 Творожный Сыр 60% С маринованными огурчиками и укропом 140 гр  ОСТАНКИНО</v>
          </cell>
          <cell r="D226">
            <v>1</v>
          </cell>
          <cell r="F226">
            <v>1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930</v>
          </cell>
          <cell r="F227">
            <v>930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34</v>
          </cell>
          <cell r="F228">
            <v>34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33</v>
          </cell>
          <cell r="F229">
            <v>35</v>
          </cell>
        </row>
        <row r="230">
          <cell r="A230" t="str">
            <v>8452 Сыр колбасный копченый Папа Может 400 гр  ОСТАНКИНО</v>
          </cell>
          <cell r="D230">
            <v>3</v>
          </cell>
          <cell r="F230">
            <v>3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918</v>
          </cell>
          <cell r="F231">
            <v>918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11</v>
          </cell>
          <cell r="F232">
            <v>11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25</v>
          </cell>
          <cell r="F233">
            <v>25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57</v>
          </cell>
          <cell r="F234">
            <v>57</v>
          </cell>
        </row>
        <row r="235">
          <cell r="A235" t="str">
            <v>8831 Сыр ПАПА МОЖЕТ "Министерский" 180гр, 45 %  ОСТАНКИНО</v>
          </cell>
          <cell r="D235">
            <v>94</v>
          </cell>
          <cell r="F235">
            <v>94</v>
          </cell>
        </row>
        <row r="236">
          <cell r="A236" t="str">
            <v>8855 Сыр ПАПА МОЖЕТ "Папин завтрак" 180гр, 45 %  ОСТАНКИНО</v>
          </cell>
          <cell r="D236">
            <v>31</v>
          </cell>
          <cell r="F236">
            <v>31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136</v>
          </cell>
          <cell r="F237">
            <v>136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Балыковая с/к 200 гр. срез "Эликатессе" термоформ.пак.  СПК</v>
          </cell>
          <cell r="D239">
            <v>137</v>
          </cell>
          <cell r="F239">
            <v>137</v>
          </cell>
        </row>
        <row r="240">
          <cell r="A240" t="str">
            <v>БОНУС МОЛОЧНЫЕ КЛАССИЧЕСКИЕ сос п/о в/у 0.3кг (6084)  ОСТАНКИНО</v>
          </cell>
          <cell r="D240">
            <v>83</v>
          </cell>
          <cell r="F240">
            <v>83</v>
          </cell>
        </row>
        <row r="241">
          <cell r="A241" t="str">
            <v>БОНУС МОЛОЧНЫЕ КЛАССИЧЕСКИЕ сос п/о мгс 2*4_С (4980)  ОСТАНКИНО</v>
          </cell>
          <cell r="D241">
            <v>22</v>
          </cell>
          <cell r="F241">
            <v>22</v>
          </cell>
        </row>
        <row r="242">
          <cell r="A242" t="str">
            <v>БОНУС СОЧНЫЕ Папа может сос п/о мгс 1.5*4 (6954)  ОСТАНКИНО</v>
          </cell>
          <cell r="D242">
            <v>288</v>
          </cell>
          <cell r="F242">
            <v>288</v>
          </cell>
        </row>
        <row r="243">
          <cell r="A243" t="str">
            <v>БОНУС СОЧНЫЕ сос п/о мгс 0.41кг_UZ (6087)  ОСТАНКИНО</v>
          </cell>
          <cell r="D243">
            <v>266</v>
          </cell>
          <cell r="F243">
            <v>266</v>
          </cell>
        </row>
        <row r="244">
          <cell r="A244" t="str">
            <v>БОНУС_307 Колбаса Сервелат Мясорубский с мелкорубленным окороком 0,35 кг срез ТМ Стародворье   Поком</v>
          </cell>
          <cell r="F244">
            <v>614</v>
          </cell>
        </row>
        <row r="245">
          <cell r="A245" t="str">
            <v>БОНУС_319  Колбаса вареная Филейская ТМ Вязанка ТС Классическая, 0,45 кг. ПОКОМ</v>
          </cell>
          <cell r="F245">
            <v>2081</v>
          </cell>
        </row>
        <row r="246">
          <cell r="A246" t="str">
            <v>Бутербродная вареная 0,47 кг шт.  СПК</v>
          </cell>
          <cell r="D246">
            <v>16</v>
          </cell>
          <cell r="F246">
            <v>16</v>
          </cell>
        </row>
        <row r="247">
          <cell r="A247" t="str">
            <v>Вацлавская п/к (черева) 390 гр.шт. термоус.пак  СПК</v>
          </cell>
          <cell r="D247">
            <v>70</v>
          </cell>
          <cell r="F247">
            <v>70</v>
          </cell>
        </row>
        <row r="248">
          <cell r="A248" t="str">
            <v>Ветчина Альтаирская Столовая (для ХОРЕКА)  СПК</v>
          </cell>
          <cell r="D248">
            <v>2.242</v>
          </cell>
          <cell r="F248">
            <v>2.242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16</v>
          </cell>
          <cell r="F249">
            <v>327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1</v>
          </cell>
          <cell r="F250">
            <v>525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737</v>
          </cell>
          <cell r="F251">
            <v>2613</v>
          </cell>
        </row>
        <row r="252">
          <cell r="A252" t="str">
            <v>Готовые чебупели сочные с мясом ТМ Горячая штучка  0,3кг зам  ПОКОМ</v>
          </cell>
          <cell r="F252">
            <v>1</v>
          </cell>
        </row>
        <row r="253">
          <cell r="A253" t="str">
            <v>Готовые чебупели сочные с мясом ТМ Горячая штучка флоу-пак 0,24 кг  ПОКОМ</v>
          </cell>
          <cell r="D253">
            <v>264</v>
          </cell>
          <cell r="F253">
            <v>2092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550</v>
          </cell>
        </row>
        <row r="255">
          <cell r="A255" t="str">
            <v>Грудинка Деревенская в аджике к/в 150 гр.шт. нарезка (лоток с ср.защ.атм.)  СПК</v>
          </cell>
          <cell r="D255">
            <v>21</v>
          </cell>
          <cell r="F255">
            <v>21</v>
          </cell>
        </row>
        <row r="256">
          <cell r="A256" t="str">
            <v>Грудинка По-московски в/к 2,0 кг. термоус.пак. СПК</v>
          </cell>
          <cell r="D256">
            <v>0.71699999999999997</v>
          </cell>
          <cell r="F256">
            <v>0.71699999999999997</v>
          </cell>
        </row>
        <row r="257">
          <cell r="A257" t="str">
            <v>Гуцульская с/к "КолбасГрад" 160 гр.шт. термоус. пак  СПК</v>
          </cell>
          <cell r="D257">
            <v>87</v>
          </cell>
          <cell r="F257">
            <v>87</v>
          </cell>
        </row>
        <row r="258">
          <cell r="A258" t="str">
            <v>Дельгаро с/в "Эликатессе" 140 гр.шт.  СПК</v>
          </cell>
          <cell r="D258">
            <v>30</v>
          </cell>
          <cell r="F258">
            <v>30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199</v>
          </cell>
          <cell r="F259">
            <v>199</v>
          </cell>
        </row>
        <row r="260">
          <cell r="A260" t="str">
            <v>Докторская вареная в/с 0,47 кг шт.  СПК</v>
          </cell>
          <cell r="D260">
            <v>43</v>
          </cell>
          <cell r="F260">
            <v>43</v>
          </cell>
        </row>
        <row r="261">
          <cell r="A261" t="str">
            <v>Докторская вареная термоус.пак. "Высокий вкус"  СПК</v>
          </cell>
          <cell r="D261">
            <v>86</v>
          </cell>
          <cell r="F261">
            <v>86</v>
          </cell>
        </row>
        <row r="262">
          <cell r="A262" t="str">
            <v>Европоддон (невозвратный)</v>
          </cell>
          <cell r="F262">
            <v>200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28</v>
          </cell>
        </row>
        <row r="264">
          <cell r="A264" t="str">
            <v>ЖАР-ладушки с мясом 0,2кг ТМ Стародворье  ПОКОМ</v>
          </cell>
          <cell r="D264">
            <v>2</v>
          </cell>
          <cell r="F264">
            <v>478</v>
          </cell>
        </row>
        <row r="265">
          <cell r="A265" t="str">
            <v>ЖАР-ладушки с яблоком и грушей ТМ Стародворье 0,2 кг. ПОКОМ</v>
          </cell>
          <cell r="F265">
            <v>10</v>
          </cell>
        </row>
        <row r="266">
          <cell r="A266" t="str">
            <v>Жареные вареники с картофелем и беконом Добросельские 0,2 кг. ТМ Стародворье  ПОКОМ</v>
          </cell>
          <cell r="D266">
            <v>12</v>
          </cell>
          <cell r="F266">
            <v>395</v>
          </cell>
        </row>
        <row r="267">
          <cell r="A267" t="str">
            <v>К798 Сыч/Прод Коровино Российский 50% 200г НОВАЯ СЗМЖ  ОСТАНКИНО</v>
          </cell>
          <cell r="D267">
            <v>1993</v>
          </cell>
          <cell r="F267">
            <v>1993</v>
          </cell>
        </row>
        <row r="268">
          <cell r="A268" t="str">
            <v>К801 Сыч/Прод Коровино Тильзитер 50% 200г НОВАЯ СЗМЖ  ОСТАНКИНО</v>
          </cell>
          <cell r="D268">
            <v>1740</v>
          </cell>
          <cell r="F268">
            <v>1740</v>
          </cell>
        </row>
        <row r="269">
          <cell r="A269" t="str">
            <v>К811 Сыч/Прод Коровино Российский Оригин 50% ВЕС НОВАЯ (5 кг)  ОСТАНКИНО</v>
          </cell>
          <cell r="D269">
            <v>208.9</v>
          </cell>
          <cell r="F269">
            <v>208.9</v>
          </cell>
        </row>
        <row r="270">
          <cell r="A270" t="str">
            <v>К825 Сыч/Прод Коровино Тильзитер Оригин 50% ВЕС НОВАЯ (5 кг брус) СЗМЖ  ОСТАНКИНО</v>
          </cell>
          <cell r="D270">
            <v>148.80000000000001</v>
          </cell>
          <cell r="F270">
            <v>148.80000000000001</v>
          </cell>
        </row>
        <row r="271">
          <cell r="A271" t="str">
            <v>Карбонад Юбилейный термоус.пак.  СПК</v>
          </cell>
          <cell r="D271">
            <v>63.2</v>
          </cell>
          <cell r="F271">
            <v>64.102999999999994</v>
          </cell>
        </row>
        <row r="272">
          <cell r="A272" t="str">
            <v>Классическая вареная 400 гр.шт.  СПК</v>
          </cell>
          <cell r="D272">
            <v>18</v>
          </cell>
          <cell r="F272">
            <v>18</v>
          </cell>
        </row>
        <row r="273">
          <cell r="A273" t="str">
            <v>Классическая с/к 80 гр.шт.нар. (лоток с ср.защ.атм.)  СПК</v>
          </cell>
          <cell r="D273">
            <v>476</v>
          </cell>
          <cell r="F273">
            <v>476</v>
          </cell>
        </row>
        <row r="274">
          <cell r="A274" t="str">
            <v>Колбаски Мяснули оригинальные с/к 50 гр.шт. (в ср.защ.атм.)  СПК</v>
          </cell>
          <cell r="D274">
            <v>135</v>
          </cell>
          <cell r="F274">
            <v>145</v>
          </cell>
        </row>
        <row r="275">
          <cell r="A275" t="str">
            <v>Колбаски ПодПивасики оригинальные с/к 0,10 кг.шт. термофор.пак.  СПК</v>
          </cell>
          <cell r="D275">
            <v>824</v>
          </cell>
          <cell r="F275">
            <v>854</v>
          </cell>
        </row>
        <row r="276">
          <cell r="A276" t="str">
            <v>Колбаски ПодПивасики острые с/к 0,10 кг.шт. термофор.пак.  СПК</v>
          </cell>
          <cell r="D276">
            <v>598</v>
          </cell>
          <cell r="F276">
            <v>628</v>
          </cell>
        </row>
        <row r="277">
          <cell r="A277" t="str">
            <v>Колбаски ПодПивасики с сыром с/к 100 гр.шт. (в ср.защ.атм.)  СПК</v>
          </cell>
          <cell r="D277">
            <v>179</v>
          </cell>
          <cell r="F277">
            <v>209</v>
          </cell>
        </row>
        <row r="278">
          <cell r="A278" t="str">
            <v>Круггетсы с сырным соусом ТМ Горячая штучка ТС Круггетсы флоу-пак 0,2 кг  ПОКОМ</v>
          </cell>
          <cell r="D278">
            <v>3</v>
          </cell>
          <cell r="F278">
            <v>1170</v>
          </cell>
        </row>
        <row r="279">
          <cell r="A279" t="str">
            <v>Круггетсы сочные ТМ Горячая штучка ТС Круггетсы 0,25 кг зам  ПОКОМ</v>
          </cell>
          <cell r="F279">
            <v>3</v>
          </cell>
        </row>
        <row r="280">
          <cell r="A280" t="str">
            <v>Круггетсы сочные ТМ Горячая штучка ТС Круггетсы флоу-пак 0,2 кг.  ПОКОМ</v>
          </cell>
          <cell r="D280">
            <v>14</v>
          </cell>
          <cell r="F280">
            <v>1286</v>
          </cell>
        </row>
        <row r="281">
          <cell r="A281" t="str">
            <v>Ла Фаворте с/в "Эликатессе" 140 гр.шт.  СПК</v>
          </cell>
          <cell r="D281">
            <v>119</v>
          </cell>
          <cell r="F281">
            <v>119</v>
          </cell>
        </row>
        <row r="282">
          <cell r="A282" t="str">
            <v>Ливерная Печеночная 250 гр.шт.  СПК</v>
          </cell>
          <cell r="D282">
            <v>163</v>
          </cell>
          <cell r="F282">
            <v>163</v>
          </cell>
        </row>
        <row r="283">
          <cell r="A283" t="str">
            <v>Любительская вареная термоус.пак. "Высокий вкус"  СПК</v>
          </cell>
          <cell r="D283">
            <v>68.8</v>
          </cell>
          <cell r="F283">
            <v>68.8</v>
          </cell>
        </row>
        <row r="284">
          <cell r="A284" t="str">
            <v>Мини-сосиски в тесте "Фрайпики" 3,7кг ВЕС, ТМ Зареченские  ПОКОМ</v>
          </cell>
          <cell r="D284">
            <v>11.1</v>
          </cell>
          <cell r="F284">
            <v>11.1</v>
          </cell>
        </row>
        <row r="285">
          <cell r="A285" t="str">
            <v>Мини-сосиски в тесте 3,7кг ВЕС заморож. ТМ Зареченские  ПОКОМ</v>
          </cell>
          <cell r="F285">
            <v>244.20099999999999</v>
          </cell>
        </row>
        <row r="286">
          <cell r="A286" t="str">
            <v>Мини-чебуречки с мясом ВЕС 5,5кг ТМ Зареченские  ПОКОМ</v>
          </cell>
          <cell r="F286">
            <v>77</v>
          </cell>
        </row>
        <row r="287">
          <cell r="A287" t="str">
            <v>Мини-шарики с курочкой и сыром ТМ Зареченские ВЕС  ПОКОМ</v>
          </cell>
          <cell r="F287">
            <v>229.4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575</v>
          </cell>
          <cell r="F288">
            <v>3453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687</v>
          </cell>
          <cell r="F289">
            <v>2812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662</v>
          </cell>
          <cell r="F290">
            <v>2921</v>
          </cell>
        </row>
        <row r="291">
          <cell r="A291" t="str">
            <v>Наггетсы с куриным филе и сыром ТМ Вязанка 0,25 кг ПОКОМ</v>
          </cell>
          <cell r="D291">
            <v>978</v>
          </cell>
          <cell r="F291">
            <v>3304</v>
          </cell>
        </row>
        <row r="292">
          <cell r="A292" t="str">
            <v>Наггетсы Хрустящие ТМ Зареченские. ВЕС ПОКОМ</v>
          </cell>
          <cell r="F292">
            <v>1325</v>
          </cell>
        </row>
        <row r="293">
          <cell r="A293" t="str">
            <v>Наггетсы Хрустящие ТМ Стародворье с сочной курочкой 0,23 кг  ПОКОМ</v>
          </cell>
          <cell r="F293">
            <v>388</v>
          </cell>
        </row>
        <row r="294">
          <cell r="A294" t="str">
            <v>Оригинальная с перцем с/к  СПК</v>
          </cell>
          <cell r="D294">
            <v>155.4</v>
          </cell>
          <cell r="F294">
            <v>155.4</v>
          </cell>
        </row>
        <row r="295">
          <cell r="A295" t="str">
            <v>Особая вареная  СПК</v>
          </cell>
          <cell r="D295">
            <v>1.2</v>
          </cell>
          <cell r="F295">
            <v>1.2</v>
          </cell>
        </row>
        <row r="296">
          <cell r="A296" t="str">
            <v>Паштет печеночный 140 гр.шт.  СПК</v>
          </cell>
          <cell r="D296">
            <v>49</v>
          </cell>
          <cell r="F296">
            <v>49</v>
          </cell>
        </row>
        <row r="297">
          <cell r="A297" t="str">
            <v>Пекерсы с индейкой в сливочном соусе ТМ Горячая штучка 0,25 кг зам  ПОКОМ</v>
          </cell>
          <cell r="D297">
            <v>12</v>
          </cell>
          <cell r="F297">
            <v>679</v>
          </cell>
        </row>
        <row r="298">
          <cell r="A298" t="str">
            <v>Пельмени Grandmeni с говядиной и свининой 0,7кг ТМ Горячая штучка  ПОКОМ</v>
          </cell>
          <cell r="D298">
            <v>8</v>
          </cell>
          <cell r="F298">
            <v>304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5</v>
          </cell>
          <cell r="F299">
            <v>888</v>
          </cell>
        </row>
        <row r="300">
          <cell r="A300" t="str">
            <v>Пельмени Бигбули с мясом ТМ Горячая штучка. флоу-пак сфера 0,4 кг. ПОКОМ</v>
          </cell>
          <cell r="D300">
            <v>10</v>
          </cell>
          <cell r="F300">
            <v>271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815</v>
          </cell>
          <cell r="F301">
            <v>2244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15</v>
          </cell>
          <cell r="F302">
            <v>860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1</v>
          </cell>
          <cell r="F303">
            <v>1058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</v>
          </cell>
          <cell r="F304">
            <v>325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2451.0100000000002</v>
          </cell>
        </row>
        <row r="306">
          <cell r="A306" t="str">
            <v>Пельмени Бульмени с говядиной и свининой СЕВЕРНАЯ КОЛЛЕКЦИЯ 0,7кг ТМ Горячая штучка сфера  ПОКОМ</v>
          </cell>
          <cell r="D306">
            <v>8</v>
          </cell>
          <cell r="F306">
            <v>492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12</v>
          </cell>
          <cell r="F307">
            <v>1516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827</v>
          </cell>
          <cell r="F308">
            <v>3299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14</v>
          </cell>
          <cell r="F309">
            <v>1803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1627</v>
          </cell>
          <cell r="F310">
            <v>4767</v>
          </cell>
        </row>
        <row r="311">
          <cell r="A311" t="str">
            <v>Пельмени Бульмени хрустящие с мясом 0,22 кг ТМ Горячая штучка  ПОКОМ</v>
          </cell>
          <cell r="F311">
            <v>220</v>
          </cell>
        </row>
        <row r="312">
          <cell r="A312" t="str">
            <v>Пельмени Добросельские со свининой и говядиной ТМ Стародворье флоу-пак клас. форма 0,65 кг.  ПОКОМ</v>
          </cell>
          <cell r="F312">
            <v>200</v>
          </cell>
        </row>
        <row r="313">
          <cell r="A313" t="str">
            <v>Пельмени Зареченские сфера 5 кг.  ПОКОМ</v>
          </cell>
          <cell r="F313">
            <v>30</v>
          </cell>
        </row>
        <row r="314">
          <cell r="A314" t="str">
            <v>Пельмени Медвежьи ушки с фермерскими сливками 0,7кг  ПОКОМ</v>
          </cell>
          <cell r="D314">
            <v>9</v>
          </cell>
          <cell r="F314">
            <v>306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F315">
            <v>52</v>
          </cell>
        </row>
        <row r="316">
          <cell r="A316" t="str">
            <v>Пельмени Мясные с говядиной ТМ Стародворье сфера флоу-пак 1 кг  ПОКОМ</v>
          </cell>
          <cell r="D316">
            <v>1</v>
          </cell>
          <cell r="F316">
            <v>887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F317">
            <v>6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1</v>
          </cell>
          <cell r="F318">
            <v>792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402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F320">
            <v>720</v>
          </cell>
        </row>
        <row r="321">
          <cell r="A321" t="str">
            <v>Пельмени Сочные сфера 0,8 кг ТМ Стародворье  ПОКОМ</v>
          </cell>
          <cell r="F321">
            <v>231</v>
          </cell>
        </row>
        <row r="322">
          <cell r="A322" t="str">
            <v>Пирожки с мясом 3,7кг ВЕС ТМ Зареченские  ПОКОМ</v>
          </cell>
          <cell r="F322">
            <v>122.1</v>
          </cell>
        </row>
        <row r="323">
          <cell r="A323" t="str">
            <v>Ричеза с/к 230 гр.шт.  СПК</v>
          </cell>
          <cell r="D323">
            <v>158</v>
          </cell>
          <cell r="F323">
            <v>158</v>
          </cell>
        </row>
        <row r="324">
          <cell r="A324" t="str">
            <v>Сальчетти с/к 230 гр.шт.  СПК</v>
          </cell>
          <cell r="D324">
            <v>315</v>
          </cell>
          <cell r="F324">
            <v>315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133</v>
          </cell>
          <cell r="F325">
            <v>133</v>
          </cell>
        </row>
        <row r="326">
          <cell r="A326" t="str">
            <v>Салями с/к 100 гр.шт.нар. (лоток с ср.защ.атм.)  СПК</v>
          </cell>
          <cell r="D326">
            <v>401</v>
          </cell>
          <cell r="F326">
            <v>401</v>
          </cell>
        </row>
        <row r="327">
          <cell r="A327" t="str">
            <v>Салями Трюфель с/в "Эликатессе" 0,16 кг.шт.  СПК</v>
          </cell>
          <cell r="D327">
            <v>138</v>
          </cell>
          <cell r="F327">
            <v>138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69.3</v>
          </cell>
          <cell r="F328">
            <v>69.3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35</v>
          </cell>
          <cell r="F329">
            <v>35.841999999999999</v>
          </cell>
        </row>
        <row r="330">
          <cell r="A330" t="str">
            <v>Сардельки Необыкновенные (черева) 400 гр.шт. (лоток с ср.защ.атм.)  СПК</v>
          </cell>
          <cell r="D330">
            <v>12</v>
          </cell>
          <cell r="F330">
            <v>12</v>
          </cell>
        </row>
        <row r="331">
          <cell r="A331" t="str">
            <v>Семейная с чесночком вареная (СПК+СКМ)  СПК</v>
          </cell>
          <cell r="D331">
            <v>81</v>
          </cell>
          <cell r="F331">
            <v>81</v>
          </cell>
        </row>
        <row r="332">
          <cell r="A332" t="str">
            <v>Семейная с чесночком Экстра вареная  СПК</v>
          </cell>
          <cell r="D332">
            <v>17</v>
          </cell>
          <cell r="F332">
            <v>17</v>
          </cell>
        </row>
        <row r="333">
          <cell r="A333" t="str">
            <v>Сервелат Европейский в/к, в/с 0,38 кг.шт.термофор.пак  СПК</v>
          </cell>
          <cell r="D333">
            <v>51</v>
          </cell>
          <cell r="F333">
            <v>51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52</v>
          </cell>
          <cell r="F334">
            <v>52</v>
          </cell>
        </row>
        <row r="335">
          <cell r="A335" t="str">
            <v>Сервелат Финский в/к 0,38 кг.шт. термофор.пак.  СПК</v>
          </cell>
          <cell r="D335">
            <v>50</v>
          </cell>
          <cell r="F335">
            <v>50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197</v>
          </cell>
          <cell r="F336">
            <v>197</v>
          </cell>
        </row>
        <row r="337">
          <cell r="A337" t="str">
            <v>Сервелат Фирменный в/к 250 гр.шт. термоформ.пак.  СПК</v>
          </cell>
          <cell r="D337">
            <v>40</v>
          </cell>
          <cell r="F337">
            <v>42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140</v>
          </cell>
          <cell r="F338">
            <v>140</v>
          </cell>
        </row>
        <row r="339">
          <cell r="A339" t="str">
            <v>Сибирская особая с/к 0,235 кг шт.  СПК</v>
          </cell>
          <cell r="D339">
            <v>188</v>
          </cell>
          <cell r="F339">
            <v>188</v>
          </cell>
        </row>
        <row r="340">
          <cell r="A340" t="str">
            <v>Сосиски "Баварские" 0,36 кг.шт. вак.упак.  СПК</v>
          </cell>
          <cell r="D340">
            <v>7</v>
          </cell>
          <cell r="F340">
            <v>7</v>
          </cell>
        </row>
        <row r="341">
          <cell r="A341" t="str">
            <v>Сосиски "Молочные" 0,36 кг.шт. вак.упак.  СПК</v>
          </cell>
          <cell r="D341">
            <v>12</v>
          </cell>
          <cell r="F341">
            <v>12</v>
          </cell>
        </row>
        <row r="342">
          <cell r="A342" t="str">
            <v>Сосиски Классические (в ср.защ.атм.) СПК</v>
          </cell>
          <cell r="D342">
            <v>29</v>
          </cell>
          <cell r="F342">
            <v>29</v>
          </cell>
        </row>
        <row r="343">
          <cell r="A343" t="str">
            <v>Сосиски Мусульманские "Просто выгодно" (в ср.защ.атм.)  СПК</v>
          </cell>
          <cell r="D343">
            <v>16</v>
          </cell>
          <cell r="F343">
            <v>16</v>
          </cell>
        </row>
        <row r="344">
          <cell r="A344" t="str">
            <v>Сосиски Хот-дог подкопченные (лоток с ср.защ.атм.)  СПК</v>
          </cell>
          <cell r="D344">
            <v>14</v>
          </cell>
          <cell r="F344">
            <v>14</v>
          </cell>
        </row>
        <row r="345">
          <cell r="A345" t="str">
            <v>Сочный мегачебурек ТМ Зареченские ВЕС ПОКОМ</v>
          </cell>
          <cell r="F345">
            <v>152.78</v>
          </cell>
        </row>
        <row r="346">
          <cell r="A346" t="str">
            <v>Торо Неро с/в "Эликатессе" 140 гр.шт.  СПК</v>
          </cell>
          <cell r="D346">
            <v>59</v>
          </cell>
          <cell r="F346">
            <v>59</v>
          </cell>
        </row>
        <row r="347">
          <cell r="A347" t="str">
            <v>Утренняя вареная ВЕС СПК</v>
          </cell>
          <cell r="D347">
            <v>6</v>
          </cell>
          <cell r="F347">
            <v>6</v>
          </cell>
        </row>
        <row r="348">
          <cell r="A348" t="str">
            <v>Уши свиные копченые к пиву 0,15кг нар. д/ф шт.  СПК</v>
          </cell>
          <cell r="D348">
            <v>8</v>
          </cell>
          <cell r="F348">
            <v>8</v>
          </cell>
        </row>
        <row r="349">
          <cell r="A349" t="str">
            <v>Фестивальная пора с/к 100 гр.шт.нар. (лоток с ср.защ.атм.)  СПК</v>
          </cell>
          <cell r="D349">
            <v>152</v>
          </cell>
          <cell r="F349">
            <v>152</v>
          </cell>
        </row>
        <row r="350">
          <cell r="A350" t="str">
            <v>Фестивальная пора с/к 235 гр.шт.  СПК</v>
          </cell>
          <cell r="D350">
            <v>529</v>
          </cell>
          <cell r="F350">
            <v>529</v>
          </cell>
        </row>
        <row r="351">
          <cell r="A351" t="str">
            <v>Фестивальная пора с/к термоус.пак  СПК</v>
          </cell>
          <cell r="D351">
            <v>55.4</v>
          </cell>
          <cell r="F351">
            <v>55.4</v>
          </cell>
        </row>
        <row r="352">
          <cell r="A352" t="str">
            <v>Фирменная с/к 200 гр. срез "Эликатессе" термоформ.пак.  СПК</v>
          </cell>
          <cell r="D352">
            <v>110</v>
          </cell>
          <cell r="F352">
            <v>110</v>
          </cell>
        </row>
        <row r="353">
          <cell r="A353" t="str">
            <v>Фуэт с/в "Эликатессе" 160 гр.шт.  СПК</v>
          </cell>
          <cell r="D353">
            <v>209</v>
          </cell>
          <cell r="F353">
            <v>209</v>
          </cell>
        </row>
        <row r="354">
          <cell r="A354" t="str">
            <v>Хот-догстер ТМ Горячая штучка ТС Хот-Догстер флоу-пак 0,09 кг. ПОКОМ</v>
          </cell>
          <cell r="D354">
            <v>13</v>
          </cell>
          <cell r="F354">
            <v>247</v>
          </cell>
        </row>
        <row r="355">
          <cell r="A355" t="str">
            <v>Хотстеры с сыром 0,25кг ТМ Горячая штучка  ПОКОМ</v>
          </cell>
          <cell r="D355">
            <v>6</v>
          </cell>
          <cell r="F355">
            <v>674</v>
          </cell>
        </row>
        <row r="356">
          <cell r="A356" t="str">
            <v>Хотстеры ТМ Горячая штучка ТС Хотстеры 0,25 кг зам  ПОКОМ</v>
          </cell>
          <cell r="D356">
            <v>860</v>
          </cell>
          <cell r="F356">
            <v>2973</v>
          </cell>
        </row>
        <row r="357">
          <cell r="A357" t="str">
            <v>Хрустящие крылышки острые к пиву ТМ Горячая штучка 0,3кг зам  ПОКОМ</v>
          </cell>
          <cell r="D357">
            <v>3</v>
          </cell>
          <cell r="F357">
            <v>789</v>
          </cell>
        </row>
        <row r="358">
          <cell r="A358" t="str">
            <v>Хрустящие крылышки ТМ Горячая штучка 0,3 кг зам  ПОКОМ</v>
          </cell>
          <cell r="D358">
            <v>7</v>
          </cell>
          <cell r="F358">
            <v>793</v>
          </cell>
        </row>
        <row r="359">
          <cell r="A359" t="str">
            <v>Чебупели Курочка гриль ТМ Горячая штучка, 0,3 кг зам  ПОКОМ</v>
          </cell>
          <cell r="D359">
            <v>2</v>
          </cell>
          <cell r="F359">
            <v>332</v>
          </cell>
        </row>
        <row r="360">
          <cell r="A360" t="str">
            <v>Чебупицца курочка по-итальянски Горячая штучка 0,25 кг зам  ПОКОМ</v>
          </cell>
          <cell r="D360">
            <v>622</v>
          </cell>
          <cell r="F360">
            <v>3120</v>
          </cell>
        </row>
        <row r="361">
          <cell r="A361" t="str">
            <v>Чебупицца Маргарита 0,2кг ТМ Горячая штучка ТС Foodgital  ПОКОМ</v>
          </cell>
          <cell r="D361">
            <v>10</v>
          </cell>
          <cell r="F361">
            <v>467</v>
          </cell>
        </row>
        <row r="362">
          <cell r="A362" t="str">
            <v>Чебупицца Пепперони ТМ Горячая штучка ТС Чебупицца 0.25кг зам  ПОКОМ</v>
          </cell>
          <cell r="D362">
            <v>1952</v>
          </cell>
          <cell r="F362">
            <v>6058</v>
          </cell>
        </row>
        <row r="363">
          <cell r="A363" t="str">
            <v>Чебупицца со вкусом 4 сыра 0,2кг ТМ Горячая штучка ТС Foodgital  ПОКОМ</v>
          </cell>
          <cell r="D363">
            <v>6</v>
          </cell>
          <cell r="F363">
            <v>429</v>
          </cell>
        </row>
        <row r="364">
          <cell r="A364" t="str">
            <v>Чебуреки Мясные вес 2,7 кг ТМ Зареченские ВЕС ПОКОМ</v>
          </cell>
          <cell r="F364">
            <v>8.1</v>
          </cell>
        </row>
        <row r="365">
          <cell r="A365" t="str">
            <v>Чебуреки сочные ВЕС ТМ Зареченские  ПОКОМ</v>
          </cell>
          <cell r="D365">
            <v>5</v>
          </cell>
          <cell r="F365">
            <v>1305</v>
          </cell>
        </row>
        <row r="366">
          <cell r="A366" t="str">
            <v>Шпикачки Русские (черева) (в ср.защ.атм.) "Высокий вкус"  СПК</v>
          </cell>
          <cell r="D366">
            <v>32.799999999999997</v>
          </cell>
          <cell r="F366">
            <v>32.799999999999997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4</v>
          </cell>
          <cell r="F367">
            <v>4</v>
          </cell>
        </row>
        <row r="368">
          <cell r="A368" t="str">
            <v>Юбилейная с/к 0,10 кг.шт. нарезка (лоток с ср.защ.атм.)  СПК</v>
          </cell>
          <cell r="D368">
            <v>2</v>
          </cell>
          <cell r="F368">
            <v>2</v>
          </cell>
        </row>
        <row r="369">
          <cell r="A369" t="str">
            <v>Юбилейная с/к 0,235 кг.шт.  СПК</v>
          </cell>
          <cell r="D369">
            <v>769</v>
          </cell>
          <cell r="F369">
            <v>769</v>
          </cell>
        </row>
        <row r="370">
          <cell r="A370" t="str">
            <v>Итого</v>
          </cell>
          <cell r="D370">
            <v>131207.26300000001</v>
          </cell>
          <cell r="F370">
            <v>345468.592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05.09.2025 - 05.09.2025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147.38900000000001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762.55799999999999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768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416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202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266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124.04900000000001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1199.9000000000001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43.765000000000001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447.85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36.085000000000001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48.164999999999999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149.46299999999999</v>
          </cell>
        </row>
        <row r="29">
          <cell r="A29" t="str">
            <v xml:space="preserve"> 247  Сардельки Нежные, ВЕС.  ПОКОМ</v>
          </cell>
          <cell r="D29">
            <v>6.2320000000000002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30.42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540.61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61.701000000000001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56.426000000000002</v>
          </cell>
        </row>
        <row r="34">
          <cell r="A34" t="str">
            <v xml:space="preserve"> 263  Шпикачки Стародворские, ВЕС.  ПОКОМ</v>
          </cell>
          <cell r="D34">
            <v>21.724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2.7410000000000001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1.35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476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967</v>
          </cell>
        </row>
        <row r="41">
          <cell r="A41" t="str">
            <v xml:space="preserve"> 283  Сосиски Сочинки, ВЕС, ТМ Стародворье ПОКОМ</v>
          </cell>
          <cell r="D41">
            <v>210.21100000000001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241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98.158000000000001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279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35.819000000000003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174.68899999999999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327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583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49.478000000000002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297.97500000000002</v>
          </cell>
        </row>
        <row r="54">
          <cell r="A54" t="str">
            <v xml:space="preserve"> 316  Колбаса Нежная ТМ Зареченские ВЕС  ПОКОМ</v>
          </cell>
          <cell r="D54">
            <v>17.760000000000002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973.52599999999995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964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1317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177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103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217.57300000000001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154</v>
          </cell>
        </row>
        <row r="63">
          <cell r="A63" t="str">
            <v xml:space="preserve"> 335  Колбаса Сливушка ТМ Вязанка. ВЕС.  ПОКОМ </v>
          </cell>
          <cell r="D63">
            <v>51.454000000000001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849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743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131.761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32.896999999999998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309.13499999999999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49.747999999999998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146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150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11.364000000000001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254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310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966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2820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150.101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12.273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162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104.696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944.923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1418.8009999999999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1500.9110000000001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34.710999999999999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20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-1.5209999999999999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329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117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124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24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198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187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178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53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-8</v>
          </cell>
        </row>
        <row r="108">
          <cell r="A108" t="str">
            <v>3215 ВЕТЧ.МЯСНАЯ Папа может п/о 0.4кг 8шт.    ОСТАНКИНО</v>
          </cell>
          <cell r="D108">
            <v>153</v>
          </cell>
        </row>
        <row r="109">
          <cell r="A109" t="str">
            <v>3684 ПРЕСИЖН с/к в/у 1/250 8шт.   ОСТАНКИНО</v>
          </cell>
          <cell r="D109">
            <v>18</v>
          </cell>
        </row>
        <row r="110">
          <cell r="A110" t="str">
            <v>4063 МЯСНАЯ Папа может вар п/о_Л   ОСТАНКИНО</v>
          </cell>
          <cell r="D110">
            <v>383.64299999999997</v>
          </cell>
        </row>
        <row r="111">
          <cell r="A111" t="str">
            <v>4117 ЭКСТРА Папа может с/к в/у_Л   ОСТАНКИНО</v>
          </cell>
          <cell r="D111">
            <v>12.346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22.876999999999999</v>
          </cell>
        </row>
        <row r="113">
          <cell r="A113" t="str">
            <v>4813 ФИЛЕЙНАЯ Папа может вар п/о_Л   ОСТАНКИНО</v>
          </cell>
          <cell r="D113">
            <v>169.35599999999999</v>
          </cell>
        </row>
        <row r="114">
          <cell r="A114" t="str">
            <v>4993 САЛЯМИ ИТАЛЬЯНСКАЯ с/к в/у 1/250*8_120c ОСТАНКИНО</v>
          </cell>
          <cell r="D114">
            <v>123</v>
          </cell>
        </row>
        <row r="115">
          <cell r="A115" t="str">
            <v>5246 ДОКТОРСКАЯ ПРЕМИУМ вар б/о мгс_30с ОСТАНКИНО</v>
          </cell>
          <cell r="D115">
            <v>35.905000000000001</v>
          </cell>
        </row>
        <row r="116">
          <cell r="A116" t="str">
            <v>5247 РУССКАЯ ПРЕМИУМ вар б/о мгс_30с ОСТАНКИНО</v>
          </cell>
          <cell r="D116">
            <v>8.9049999999999994</v>
          </cell>
        </row>
        <row r="117">
          <cell r="A117" t="str">
            <v>5483 ЭКСТРА Папа может с/к в/у 1/250 8шт.   ОСТАНКИНО</v>
          </cell>
          <cell r="D117">
            <v>211</v>
          </cell>
        </row>
        <row r="118">
          <cell r="A118" t="str">
            <v>5544 Сервелат Финский в/к в/у_45с НОВАЯ ОСТАНКИНО</v>
          </cell>
          <cell r="D118">
            <v>311.83199999999999</v>
          </cell>
        </row>
        <row r="119">
          <cell r="A119" t="str">
            <v>5679 САЛЯМИ ИТАЛЬЯНСКАЯ с/к в/у 1/150_60с ОСТАНКИНО</v>
          </cell>
          <cell r="D119">
            <v>75</v>
          </cell>
        </row>
        <row r="120">
          <cell r="A120" t="str">
            <v>5682 САЛЯМИ МЕЛКОЗЕРНЕНАЯ с/к в/у 1/120_60с   ОСТАНКИНО</v>
          </cell>
          <cell r="D120">
            <v>522</v>
          </cell>
        </row>
        <row r="121">
          <cell r="A121" t="str">
            <v>5706 АРОМАТНАЯ Папа может с/к в/у 1/250 8шт.  ОСТАНКИНО</v>
          </cell>
          <cell r="D121">
            <v>177</v>
          </cell>
        </row>
        <row r="122">
          <cell r="A122" t="str">
            <v>5708 ПОСОЛЬСКАЯ Папа может с/к в/у ОСТАНКИНО</v>
          </cell>
          <cell r="D122">
            <v>17.594000000000001</v>
          </cell>
        </row>
        <row r="123">
          <cell r="A123" t="str">
            <v>5851 ЭКСТРА Папа может вар п/о   ОСТАНКИНО</v>
          </cell>
          <cell r="D123">
            <v>56.447000000000003</v>
          </cell>
        </row>
        <row r="124">
          <cell r="A124" t="str">
            <v>5931 ОХОТНИЧЬЯ Папа может с/к в/у 1/220 8шт.   ОСТАНКИНО</v>
          </cell>
          <cell r="D124">
            <v>333</v>
          </cell>
        </row>
        <row r="125">
          <cell r="A125" t="str">
            <v>5992 ВРЕМЯ ОКРОШКИ Папа может вар п/о 0.4кг   ОСТАНКИНО</v>
          </cell>
          <cell r="D125">
            <v>336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208</v>
          </cell>
        </row>
        <row r="128">
          <cell r="A128" t="str">
            <v>6228 МЯСНОЕ АССОРТИ к/з с/н мгс 1/90 10шт.  ОСТАНКИНО</v>
          </cell>
          <cell r="D128">
            <v>118</v>
          </cell>
        </row>
        <row r="129">
          <cell r="A129" t="str">
            <v>6247 ДОМАШНЯЯ Папа может вар п/о 0,4кг 8шт.  ОСТАНКИНО</v>
          </cell>
          <cell r="D129">
            <v>29</v>
          </cell>
        </row>
        <row r="130">
          <cell r="A130" t="str">
            <v>6268 ГОВЯЖЬЯ Папа может вар п/о 0,4кг 8 шт.  ОСТАНКИНО</v>
          </cell>
          <cell r="D130">
            <v>205</v>
          </cell>
        </row>
        <row r="131">
          <cell r="A131" t="str">
            <v>6279 КОРЕЙКА ПО-ОСТ.к/в в/с с/н в/у 1/150_45с  ОСТАНКИНО</v>
          </cell>
          <cell r="D131">
            <v>239</v>
          </cell>
        </row>
        <row r="132">
          <cell r="A132" t="str">
            <v>6303 МЯСНЫЕ Папа может сос п/о мгс 1.5*3  ОСТАНКИНО</v>
          </cell>
          <cell r="D132">
            <v>72.825999999999993</v>
          </cell>
        </row>
        <row r="133">
          <cell r="A133" t="str">
            <v>6324 ДОКТОРСКАЯ ГОСТ вар п/о 0.4кг 8шт.  ОСТАНКИНО</v>
          </cell>
          <cell r="D133">
            <v>8</v>
          </cell>
        </row>
        <row r="134">
          <cell r="A134" t="str">
            <v>6325 ДОКТОРСКАЯ ПРЕМИУМ вар п/о 0.4кг 8шт.  ОСТАНКИНО</v>
          </cell>
          <cell r="D134">
            <v>314</v>
          </cell>
        </row>
        <row r="135">
          <cell r="A135" t="str">
            <v>6333 МЯСНАЯ Папа может вар п/о 0.4кг 8шт.  ОСТАНКИНО</v>
          </cell>
          <cell r="D135">
            <v>1122</v>
          </cell>
        </row>
        <row r="136">
          <cell r="A136" t="str">
            <v>6340 ДОМАШНИЙ РЕЦЕПТ Коровино 0.5кг 8шт.  ОСТАНКИНО</v>
          </cell>
          <cell r="D136">
            <v>77</v>
          </cell>
        </row>
        <row r="137">
          <cell r="A137" t="str">
            <v>6353 ЭКСТРА Папа может вар п/о 0.4кг 8шт.  ОСТАНКИНО</v>
          </cell>
          <cell r="D137">
            <v>435</v>
          </cell>
        </row>
        <row r="138">
          <cell r="A138" t="str">
            <v>6392 ФИЛЕЙНАЯ Папа может вар п/о 0.4кг. ОСТАНКИНО</v>
          </cell>
          <cell r="D138">
            <v>868</v>
          </cell>
        </row>
        <row r="139">
          <cell r="A139" t="str">
            <v>6448 СВИНИНА МАДЕРА с/к с/н в/у 1/100 10шт.   ОСТАНКИНО</v>
          </cell>
          <cell r="D139">
            <v>14</v>
          </cell>
        </row>
        <row r="140">
          <cell r="A140" t="str">
            <v>6453 ЭКСТРА Папа может с/к с/н в/у 1/100 14шт.   ОСТАНКИНО</v>
          </cell>
          <cell r="D140">
            <v>493</v>
          </cell>
        </row>
        <row r="141">
          <cell r="A141" t="str">
            <v>6454 АРОМАТНАЯ с/к с/н в/у 1/100 10шт.  ОСТАНКИНО</v>
          </cell>
          <cell r="D141">
            <v>394</v>
          </cell>
        </row>
        <row r="142">
          <cell r="A142" t="str">
            <v>6459 СЕРВЕЛАТ ШВЕЙЦАРСК. в/к с/н в/у 1/100*10  ОСТАНКИНО</v>
          </cell>
          <cell r="D142">
            <v>369</v>
          </cell>
        </row>
        <row r="143">
          <cell r="A143" t="str">
            <v>6470 ВЕТЧ.МРАМОРНАЯ в/у_45с  ОСТАНКИНО</v>
          </cell>
          <cell r="D143">
            <v>16.768999999999998</v>
          </cell>
        </row>
        <row r="144">
          <cell r="A144" t="str">
            <v>6495 ВЕТЧ.МРАМОРНАЯ в/у срез 0.3кг 6шт_45с  ОСТАНКИНО</v>
          </cell>
          <cell r="D144">
            <v>67</v>
          </cell>
        </row>
        <row r="145">
          <cell r="A145" t="str">
            <v>6527 ШПИКАЧКИ СОЧНЫЕ ПМ сар б/о мгс 1*3 45с ОСТАНКИНО</v>
          </cell>
          <cell r="D145">
            <v>88.421000000000006</v>
          </cell>
        </row>
        <row r="146">
          <cell r="A146" t="str">
            <v>6528 ШПИКАЧКИ СОЧНЫЕ ПМ сар б/о мгс 0.4кг 45с  ОСТАНКИНО</v>
          </cell>
          <cell r="D146">
            <v>12</v>
          </cell>
        </row>
        <row r="147">
          <cell r="A147" t="str">
            <v>6586 МРАМОРНАЯ И БАЛЫКОВАЯ в/к с/н мгс 1/90 ОСТАНКИНО</v>
          </cell>
          <cell r="D147">
            <v>-4</v>
          </cell>
        </row>
        <row r="148">
          <cell r="A148" t="str">
            <v>6609 С ГОВЯДИНОЙ ПМ сар б/о мгс 0.4кг_45с ОСТАНКИНО</v>
          </cell>
          <cell r="D148">
            <v>9</v>
          </cell>
        </row>
        <row r="149">
          <cell r="A149" t="str">
            <v>6616 МОЛОЧНЫЕ КЛАССИЧЕСКИЕ сос п/о в/у 0.3кг  ОСТАНКИНО</v>
          </cell>
          <cell r="D149">
            <v>655</v>
          </cell>
        </row>
        <row r="150">
          <cell r="A150" t="str">
            <v>6697 СЕРВЕЛАТ ФИНСКИЙ ПМ в/к в/у 0,35кг 8шт.  ОСТАНКИНО</v>
          </cell>
          <cell r="D150">
            <v>1331</v>
          </cell>
        </row>
        <row r="151">
          <cell r="A151" t="str">
            <v>6713 СОЧНЫЙ ГРИЛЬ ПМ сос п/о мгс 0.41кг 8шт.  ОСТАНКИНО</v>
          </cell>
          <cell r="D151">
            <v>382</v>
          </cell>
        </row>
        <row r="152">
          <cell r="A152" t="str">
            <v>6724 МОЛОЧНЫЕ ПМ сос п/о мгс 0.41кг 10шт.  ОСТАНКИНО</v>
          </cell>
          <cell r="D152">
            <v>162</v>
          </cell>
        </row>
        <row r="153">
          <cell r="A153" t="str">
            <v>6765 РУБЛЕНЫЕ сос ц/о мгс 0.36кг 6шт.  ОСТАНКИНО</v>
          </cell>
          <cell r="D153">
            <v>105</v>
          </cell>
        </row>
        <row r="154">
          <cell r="A154" t="str">
            <v>6785 ВЕНСКАЯ САЛЯМИ п/к в/у 0.33кг 8шт.  ОСТАНКИНО</v>
          </cell>
          <cell r="D154">
            <v>38</v>
          </cell>
        </row>
        <row r="155">
          <cell r="A155" t="str">
            <v>6787 СЕРВЕЛАТ КРЕМЛЕВСКИЙ в/к в/у 0,33кг 8шт.  ОСТАНКИНО</v>
          </cell>
          <cell r="D155">
            <v>18</v>
          </cell>
        </row>
        <row r="156">
          <cell r="A156" t="str">
            <v>6793 БАЛЫКОВАЯ в/к в/у 0,33кг 8шт.  ОСТАНКИНО</v>
          </cell>
          <cell r="D156">
            <v>117</v>
          </cell>
        </row>
        <row r="157">
          <cell r="A157" t="str">
            <v>6829 МОЛОЧНЫЕ КЛАССИЧЕСКИЕ сос п/о мгс 2*4_С  ОСТАНКИНО</v>
          </cell>
          <cell r="D157">
            <v>202.315</v>
          </cell>
        </row>
        <row r="158">
          <cell r="A158" t="str">
            <v>6837 ФИЛЕЙНЫЕ Папа Может сос ц/о мгс 0.4кг  ОСТАНКИНО</v>
          </cell>
          <cell r="D158">
            <v>325</v>
          </cell>
        </row>
        <row r="159">
          <cell r="A159" t="str">
            <v>6842 ДЫМОВИЦА ИЗ ОКОРОКА к/в мл/к в/у 0,3кг  ОСТАНКИНО</v>
          </cell>
          <cell r="D159">
            <v>37</v>
          </cell>
        </row>
        <row r="160">
          <cell r="A160" t="str">
            <v>6861 ДОМАШНИЙ РЕЦЕПТ Коровино вар п/о  ОСТАНКИНО</v>
          </cell>
          <cell r="D160">
            <v>247.50200000000001</v>
          </cell>
        </row>
        <row r="161">
          <cell r="A161" t="str">
            <v>6866 ВЕТЧ.НЕЖНАЯ Коровино п/о_Маяк  ОСТАНКИНО</v>
          </cell>
          <cell r="D161">
            <v>112.53</v>
          </cell>
        </row>
        <row r="162">
          <cell r="A162" t="str">
            <v>7001 КЛАССИЧЕСКИЕ Папа может сар б/о мгс 1*3  ОСТАНКИНО</v>
          </cell>
          <cell r="D162">
            <v>104.623</v>
          </cell>
        </row>
        <row r="163">
          <cell r="A163" t="str">
            <v>7040 С ИНДЕЙКОЙ ПМ сос ц/о в/у 1/270 8шт.  ОСТАНКИНО</v>
          </cell>
          <cell r="D163">
            <v>54</v>
          </cell>
        </row>
        <row r="164">
          <cell r="A164" t="str">
            <v>7059 ШПИКАЧКИ СОЧНЫЕ С БЕК. п/о мгс 0.3кг_60с  ОСТАНКИНО</v>
          </cell>
          <cell r="D164">
            <v>73</v>
          </cell>
        </row>
        <row r="165">
          <cell r="A165" t="str">
            <v>7066 СОЧНЫЕ ПМ сос п/о мгс 0.41кг 10шт_50с  ОСТАНКИНО</v>
          </cell>
          <cell r="D165">
            <v>1739</v>
          </cell>
        </row>
        <row r="166">
          <cell r="A166" t="str">
            <v>7070 СОЧНЫЕ ПМ сос п/о мгс 1.5*4_А_50с  ОСТАНКИНО</v>
          </cell>
          <cell r="D166">
            <v>699.97500000000002</v>
          </cell>
        </row>
        <row r="167">
          <cell r="A167" t="str">
            <v>7073 МОЛОЧ.ПРЕМИУМ ПМ сос п/о в/у 1/350_50с  ОСТАНКИНО</v>
          </cell>
          <cell r="D167">
            <v>572</v>
          </cell>
        </row>
        <row r="168">
          <cell r="A168" t="str">
            <v>7074 МОЛОЧ.ПРЕМИУМ ПМ сос п/о мгс 0.6кг_50с  ОСТАНКИНО</v>
          </cell>
          <cell r="D168">
            <v>14</v>
          </cell>
        </row>
        <row r="169">
          <cell r="A169" t="str">
            <v>7075 МОЛОЧ.ПРЕМИУМ ПМ сос п/о мгс 1.5*4_О_50с  ОСТАНКИНО</v>
          </cell>
          <cell r="D169">
            <v>20.927</v>
          </cell>
        </row>
        <row r="170">
          <cell r="A170" t="str">
            <v>7077 МЯСНЫЕ С ГОВЯД.ПМ сос п/о мгс 0.4кг_50с  ОСТАНКИНО</v>
          </cell>
          <cell r="D170">
            <v>484</v>
          </cell>
        </row>
        <row r="171">
          <cell r="A171" t="str">
            <v>7080 СЛИВОЧНЫЕ ПМ сос п/о мгс 0.41кг 10шт. 50с  ОСТАНКИНО</v>
          </cell>
          <cell r="D171">
            <v>841</v>
          </cell>
        </row>
        <row r="172">
          <cell r="A172" t="str">
            <v>7082 СЛИВОЧНЫЕ ПМ сос п/о мгс 1.5*4_50с  ОСТАНКИНО</v>
          </cell>
          <cell r="D172">
            <v>38.957000000000001</v>
          </cell>
        </row>
        <row r="173">
          <cell r="A173" t="str">
            <v>7087 ШПИК С ЧЕСНОК.И ПЕРЦЕМ к/в в/у 0.3кг_50с  ОСТАНКИНО</v>
          </cell>
          <cell r="D173">
            <v>62</v>
          </cell>
        </row>
        <row r="174">
          <cell r="A174" t="str">
            <v>7090 СВИНИНА ПО-ДОМ. к/в мл/к в/у 0.3кг_50с  ОСТАНКИНО</v>
          </cell>
          <cell r="D174">
            <v>162</v>
          </cell>
        </row>
        <row r="175">
          <cell r="A175" t="str">
            <v>7092 БЕКОН Папа может с/к с/н в/у 1/140_50с  ОСТАНКИНО</v>
          </cell>
          <cell r="D175">
            <v>127</v>
          </cell>
        </row>
        <row r="176">
          <cell r="A176" t="str">
            <v>7105 МИЛАНО с/к с/н мгс 1/90 12шт.  ОСТАНКИНО</v>
          </cell>
          <cell r="D176">
            <v>-1</v>
          </cell>
        </row>
        <row r="177">
          <cell r="A177" t="str">
            <v>7107 САН-РЕМО с/в с/н мгс 1/90 12шт.  ОСТАНКИНО</v>
          </cell>
          <cell r="D177">
            <v>40</v>
          </cell>
        </row>
        <row r="178">
          <cell r="A178" t="str">
            <v>7147 САЛЬЧИЧОН Останкино с/к в/у 1/220 8шт.  ОСТАНКИНО</v>
          </cell>
          <cell r="D178">
            <v>12</v>
          </cell>
        </row>
        <row r="179">
          <cell r="A179" t="str">
            <v>7149 БАЛЫКОВАЯ Коровино п/к в/у 0.84кг_50с  ОСТАНКИНО</v>
          </cell>
          <cell r="D179">
            <v>4</v>
          </cell>
        </row>
        <row r="180">
          <cell r="A180" t="str">
            <v>7154 СЕРВЕЛАТ ЗЕРНИСТЫЙ ПМ в/к в/у 0.35кг_50с  ОСТАНКИНО</v>
          </cell>
          <cell r="D180">
            <v>590</v>
          </cell>
        </row>
        <row r="181">
          <cell r="A181" t="str">
            <v>7166 СЕРВЕЛТ ОХОТНИЧИЙ ПМ в/к в/у_50с  ОСТАНКИНО</v>
          </cell>
          <cell r="D181">
            <v>106.26900000000001</v>
          </cell>
        </row>
        <row r="182">
          <cell r="A182" t="str">
            <v>7169 СЕРВЕЛАТ ОХОТНИЧИЙ ПМ в/к в/у 0.35кг_50с  ОСТАНКИНО</v>
          </cell>
          <cell r="D182">
            <v>926</v>
          </cell>
        </row>
        <row r="183">
          <cell r="A183" t="str">
            <v>7187 ГРУДИНКА ПРЕМИУМ к/в мл/к в/у 0,3кг_50с ОСТАНКИНО</v>
          </cell>
          <cell r="D183">
            <v>338</v>
          </cell>
        </row>
        <row r="184">
          <cell r="A184" t="str">
            <v>7227 САЛЯМИ ФИНСКАЯ Папа может с/к в/у 1/180  ОСТАНКИНО</v>
          </cell>
          <cell r="D184">
            <v>-3</v>
          </cell>
        </row>
        <row r="185">
          <cell r="A185" t="str">
            <v>7231 КЛАССИЧЕСКАЯ ПМ вар п/о 0,3кг 8шт_209к ОСТАНКИНО</v>
          </cell>
          <cell r="D185">
            <v>461</v>
          </cell>
        </row>
        <row r="186">
          <cell r="A186" t="str">
            <v>7232 БОЯNСКАЯ ПМ п/к в/у 0,28кг 8шт_209к ОСТАНКИНО</v>
          </cell>
          <cell r="D186">
            <v>307</v>
          </cell>
        </row>
        <row r="187">
          <cell r="A187" t="str">
            <v>7235 ВЕТЧ.КЛАССИЧЕСКАЯ ПМ п/о 0,35кг 8шт_209к ОСТАНКИНО</v>
          </cell>
          <cell r="D187">
            <v>7</v>
          </cell>
        </row>
        <row r="188">
          <cell r="A188" t="str">
            <v>7236 СЕРВЕЛАТ КАРЕЛЬСКИЙ в/к в/у 0,28кг_209к ОСТАНКИНО</v>
          </cell>
          <cell r="D188">
            <v>1069</v>
          </cell>
        </row>
        <row r="189">
          <cell r="A189" t="str">
            <v>7241 САЛЯМИ Папа может п/к в/у 0,28кг_209к ОСТАНКИНО</v>
          </cell>
          <cell r="D189">
            <v>174</v>
          </cell>
        </row>
        <row r="190">
          <cell r="A190" t="str">
            <v>7245 ВЕТЧ.ФИЛЕЙНАЯ ПМ п/о 0,4кг 8шт ОСТАНКИНО</v>
          </cell>
          <cell r="D190">
            <v>9</v>
          </cell>
        </row>
        <row r="191">
          <cell r="A191" t="str">
            <v>7252 СЕРВЕЛАТ ФИНСКИЙ ПМ в/к с/н мгс 1/100*12  ОСТАНКИНО</v>
          </cell>
          <cell r="D191">
            <v>95</v>
          </cell>
        </row>
        <row r="192">
          <cell r="A192" t="str">
            <v>7271 МЯСНЫЕ С ГОВЯДИНОЙ ПМ сос п/о мгс 1.5*4 ВЕС  ОСТАНКИНО</v>
          </cell>
          <cell r="D192">
            <v>1.5309999999999999</v>
          </cell>
        </row>
        <row r="193">
          <cell r="A193" t="str">
            <v>7284 ДЛЯ ДЕТЕЙ сос п/о мгс 0,33кг 6шт  ОСТАНКИНО</v>
          </cell>
          <cell r="D193">
            <v>29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40</v>
          </cell>
        </row>
        <row r="196">
          <cell r="A196" t="str">
            <v>Балыковая с/к 200 гр. срез "Эликатессе" термоформ.пак.  СПК</v>
          </cell>
          <cell r="D196">
            <v>41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13</v>
          </cell>
        </row>
        <row r="198">
          <cell r="A198" t="str">
            <v>БОНУС МОЛОЧНЫЕ КЛАССИЧЕСКИЕ сос п/о мгс 2*4_С (4980)  ОСТАНКИНО</v>
          </cell>
          <cell r="D198">
            <v>6.1269999999999998</v>
          </cell>
        </row>
        <row r="199">
          <cell r="A199" t="str">
            <v>БОНУС СОЧНЫЕ Папа может сос п/о мгс 1.5*4 (6954)  ОСТАНКИНО</v>
          </cell>
          <cell r="D199">
            <v>49.158999999999999</v>
          </cell>
        </row>
        <row r="200">
          <cell r="A200" t="str">
            <v>БОНУС СОЧНЫЕ сос п/о мгс 0.41кг_UZ (6087)  ОСТАНКИНО</v>
          </cell>
          <cell r="D200">
            <v>26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138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414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23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75</v>
          </cell>
        </row>
        <row r="206">
          <cell r="A206" t="str">
            <v>Готовые чебупели острые с мясом 0,24кг ТМ Горячая штучка  ПОКОМ</v>
          </cell>
          <cell r="D206">
            <v>112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435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391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3</v>
          </cell>
        </row>
        <row r="211">
          <cell r="A211" t="str">
            <v>Грудинка По-московски в/к 2,0 кг. термоус.пак. СПК</v>
          </cell>
          <cell r="D211">
            <v>-1.2</v>
          </cell>
        </row>
        <row r="212">
          <cell r="A212" t="str">
            <v>Гуцульская с/к "КолбасГрад" 160 гр.шт. термоус. пак  СПК</v>
          </cell>
          <cell r="D212">
            <v>39</v>
          </cell>
        </row>
        <row r="213">
          <cell r="A213" t="str">
            <v>Дельгаро с/в "Эликатессе" 140 гр.шт.  СПК</v>
          </cell>
          <cell r="D213">
            <v>8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63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6.1829999999999998</v>
          </cell>
        </row>
        <row r="217">
          <cell r="A217" t="str">
            <v>ЖАР-ладушки с клубникой и вишней ТМ Стародворье 0,2 кг ПОКОМ</v>
          </cell>
          <cell r="D217">
            <v>2</v>
          </cell>
        </row>
        <row r="218">
          <cell r="A218" t="str">
            <v>ЖАР-ладушки с мясом 0,2кг ТМ Стародворье  ПОКОМ</v>
          </cell>
          <cell r="D218">
            <v>83</v>
          </cell>
        </row>
        <row r="219">
          <cell r="A219" t="str">
            <v>ЖАР-ладушки с яблоком и грушей ТМ Стародворье 0,2 кг. ПОКОМ</v>
          </cell>
          <cell r="D219">
            <v>2</v>
          </cell>
        </row>
        <row r="220">
          <cell r="A220" t="str">
            <v>Жареные вареники с картофелем и беконом Добросельские 0,2 кг. ТМ Стародворье  ПОКОМ</v>
          </cell>
          <cell r="D220">
            <v>93</v>
          </cell>
        </row>
        <row r="221">
          <cell r="A221" t="str">
            <v>Карбонад Юбилейный термоус.пак.  СПК</v>
          </cell>
          <cell r="D221">
            <v>27.917000000000002</v>
          </cell>
        </row>
        <row r="222">
          <cell r="A222" t="str">
            <v>Классическая вареная 400 гр.шт.  СПК</v>
          </cell>
          <cell r="D222">
            <v>10</v>
          </cell>
        </row>
        <row r="223">
          <cell r="A223" t="str">
            <v>Классическая с/к 80 гр.шт.нар. (лоток с ср.защ.атм.)  СПК</v>
          </cell>
          <cell r="D223">
            <v>133</v>
          </cell>
        </row>
        <row r="224">
          <cell r="A224" t="str">
            <v>Колбаски Мяснули оригинальные с/к 50 гр.шт. (в ср.защ.атм.)  СПК</v>
          </cell>
          <cell r="D224">
            <v>30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200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111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35</v>
          </cell>
        </row>
        <row r="228">
          <cell r="A228" t="str">
            <v>Круггетсы с сырным соусом ТМ Горячая штучка ТС Круггетсы флоу-пак 0,2 кг  ПОКОМ</v>
          </cell>
          <cell r="D228">
            <v>261</v>
          </cell>
        </row>
        <row r="229">
          <cell r="A229" t="str">
            <v>Круггетсы сочные ТМ Горячая штучка ТС Круггетсы флоу-пак 0,2 кг.  ПОКОМ</v>
          </cell>
          <cell r="D229">
            <v>248</v>
          </cell>
        </row>
        <row r="230">
          <cell r="A230" t="str">
            <v>Ла Фаворте с/в "Эликатессе" 140 гр.шт.  СПК</v>
          </cell>
          <cell r="D230">
            <v>21</v>
          </cell>
        </row>
        <row r="231">
          <cell r="A231" t="str">
            <v>Ливерная Печеночная 250 гр.шт.  СПК</v>
          </cell>
          <cell r="D231">
            <v>50</v>
          </cell>
        </row>
        <row r="232">
          <cell r="A232" t="str">
            <v>Любительская вареная термоус.пак. "Высокий вкус"  СПК</v>
          </cell>
          <cell r="D232">
            <v>12.007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29.6</v>
          </cell>
        </row>
        <row r="234">
          <cell r="A234" t="str">
            <v>Мини-чебуречки с мясом ВЕС 5,5кг ТМ Зареченские  ПОКОМ</v>
          </cell>
          <cell r="D234">
            <v>11</v>
          </cell>
        </row>
        <row r="235">
          <cell r="A235" t="str">
            <v>Мини-шарики с курочкой и сыром ТМ Зареченские ВЕС  ПОКОМ</v>
          </cell>
          <cell r="D235">
            <v>21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737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541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589</v>
          </cell>
        </row>
        <row r="239">
          <cell r="A239" t="str">
            <v>Наггетсы с куриным филе и сыром ТМ Вязанка 0,25 кг ПОКОМ</v>
          </cell>
          <cell r="D239">
            <v>614</v>
          </cell>
        </row>
        <row r="240">
          <cell r="A240" t="str">
            <v>Наггетсы Хрустящие ТМ Зареченские. ВЕС ПОКОМ</v>
          </cell>
          <cell r="D240">
            <v>192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48</v>
          </cell>
        </row>
        <row r="242">
          <cell r="A242" t="str">
            <v>Оригинальная с перцем с/к  СПК</v>
          </cell>
          <cell r="D242">
            <v>57.39</v>
          </cell>
        </row>
        <row r="243">
          <cell r="A243" t="str">
            <v>Паштет печеночный 140 гр.шт.  СПК</v>
          </cell>
          <cell r="D243">
            <v>36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135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103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219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21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400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215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179</v>
          </cell>
        </row>
        <row r="251">
          <cell r="A251" t="str">
            <v>Пельмени Бульмени Нейробуст с мясом ТМ Горячая штучка ТС Бульмени ГШ сфера флоу-пак 0,6 кг.  ПОКОМ</v>
          </cell>
          <cell r="D251">
            <v>48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390</v>
          </cell>
        </row>
        <row r="253">
          <cell r="A253" t="str">
            <v>Пельмени Бульмени с говядиной и свининой СЕВЕРНАЯ КОЛЛЕКЦИЯ 0,7кг ТМ Горячая штучка сфера  ПОКОМ</v>
          </cell>
          <cell r="D253">
            <v>108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241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629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281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713</v>
          </cell>
        </row>
        <row r="258">
          <cell r="A258" t="str">
            <v>Пельмени Бульмени хрустящие с мясом 0,22 кг ТМ Горячая штучка  ПОКОМ</v>
          </cell>
          <cell r="D258">
            <v>43</v>
          </cell>
        </row>
        <row r="259">
          <cell r="A259" t="str">
            <v>Пельмени Добросельские со свининой и говядиной ТМ Стародворье флоу-пак клас. форма 0,65 кг.  ПОКОМ</v>
          </cell>
          <cell r="D259">
            <v>51</v>
          </cell>
        </row>
        <row r="260">
          <cell r="A260" t="str">
            <v>Пельмени Зареченские сфера 5 кг.  ПОКОМ</v>
          </cell>
          <cell r="D260">
            <v>15</v>
          </cell>
        </row>
        <row r="261">
          <cell r="A261" t="str">
            <v>Пельмени Медвежьи ушки с фермерскими сливками 0,7кг  ПОКОМ</v>
          </cell>
          <cell r="D261">
            <v>67</v>
          </cell>
        </row>
        <row r="262">
          <cell r="A262" t="str">
            <v>Пельмени Мясные с говядиной ТМ Стародворье сфера флоу-пак 1 кг  ПОКОМ</v>
          </cell>
          <cell r="D262">
            <v>135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144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70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120</v>
          </cell>
        </row>
        <row r="266">
          <cell r="A266" t="str">
            <v>Пельмени Сочные сфера 0,8 кг ТМ Стародворье  ПОКОМ</v>
          </cell>
          <cell r="D266">
            <v>36</v>
          </cell>
        </row>
        <row r="267">
          <cell r="A267" t="str">
            <v>Пирожки с мясом 3,7кг ВЕС ТМ Зареченские  ПОКОМ</v>
          </cell>
          <cell r="D267">
            <v>33.299999999999997</v>
          </cell>
        </row>
        <row r="268">
          <cell r="A268" t="str">
            <v>Ричеза с/к 230 гр.шт.  СПК</v>
          </cell>
          <cell r="D268">
            <v>41</v>
          </cell>
        </row>
        <row r="269">
          <cell r="A269" t="str">
            <v>Сальчетти с/к 230 гр.шт.  СПК</v>
          </cell>
          <cell r="D269">
            <v>64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43</v>
          </cell>
        </row>
        <row r="271">
          <cell r="A271" t="str">
            <v>Салями с/к 100 гр.шт.нар. (лоток с ср.защ.атм.)  СПК</v>
          </cell>
          <cell r="D271">
            <v>116</v>
          </cell>
        </row>
        <row r="272">
          <cell r="A272" t="str">
            <v>Салями Трюфель с/в "Эликатессе" 0,16 кг.шт.  СПК</v>
          </cell>
          <cell r="D272">
            <v>42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29.204000000000001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1.024</v>
          </cell>
        </row>
        <row r="275">
          <cell r="A275" t="str">
            <v>Сардельки Необыкновенные (черева) 400 гр.шт. (лоток с ср.защ.атм.)  СПК</v>
          </cell>
          <cell r="D275">
            <v>6</v>
          </cell>
        </row>
        <row r="276">
          <cell r="A276" t="str">
            <v>Семейная с чесночком Экстра вареная  СПК</v>
          </cell>
          <cell r="D276">
            <v>-0.48499999999999999</v>
          </cell>
        </row>
        <row r="277">
          <cell r="A277" t="str">
            <v>Сервелат Финский в/к 0,38 кг.шт. термофор.пак.  СПК</v>
          </cell>
          <cell r="D277">
            <v>6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65</v>
          </cell>
        </row>
        <row r="279">
          <cell r="A279" t="str">
            <v>Сервелат Фирменный в/к 250 гр.шт. термоформ.пак.  СПК</v>
          </cell>
          <cell r="D279">
            <v>19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42</v>
          </cell>
        </row>
        <row r="281">
          <cell r="A281" t="str">
            <v>Сибирская особая с/к 0,235 кг шт.  СПК</v>
          </cell>
          <cell r="D281">
            <v>60</v>
          </cell>
        </row>
        <row r="282">
          <cell r="A282" t="str">
            <v>Сосиски "Баварские" 0,36 кг.шт. вак.упак.  СПК</v>
          </cell>
          <cell r="D282">
            <v>3</v>
          </cell>
        </row>
        <row r="283">
          <cell r="A283" t="str">
            <v>Сосиски "Молочные" 0,36 кг.шт. вак.упак.  СПК</v>
          </cell>
          <cell r="D283">
            <v>9</v>
          </cell>
        </row>
        <row r="284">
          <cell r="A284" t="str">
            <v>Сосиски Классические (в ср.защ.атм.) СПК</v>
          </cell>
          <cell r="D284">
            <v>12.776999999999999</v>
          </cell>
        </row>
        <row r="285">
          <cell r="A285" t="str">
            <v>Сосиски Мусульманские "Просто выгодно" (в ср.защ.атм.)  СПК</v>
          </cell>
          <cell r="D285">
            <v>0.28899999999999998</v>
          </cell>
        </row>
        <row r="286">
          <cell r="A286" t="str">
            <v>Сосиски Хот-дог подкопченные (лоток с ср.защ.атм.)  СПК</v>
          </cell>
          <cell r="D286">
            <v>8.6940000000000008</v>
          </cell>
        </row>
        <row r="287">
          <cell r="A287" t="str">
            <v>Сочный мегачебурек ТМ Зареченские ВЕС ПОКОМ</v>
          </cell>
          <cell r="D287">
            <v>22.4</v>
          </cell>
        </row>
        <row r="288">
          <cell r="A288" t="str">
            <v>Утренняя вареная ВЕС СПК</v>
          </cell>
          <cell r="D288">
            <v>1.081</v>
          </cell>
        </row>
        <row r="289">
          <cell r="A289" t="str">
            <v>Уши свиные копченые к пиву 0,15кг нар. д/ф шт.  СПК</v>
          </cell>
          <cell r="D289">
            <v>6</v>
          </cell>
        </row>
        <row r="290">
          <cell r="A290" t="str">
            <v>Фестивальная пора с/к 100 гр.шт.нар. (лоток с ср.защ.атм.)  СПК</v>
          </cell>
          <cell r="D290">
            <v>46</v>
          </cell>
        </row>
        <row r="291">
          <cell r="A291" t="str">
            <v>Фестивальная пора с/к 235 гр.шт.  СПК</v>
          </cell>
          <cell r="D291">
            <v>120</v>
          </cell>
        </row>
        <row r="292">
          <cell r="A292" t="str">
            <v>Фестивальная пора с/к термоус.пак  СПК</v>
          </cell>
          <cell r="D292">
            <v>3.722</v>
          </cell>
        </row>
        <row r="293">
          <cell r="A293" t="str">
            <v>Фирменная с/к 200 гр. срез "Эликатессе" термоформ.пак.  СПК</v>
          </cell>
          <cell r="D293">
            <v>27</v>
          </cell>
        </row>
        <row r="294">
          <cell r="A294" t="str">
            <v>Фуэт с/в "Эликатессе" 160 гр.шт.  СПК</v>
          </cell>
          <cell r="D294">
            <v>47</v>
          </cell>
        </row>
        <row r="295">
          <cell r="A295" t="str">
            <v>Хот-догстер ТМ Горячая штучка ТС Хот-Догстер флоу-пак 0,09 кг. ПОКОМ</v>
          </cell>
          <cell r="D295">
            <v>119</v>
          </cell>
        </row>
        <row r="296">
          <cell r="A296" t="str">
            <v>Хотстеры с сыром 0,25кг ТМ Горячая штучка  ПОКОМ</v>
          </cell>
          <cell r="D296">
            <v>104</v>
          </cell>
        </row>
        <row r="297">
          <cell r="A297" t="str">
            <v>Хотстеры ТМ Горячая штучка ТС Хотстеры 0,25 кг зам  ПОКОМ</v>
          </cell>
          <cell r="D297">
            <v>546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220</v>
          </cell>
        </row>
        <row r="299">
          <cell r="A299" t="str">
            <v>Хрустящие крылышки ТМ Горячая штучка 0,3 кг зам  ПОКОМ</v>
          </cell>
          <cell r="D299">
            <v>202</v>
          </cell>
        </row>
        <row r="300">
          <cell r="A300" t="str">
            <v>Чебупели Курочка гриль ТМ Горячая штучка, 0,3 кг зам  ПОКОМ</v>
          </cell>
          <cell r="D300">
            <v>73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469</v>
          </cell>
        </row>
        <row r="302">
          <cell r="A302" t="str">
            <v>Чебупицца Маргарита 0,2кг ТМ Горячая штучка ТС Foodgital  ПОКОМ</v>
          </cell>
          <cell r="D302">
            <v>93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1045</v>
          </cell>
        </row>
        <row r="304">
          <cell r="A304" t="str">
            <v>Чебупицца со вкусом 4 сыра 0,2кг ТМ Горячая штучка ТС Foodgital  ПОКОМ</v>
          </cell>
          <cell r="D304">
            <v>69</v>
          </cell>
        </row>
        <row r="305">
          <cell r="A305" t="str">
            <v>Чебуреки Мясные вес 2,7 кг ТМ Зареченские ВЕС ПОКОМ</v>
          </cell>
          <cell r="D305">
            <v>8.1</v>
          </cell>
        </row>
        <row r="306">
          <cell r="A306" t="str">
            <v>Чебуреки сочные ВЕС ТМ Зареченские  ПОКОМ</v>
          </cell>
          <cell r="D306">
            <v>215</v>
          </cell>
        </row>
        <row r="307">
          <cell r="A307" t="str">
            <v>Шпикачки Русские (черева) (в ср.защ.атм.) "Высокий вкус"  СПК</v>
          </cell>
          <cell r="D307">
            <v>5.4870000000000001</v>
          </cell>
        </row>
        <row r="308">
          <cell r="A308" t="str">
            <v>Юбилейная с/к 0,235 кг.шт.  СПК</v>
          </cell>
          <cell r="D308">
            <v>236</v>
          </cell>
        </row>
        <row r="309">
          <cell r="A309" t="str">
            <v>Итого</v>
          </cell>
          <cell r="D309">
            <v>68376.827000000005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50.16406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" style="5" customWidth="1"/>
    <col min="18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2" width="6.1640625" style="5" bestFit="1" customWidth="1"/>
    <col min="33" max="34" width="1.332031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15" t="s">
        <v>113</v>
      </c>
    </row>
    <row r="3" spans="1:35" s="1" customFormat="1" ht="9.9499999999999993" customHeight="1" x14ac:dyDescent="0.2">
      <c r="AE3" s="15" t="s">
        <v>111</v>
      </c>
      <c r="AF3" s="15" t="s">
        <v>112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  <c r="AF4" s="13" t="s">
        <v>110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114</v>
      </c>
      <c r="L5" s="17" t="s">
        <v>115</v>
      </c>
      <c r="R5" s="17" t="s">
        <v>122</v>
      </c>
      <c r="T5" s="17" t="s">
        <v>117</v>
      </c>
      <c r="Y5" s="17" t="s">
        <v>118</v>
      </c>
      <c r="Z5" s="17" t="s">
        <v>119</v>
      </c>
      <c r="AA5" s="17" t="s">
        <v>120</v>
      </c>
      <c r="AB5" s="17" t="s">
        <v>121</v>
      </c>
      <c r="AE5" s="17" t="s">
        <v>116</v>
      </c>
      <c r="AF5" s="17" t="s">
        <v>117</v>
      </c>
    </row>
    <row r="6" spans="1:35" ht="11.1" customHeight="1" x14ac:dyDescent="0.2">
      <c r="A6" s="6"/>
      <c r="B6" s="6"/>
      <c r="C6" s="3"/>
      <c r="D6" s="3"/>
      <c r="E6" s="14">
        <f>SUM(E7:E126)</f>
        <v>92075.733999999997</v>
      </c>
      <c r="F6" s="14">
        <f>SUM(F7:F126)</f>
        <v>121095.55100000001</v>
      </c>
      <c r="I6" s="14">
        <f>SUM(I7:I126)</f>
        <v>93056.05</v>
      </c>
      <c r="J6" s="14">
        <f t="shared" ref="J6:T6" si="0">SUM(J7:J126)</f>
        <v>-980.3159999999998</v>
      </c>
      <c r="K6" s="14">
        <f t="shared" si="0"/>
        <v>13490</v>
      </c>
      <c r="L6" s="14">
        <f t="shared" si="0"/>
        <v>1644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43350</v>
      </c>
      <c r="S6" s="14">
        <f t="shared" si="0"/>
        <v>18415.146800000002</v>
      </c>
      <c r="T6" s="14">
        <f t="shared" si="0"/>
        <v>11180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24534.592399999994</v>
      </c>
      <c r="Z6" s="14">
        <f t="shared" ref="Z6" si="4">SUM(Z7:Z126)</f>
        <v>22048.535600000003</v>
      </c>
      <c r="AA6" s="14">
        <f t="shared" ref="AA6" si="5">SUM(AA7:AA126)</f>
        <v>20838.402000000002</v>
      </c>
      <c r="AB6" s="14">
        <f t="shared" ref="AB6" si="6">SUM(AB7:AB126)</f>
        <v>21110.835999999999</v>
      </c>
      <c r="AC6" s="14"/>
      <c r="AD6" s="14"/>
      <c r="AE6" s="14">
        <f t="shared" ref="AE6" si="7">SUM(AE7:AE126)</f>
        <v>16988.2</v>
      </c>
      <c r="AF6" s="14">
        <f t="shared" ref="AF6" si="8">SUM(AF7:AF126)</f>
        <v>4580.3999999999996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755</v>
      </c>
      <c r="D7" s="8">
        <v>1494</v>
      </c>
      <c r="E7" s="8">
        <v>812</v>
      </c>
      <c r="F7" s="8">
        <v>1058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823</v>
      </c>
      <c r="J7" s="16">
        <f>E7-I7</f>
        <v>-11</v>
      </c>
      <c r="K7" s="16">
        <f>VLOOKUP(A:A,[1]TDSheet!$A:$L,12,0)</f>
        <v>0</v>
      </c>
      <c r="L7" s="16"/>
      <c r="M7" s="16"/>
      <c r="N7" s="16"/>
      <c r="O7" s="16"/>
      <c r="P7" s="16"/>
      <c r="Q7" s="16"/>
      <c r="R7" s="18">
        <v>400</v>
      </c>
      <c r="S7" s="16">
        <f>E7/5</f>
        <v>162.4</v>
      </c>
      <c r="T7" s="18">
        <v>80</v>
      </c>
      <c r="U7" s="19">
        <f>(F7+K7+L7+R7+T7)/S7</f>
        <v>9.470443349753694</v>
      </c>
      <c r="V7" s="16">
        <f>F7/S7</f>
        <v>6.5147783251231521</v>
      </c>
      <c r="W7" s="16"/>
      <c r="X7" s="16"/>
      <c r="Y7" s="16">
        <f>VLOOKUP(A:A,[1]TDSheet!$A:$Y,25,0)</f>
        <v>248.4</v>
      </c>
      <c r="Z7" s="16">
        <f>VLOOKUP(A:A,[1]TDSheet!$A:$Z,26,0)</f>
        <v>188.4</v>
      </c>
      <c r="AA7" s="16">
        <f>VLOOKUP(A:A,[1]TDSheet!$A:$AA,27,0)</f>
        <v>160.80000000000001</v>
      </c>
      <c r="AB7" s="16">
        <f>VLOOKUP(A:A,[3]TDSheet!$A:$D,4,0)</f>
        <v>153</v>
      </c>
      <c r="AC7" s="16">
        <f>VLOOKUP(A:A,[1]TDSheet!$A:$AC,29,0)</f>
        <v>0</v>
      </c>
      <c r="AD7" s="16">
        <f>VLOOKUP(A:A,[1]TDSheet!$A:$AD,30,0)</f>
        <v>0</v>
      </c>
      <c r="AE7" s="16">
        <f>R7*G7</f>
        <v>160</v>
      </c>
      <c r="AF7" s="16">
        <f>T7*G7</f>
        <v>32</v>
      </c>
      <c r="AG7" s="16"/>
      <c r="AH7" s="16"/>
      <c r="AI7" s="16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131</v>
      </c>
      <c r="D8" s="8">
        <v>202</v>
      </c>
      <c r="E8" s="8">
        <v>158</v>
      </c>
      <c r="F8" s="8">
        <v>170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160</v>
      </c>
      <c r="J8" s="16">
        <f t="shared" ref="J8:J71" si="9">E8-I8</f>
        <v>-2</v>
      </c>
      <c r="K8" s="16">
        <f>VLOOKUP(A:A,[1]TDSheet!$A:$L,12,0)</f>
        <v>0</v>
      </c>
      <c r="L8" s="16"/>
      <c r="M8" s="16"/>
      <c r="N8" s="16"/>
      <c r="O8" s="16"/>
      <c r="P8" s="16"/>
      <c r="Q8" s="16"/>
      <c r="R8" s="18">
        <v>240</v>
      </c>
      <c r="S8" s="16">
        <f t="shared" ref="S8:S71" si="10">E8/5</f>
        <v>31.6</v>
      </c>
      <c r="T8" s="18"/>
      <c r="U8" s="19">
        <f t="shared" ref="U8:U71" si="11">(F8+K8+L8+R8+T8)/S8</f>
        <v>12.974683544303797</v>
      </c>
      <c r="V8" s="16">
        <f t="shared" ref="V8:V71" si="12">F8/S8</f>
        <v>5.3797468354430373</v>
      </c>
      <c r="W8" s="16"/>
      <c r="X8" s="16"/>
      <c r="Y8" s="16">
        <f>VLOOKUP(A:A,[1]TDSheet!$A:$Y,25,0)</f>
        <v>40.799999999999997</v>
      </c>
      <c r="Z8" s="16">
        <f>VLOOKUP(A:A,[1]TDSheet!$A:$Z,26,0)</f>
        <v>25.2</v>
      </c>
      <c r="AA8" s="16">
        <f>VLOOKUP(A:A,[1]TDSheet!$A:$AA,27,0)</f>
        <v>24.6</v>
      </c>
      <c r="AB8" s="16">
        <f>VLOOKUP(A:A,[3]TDSheet!$A:$D,4,0)</f>
        <v>18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3">R8*G8</f>
        <v>60</v>
      </c>
      <c r="AF8" s="16">
        <f t="shared" ref="AF8:AF71" si="14">T8*G8</f>
        <v>0</v>
      </c>
      <c r="AG8" s="16"/>
      <c r="AH8" s="16"/>
      <c r="AI8" s="16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112.596</v>
      </c>
      <c r="D9" s="8">
        <v>4562.0680000000002</v>
      </c>
      <c r="E9" s="8">
        <v>1259.374</v>
      </c>
      <c r="F9" s="8">
        <v>2385.058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1523.6980000000001</v>
      </c>
      <c r="J9" s="16">
        <f t="shared" si="9"/>
        <v>-264.32400000000007</v>
      </c>
      <c r="K9" s="16">
        <f>VLOOKUP(A:A,[1]TDSheet!$A:$L,12,0)</f>
        <v>400</v>
      </c>
      <c r="L9" s="16">
        <v>300</v>
      </c>
      <c r="M9" s="16"/>
      <c r="N9" s="16"/>
      <c r="O9" s="16"/>
      <c r="P9" s="16"/>
      <c r="Q9" s="16"/>
      <c r="R9" s="18"/>
      <c r="S9" s="16">
        <f t="shared" si="10"/>
        <v>251.87479999999999</v>
      </c>
      <c r="T9" s="18"/>
      <c r="U9" s="19">
        <f t="shared" si="11"/>
        <v>12.248378956529196</v>
      </c>
      <c r="V9" s="16">
        <f t="shared" si="12"/>
        <v>9.469220422209764</v>
      </c>
      <c r="W9" s="16"/>
      <c r="X9" s="16"/>
      <c r="Y9" s="16">
        <f>VLOOKUP(A:A,[1]TDSheet!$A:$Y,25,0)</f>
        <v>382.66120000000001</v>
      </c>
      <c r="Z9" s="16">
        <f>VLOOKUP(A:A,[1]TDSheet!$A:$Z,26,0)</f>
        <v>358.79939999999999</v>
      </c>
      <c r="AA9" s="16">
        <f>VLOOKUP(A:A,[1]TDSheet!$A:$AA,27,0)</f>
        <v>344.83159999999998</v>
      </c>
      <c r="AB9" s="16">
        <f>VLOOKUP(A:A,[3]TDSheet!$A:$D,4,0)</f>
        <v>383.64299999999997</v>
      </c>
      <c r="AC9" s="16" t="str">
        <f>VLOOKUP(A:A,[1]TDSheet!$A:$AC,29,0)</f>
        <v>з-1350</v>
      </c>
      <c r="AD9" s="16">
        <f>VLOOKUP(A:A,[1]TDSheet!$A:$AD,30,0)</f>
        <v>0</v>
      </c>
      <c r="AE9" s="16">
        <f t="shared" si="13"/>
        <v>0</v>
      </c>
      <c r="AF9" s="16">
        <f t="shared" si="14"/>
        <v>0</v>
      </c>
      <c r="AG9" s="16"/>
      <c r="AH9" s="16"/>
      <c r="AI9" s="16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123.48399999999999</v>
      </c>
      <c r="D10" s="8">
        <v>6.593</v>
      </c>
      <c r="E10" s="8">
        <v>37.313000000000002</v>
      </c>
      <c r="F10" s="8">
        <v>86.25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36.700000000000003</v>
      </c>
      <c r="J10" s="16">
        <f t="shared" si="9"/>
        <v>0.61299999999999955</v>
      </c>
      <c r="K10" s="16">
        <f>VLOOKUP(A:A,[1]TDSheet!$A:$L,12,0)</f>
        <v>0</v>
      </c>
      <c r="L10" s="16"/>
      <c r="M10" s="16"/>
      <c r="N10" s="16"/>
      <c r="O10" s="16"/>
      <c r="P10" s="16"/>
      <c r="Q10" s="16"/>
      <c r="R10" s="18">
        <v>30</v>
      </c>
      <c r="S10" s="16">
        <f t="shared" si="10"/>
        <v>7.4626000000000001</v>
      </c>
      <c r="T10" s="18"/>
      <c r="U10" s="19">
        <f t="shared" si="11"/>
        <v>15.577680701096133</v>
      </c>
      <c r="V10" s="16">
        <f t="shared" si="12"/>
        <v>11.557634068555195</v>
      </c>
      <c r="W10" s="16"/>
      <c r="X10" s="16"/>
      <c r="Y10" s="16">
        <f>VLOOKUP(A:A,[1]TDSheet!$A:$Y,25,0)</f>
        <v>14.9382</v>
      </c>
      <c r="Z10" s="16">
        <f>VLOOKUP(A:A,[1]TDSheet!$A:$Z,26,0)</f>
        <v>14.063599999999999</v>
      </c>
      <c r="AA10" s="16">
        <f>VLOOKUP(A:A,[1]TDSheet!$A:$AA,27,0)</f>
        <v>6.7819999999999991</v>
      </c>
      <c r="AB10" s="16">
        <f>VLOOKUP(A:A,[3]TDSheet!$A:$D,4,0)</f>
        <v>12.346</v>
      </c>
      <c r="AC10" s="16">
        <f>VLOOKUP(A:A,[1]TDSheet!$A:$AC,29,0)</f>
        <v>0</v>
      </c>
      <c r="AD10" s="16">
        <f>VLOOKUP(A:A,[1]TDSheet!$A:$AD,30,0)</f>
        <v>0</v>
      </c>
      <c r="AE10" s="16">
        <f t="shared" si="13"/>
        <v>30</v>
      </c>
      <c r="AF10" s="16">
        <f t="shared" si="14"/>
        <v>0</v>
      </c>
      <c r="AG10" s="16"/>
      <c r="AH10" s="16"/>
      <c r="AI10" s="16"/>
    </row>
    <row r="11" spans="1:35" s="1" customFormat="1" ht="21.95" customHeight="1" outlineLevel="1" x14ac:dyDescent="0.2">
      <c r="A11" s="7" t="s">
        <v>14</v>
      </c>
      <c r="B11" s="7" t="s">
        <v>9</v>
      </c>
      <c r="C11" s="8">
        <v>15.587999999999999</v>
      </c>
      <c r="D11" s="8">
        <v>321.38600000000002</v>
      </c>
      <c r="E11" s="8">
        <v>118.583</v>
      </c>
      <c r="F11" s="8">
        <v>133.24700000000001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139.5</v>
      </c>
      <c r="J11" s="16">
        <f t="shared" si="9"/>
        <v>-20.917000000000002</v>
      </c>
      <c r="K11" s="16">
        <f>VLOOKUP(A:A,[1]TDSheet!$A:$L,12,0)</f>
        <v>20</v>
      </c>
      <c r="L11" s="16"/>
      <c r="M11" s="16"/>
      <c r="N11" s="16"/>
      <c r="O11" s="16"/>
      <c r="P11" s="16"/>
      <c r="Q11" s="16"/>
      <c r="R11" s="18">
        <v>60</v>
      </c>
      <c r="S11" s="16">
        <f t="shared" si="10"/>
        <v>23.7166</v>
      </c>
      <c r="T11" s="18">
        <v>20</v>
      </c>
      <c r="U11" s="19">
        <f t="shared" si="11"/>
        <v>9.8347570899707382</v>
      </c>
      <c r="V11" s="16">
        <f t="shared" si="12"/>
        <v>5.6183011055547594</v>
      </c>
      <c r="W11" s="16"/>
      <c r="X11" s="16"/>
      <c r="Y11" s="16">
        <f>VLOOKUP(A:A,[1]TDSheet!$A:$Y,25,0)</f>
        <v>32.572400000000002</v>
      </c>
      <c r="Z11" s="16">
        <f>VLOOKUP(A:A,[1]TDSheet!$A:$Z,26,0)</f>
        <v>22.985400000000002</v>
      </c>
      <c r="AA11" s="16">
        <f>VLOOKUP(A:A,[1]TDSheet!$A:$AA,27,0)</f>
        <v>26.131599999999999</v>
      </c>
      <c r="AB11" s="16">
        <f>VLOOKUP(A:A,[3]TDSheet!$A:$D,4,0)</f>
        <v>22.876999999999999</v>
      </c>
      <c r="AC11" s="16">
        <f>VLOOKUP(A:A,[1]TDSheet!$A:$AC,29,0)</f>
        <v>0</v>
      </c>
      <c r="AD11" s="16">
        <f>VLOOKUP(A:A,[1]TDSheet!$A:$AD,30,0)</f>
        <v>0</v>
      </c>
      <c r="AE11" s="16">
        <f t="shared" si="13"/>
        <v>60</v>
      </c>
      <c r="AF11" s="16">
        <f t="shared" si="14"/>
        <v>20</v>
      </c>
      <c r="AG11" s="16"/>
      <c r="AH11" s="16"/>
      <c r="AI11" s="16"/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384.98599999999999</v>
      </c>
      <c r="D12" s="8">
        <v>1010.602</v>
      </c>
      <c r="E12" s="8">
        <v>576.08500000000004</v>
      </c>
      <c r="F12" s="8">
        <v>503.685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558.9</v>
      </c>
      <c r="J12" s="16">
        <f t="shared" si="9"/>
        <v>17.185000000000059</v>
      </c>
      <c r="K12" s="16">
        <f>VLOOKUP(A:A,[1]TDSheet!$A:$L,12,0)</f>
        <v>100</v>
      </c>
      <c r="L12" s="16"/>
      <c r="M12" s="16"/>
      <c r="N12" s="16"/>
      <c r="O12" s="16"/>
      <c r="P12" s="16"/>
      <c r="Q12" s="16"/>
      <c r="R12" s="18">
        <v>450</v>
      </c>
      <c r="S12" s="16">
        <f t="shared" si="10"/>
        <v>115.21700000000001</v>
      </c>
      <c r="T12" s="18">
        <v>200</v>
      </c>
      <c r="U12" s="19">
        <f t="shared" si="11"/>
        <v>10.881076577241204</v>
      </c>
      <c r="V12" s="16">
        <f t="shared" si="12"/>
        <v>4.3716205073904018</v>
      </c>
      <c r="W12" s="16"/>
      <c r="X12" s="16"/>
      <c r="Y12" s="16">
        <f>VLOOKUP(A:A,[1]TDSheet!$A:$Y,25,0)</f>
        <v>133.6704</v>
      </c>
      <c r="Z12" s="16">
        <f>VLOOKUP(A:A,[1]TDSheet!$A:$Z,26,0)</f>
        <v>109.40820000000001</v>
      </c>
      <c r="AA12" s="16">
        <f>VLOOKUP(A:A,[1]TDSheet!$A:$AA,27,0)</f>
        <v>104.68019999999999</v>
      </c>
      <c r="AB12" s="16">
        <f>VLOOKUP(A:A,[3]TDSheet!$A:$D,4,0)</f>
        <v>169.35599999999999</v>
      </c>
      <c r="AC12" s="16">
        <f>VLOOKUP(A:A,[1]TDSheet!$A:$AC,29,0)</f>
        <v>0</v>
      </c>
      <c r="AD12" s="16">
        <f>VLOOKUP(A:A,[1]TDSheet!$A:$AD,30,0)</f>
        <v>0</v>
      </c>
      <c r="AE12" s="16">
        <f t="shared" si="13"/>
        <v>450</v>
      </c>
      <c r="AF12" s="16">
        <f t="shared" si="14"/>
        <v>200</v>
      </c>
      <c r="AG12" s="16"/>
      <c r="AH12" s="16"/>
      <c r="AI12" s="16"/>
    </row>
    <row r="13" spans="1:35" s="1" customFormat="1" ht="11.1" customHeight="1" outlineLevel="1" x14ac:dyDescent="0.2">
      <c r="A13" s="7" t="s">
        <v>16</v>
      </c>
      <c r="B13" s="7" t="s">
        <v>8</v>
      </c>
      <c r="C13" s="8">
        <v>763</v>
      </c>
      <c r="D13" s="8">
        <v>867</v>
      </c>
      <c r="E13" s="8">
        <v>591</v>
      </c>
      <c r="F13" s="8">
        <v>961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599</v>
      </c>
      <c r="J13" s="16">
        <f t="shared" si="9"/>
        <v>-8</v>
      </c>
      <c r="K13" s="16">
        <f>VLOOKUP(A:A,[1]TDSheet!$A:$L,12,0)</f>
        <v>0</v>
      </c>
      <c r="L13" s="16"/>
      <c r="M13" s="16"/>
      <c r="N13" s="16"/>
      <c r="O13" s="16"/>
      <c r="P13" s="16"/>
      <c r="Q13" s="16"/>
      <c r="R13" s="18">
        <v>1000</v>
      </c>
      <c r="S13" s="16">
        <f t="shared" si="10"/>
        <v>118.2</v>
      </c>
      <c r="T13" s="18"/>
      <c r="U13" s="19">
        <f t="shared" si="11"/>
        <v>16.590524534686971</v>
      </c>
      <c r="V13" s="16">
        <f t="shared" si="12"/>
        <v>8.1302876480541446</v>
      </c>
      <c r="W13" s="16"/>
      <c r="X13" s="16"/>
      <c r="Y13" s="16">
        <f>VLOOKUP(A:A,[1]TDSheet!$A:$Y,25,0)</f>
        <v>153</v>
      </c>
      <c r="Z13" s="16">
        <f>VLOOKUP(A:A,[1]TDSheet!$A:$Z,26,0)</f>
        <v>108.8</v>
      </c>
      <c r="AA13" s="16">
        <f>VLOOKUP(A:A,[1]TDSheet!$A:$AA,27,0)</f>
        <v>94.6</v>
      </c>
      <c r="AB13" s="16">
        <f>VLOOKUP(A:A,[3]TDSheet!$A:$D,4,0)</f>
        <v>123</v>
      </c>
      <c r="AC13" s="16">
        <f>VLOOKUP(A:A,[1]TDSheet!$A:$AC,29,0)</f>
        <v>0</v>
      </c>
      <c r="AD13" s="16">
        <f>VLOOKUP(A:A,[1]TDSheet!$A:$AD,30,0)</f>
        <v>0</v>
      </c>
      <c r="AE13" s="16">
        <f t="shared" si="13"/>
        <v>250</v>
      </c>
      <c r="AF13" s="16">
        <f t="shared" si="14"/>
        <v>0</v>
      </c>
      <c r="AG13" s="16"/>
      <c r="AH13" s="16"/>
      <c r="AI13" s="16"/>
    </row>
    <row r="14" spans="1:35" s="1" customFormat="1" ht="11.1" customHeight="1" outlineLevel="1" x14ac:dyDescent="0.2">
      <c r="A14" s="7" t="s">
        <v>17</v>
      </c>
      <c r="B14" s="7" t="s">
        <v>9</v>
      </c>
      <c r="C14" s="8">
        <v>53.947000000000003</v>
      </c>
      <c r="D14" s="8">
        <v>174.00899999999999</v>
      </c>
      <c r="E14" s="8">
        <v>83.228999999999999</v>
      </c>
      <c r="F14" s="8">
        <v>91.647999999999996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103.1</v>
      </c>
      <c r="J14" s="16">
        <f t="shared" si="9"/>
        <v>-19.870999999999995</v>
      </c>
      <c r="K14" s="16">
        <f>VLOOKUP(A:A,[1]TDSheet!$A:$L,12,0)</f>
        <v>0</v>
      </c>
      <c r="L14" s="16"/>
      <c r="M14" s="16"/>
      <c r="N14" s="16"/>
      <c r="O14" s="16"/>
      <c r="P14" s="16"/>
      <c r="Q14" s="16"/>
      <c r="R14" s="18">
        <v>40</v>
      </c>
      <c r="S14" s="16">
        <f t="shared" si="10"/>
        <v>16.645800000000001</v>
      </c>
      <c r="T14" s="18">
        <v>10</v>
      </c>
      <c r="U14" s="19">
        <f t="shared" si="11"/>
        <v>8.5095339364884826</v>
      </c>
      <c r="V14" s="16">
        <f t="shared" si="12"/>
        <v>5.5057732280815577</v>
      </c>
      <c r="W14" s="16"/>
      <c r="X14" s="16"/>
      <c r="Y14" s="16">
        <f>VLOOKUP(A:A,[1]TDSheet!$A:$Y,25,0)</f>
        <v>30.243200000000002</v>
      </c>
      <c r="Z14" s="16">
        <f>VLOOKUP(A:A,[1]TDSheet!$A:$Z,26,0)</f>
        <v>21.81</v>
      </c>
      <c r="AA14" s="16">
        <f>VLOOKUP(A:A,[1]TDSheet!$A:$AA,27,0)</f>
        <v>23.929400000000001</v>
      </c>
      <c r="AB14" s="16">
        <f>VLOOKUP(A:A,[3]TDSheet!$A:$D,4,0)</f>
        <v>35.905000000000001</v>
      </c>
      <c r="AC14" s="16">
        <f>VLOOKUP(A:A,[1]TDSheet!$A:$AC,29,0)</f>
        <v>0</v>
      </c>
      <c r="AD14" s="16">
        <f>VLOOKUP(A:A,[1]TDSheet!$A:$AD,30,0)</f>
        <v>0</v>
      </c>
      <c r="AE14" s="16">
        <f t="shared" si="13"/>
        <v>40</v>
      </c>
      <c r="AF14" s="16">
        <f t="shared" si="14"/>
        <v>10</v>
      </c>
      <c r="AG14" s="16"/>
      <c r="AH14" s="16"/>
      <c r="AI14" s="16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44.746000000000002</v>
      </c>
      <c r="D15" s="8">
        <v>38.743000000000002</v>
      </c>
      <c r="E15" s="8">
        <v>55.151000000000003</v>
      </c>
      <c r="F15" s="8">
        <v>9.9610000000000003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55.5</v>
      </c>
      <c r="J15" s="16">
        <f t="shared" si="9"/>
        <v>-0.34899999999999665</v>
      </c>
      <c r="K15" s="16">
        <f>VLOOKUP(A:A,[1]TDSheet!$A:$L,12,0)</f>
        <v>0</v>
      </c>
      <c r="L15" s="16"/>
      <c r="M15" s="16"/>
      <c r="N15" s="16"/>
      <c r="O15" s="16"/>
      <c r="P15" s="16"/>
      <c r="Q15" s="16"/>
      <c r="R15" s="18">
        <v>30</v>
      </c>
      <c r="S15" s="16">
        <f t="shared" si="10"/>
        <v>11.030200000000001</v>
      </c>
      <c r="T15" s="18">
        <v>10</v>
      </c>
      <c r="U15" s="19">
        <f t="shared" si="11"/>
        <v>4.5294736269514599</v>
      </c>
      <c r="V15" s="16">
        <f t="shared" si="12"/>
        <v>0.90306612754075177</v>
      </c>
      <c r="W15" s="16"/>
      <c r="X15" s="16"/>
      <c r="Y15" s="16">
        <f>VLOOKUP(A:A,[1]TDSheet!$A:$Y,25,0)</f>
        <v>9.9239999999999995</v>
      </c>
      <c r="Z15" s="16">
        <f>VLOOKUP(A:A,[1]TDSheet!$A:$Z,26,0)</f>
        <v>11.682399999999999</v>
      </c>
      <c r="AA15" s="16">
        <f>VLOOKUP(A:A,[1]TDSheet!$A:$AA,27,0)</f>
        <v>8.704600000000001</v>
      </c>
      <c r="AB15" s="16">
        <f>VLOOKUP(A:A,[3]TDSheet!$A:$D,4,0)</f>
        <v>8.9049999999999994</v>
      </c>
      <c r="AC15" s="16">
        <f>VLOOKUP(A:A,[1]TDSheet!$A:$AC,29,0)</f>
        <v>0</v>
      </c>
      <c r="AD15" s="16">
        <f>VLOOKUP(A:A,[1]TDSheet!$A:$AD,30,0)</f>
        <v>0</v>
      </c>
      <c r="AE15" s="16">
        <f t="shared" si="13"/>
        <v>30</v>
      </c>
      <c r="AF15" s="16">
        <f t="shared" si="14"/>
        <v>10</v>
      </c>
      <c r="AG15" s="16"/>
      <c r="AH15" s="16"/>
      <c r="AI15" s="16"/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1560</v>
      </c>
      <c r="D16" s="8">
        <v>1912</v>
      </c>
      <c r="E16" s="8">
        <v>991</v>
      </c>
      <c r="F16" s="8">
        <v>2456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1010</v>
      </c>
      <c r="J16" s="16">
        <f t="shared" si="9"/>
        <v>-19</v>
      </c>
      <c r="K16" s="16">
        <f>VLOOKUP(A:A,[1]TDSheet!$A:$L,12,0)</f>
        <v>0</v>
      </c>
      <c r="L16" s="16"/>
      <c r="M16" s="16"/>
      <c r="N16" s="16"/>
      <c r="O16" s="16"/>
      <c r="P16" s="16"/>
      <c r="Q16" s="16"/>
      <c r="R16" s="18">
        <v>800</v>
      </c>
      <c r="S16" s="16">
        <f t="shared" si="10"/>
        <v>198.2</v>
      </c>
      <c r="T16" s="18"/>
      <c r="U16" s="19">
        <f t="shared" si="11"/>
        <v>16.427850655903129</v>
      </c>
      <c r="V16" s="16">
        <f t="shared" si="12"/>
        <v>12.391523713420789</v>
      </c>
      <c r="W16" s="16"/>
      <c r="X16" s="16"/>
      <c r="Y16" s="16">
        <f>VLOOKUP(A:A,[1]TDSheet!$A:$Y,25,0)</f>
        <v>326.39999999999998</v>
      </c>
      <c r="Z16" s="16">
        <f>VLOOKUP(A:A,[1]TDSheet!$A:$Z,26,0)</f>
        <v>217</v>
      </c>
      <c r="AA16" s="16">
        <f>VLOOKUP(A:A,[1]TDSheet!$A:$AA,27,0)</f>
        <v>201.8</v>
      </c>
      <c r="AB16" s="16">
        <f>VLOOKUP(A:A,[3]TDSheet!$A:$D,4,0)</f>
        <v>211</v>
      </c>
      <c r="AC16" s="16">
        <f>VLOOKUP(A:A,[1]TDSheet!$A:$AC,29,0)</f>
        <v>0</v>
      </c>
      <c r="AD16" s="16">
        <f>VLOOKUP(A:A,[1]TDSheet!$A:$AD,30,0)</f>
        <v>0</v>
      </c>
      <c r="AE16" s="16">
        <f t="shared" si="13"/>
        <v>200</v>
      </c>
      <c r="AF16" s="16">
        <f t="shared" si="14"/>
        <v>0</v>
      </c>
      <c r="AG16" s="16"/>
      <c r="AH16" s="16"/>
      <c r="AI16" s="16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1130.7570000000001</v>
      </c>
      <c r="D17" s="8">
        <v>1792.356</v>
      </c>
      <c r="E17" s="8">
        <v>1196.663</v>
      </c>
      <c r="F17" s="8">
        <v>1307.2239999999999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1168.538</v>
      </c>
      <c r="J17" s="16">
        <f t="shared" si="9"/>
        <v>28.125</v>
      </c>
      <c r="K17" s="16">
        <f>VLOOKUP(A:A,[1]TDSheet!$A:$L,12,0)</f>
        <v>200</v>
      </c>
      <c r="L17" s="16"/>
      <c r="M17" s="16"/>
      <c r="N17" s="16"/>
      <c r="O17" s="16"/>
      <c r="P17" s="16"/>
      <c r="Q17" s="16"/>
      <c r="R17" s="18">
        <v>650</v>
      </c>
      <c r="S17" s="16">
        <f t="shared" si="10"/>
        <v>239.33260000000001</v>
      </c>
      <c r="T17" s="18">
        <v>150</v>
      </c>
      <c r="U17" s="19">
        <f t="shared" si="11"/>
        <v>9.6402412375079702</v>
      </c>
      <c r="V17" s="16">
        <f t="shared" si="12"/>
        <v>5.4619554544596092</v>
      </c>
      <c r="W17" s="16"/>
      <c r="X17" s="16"/>
      <c r="Y17" s="16">
        <f>VLOOKUP(A:A,[1]TDSheet!$A:$Y,25,0)</f>
        <v>256.29640000000001</v>
      </c>
      <c r="Z17" s="16">
        <f>VLOOKUP(A:A,[1]TDSheet!$A:$Z,26,0)</f>
        <v>297.66320000000002</v>
      </c>
      <c r="AA17" s="16">
        <f>VLOOKUP(A:A,[1]TDSheet!$A:$AA,27,0)</f>
        <v>245.49520000000001</v>
      </c>
      <c r="AB17" s="16">
        <f>VLOOKUP(A:A,[3]TDSheet!$A:$D,4,0)</f>
        <v>311.83199999999999</v>
      </c>
      <c r="AC17" s="16">
        <f>VLOOKUP(A:A,[1]TDSheet!$A:$AC,29,0)</f>
        <v>0</v>
      </c>
      <c r="AD17" s="16">
        <f>VLOOKUP(A:A,[1]TDSheet!$A:$AD,30,0)</f>
        <v>0</v>
      </c>
      <c r="AE17" s="16">
        <f t="shared" si="13"/>
        <v>650</v>
      </c>
      <c r="AF17" s="16">
        <f t="shared" si="14"/>
        <v>150</v>
      </c>
      <c r="AG17" s="16"/>
      <c r="AH17" s="16"/>
      <c r="AI17" s="16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510</v>
      </c>
      <c r="D18" s="8">
        <v>768</v>
      </c>
      <c r="E18" s="8">
        <v>542</v>
      </c>
      <c r="F18" s="8">
        <v>527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554</v>
      </c>
      <c r="J18" s="16">
        <f t="shared" si="9"/>
        <v>-12</v>
      </c>
      <c r="K18" s="16">
        <f>VLOOKUP(A:A,[1]TDSheet!$A:$L,12,0)</f>
        <v>80</v>
      </c>
      <c r="L18" s="16"/>
      <c r="M18" s="16"/>
      <c r="N18" s="16"/>
      <c r="O18" s="16"/>
      <c r="P18" s="16"/>
      <c r="Q18" s="16"/>
      <c r="R18" s="18">
        <v>360</v>
      </c>
      <c r="S18" s="16">
        <f t="shared" si="10"/>
        <v>108.4</v>
      </c>
      <c r="T18" s="18">
        <v>80</v>
      </c>
      <c r="U18" s="19">
        <f t="shared" si="11"/>
        <v>9.658671586715867</v>
      </c>
      <c r="V18" s="16">
        <f t="shared" si="12"/>
        <v>4.8616236162361623</v>
      </c>
      <c r="W18" s="16"/>
      <c r="X18" s="16"/>
      <c r="Y18" s="16">
        <f>VLOOKUP(A:A,[1]TDSheet!$A:$Y,25,0)</f>
        <v>142</v>
      </c>
      <c r="Z18" s="16">
        <f>VLOOKUP(A:A,[1]TDSheet!$A:$Z,26,0)</f>
        <v>132</v>
      </c>
      <c r="AA18" s="16">
        <f>VLOOKUP(A:A,[1]TDSheet!$A:$AA,27,0)</f>
        <v>111.4</v>
      </c>
      <c r="AB18" s="16">
        <f>VLOOKUP(A:A,[3]TDSheet!$A:$D,4,0)</f>
        <v>75</v>
      </c>
      <c r="AC18" s="16">
        <f>VLOOKUP(A:A,[1]TDSheet!$A:$AC,29,0)</f>
        <v>0</v>
      </c>
      <c r="AD18" s="16">
        <f>VLOOKUP(A:A,[1]TDSheet!$A:$AD,30,0)</f>
        <v>0</v>
      </c>
      <c r="AE18" s="16">
        <f t="shared" si="13"/>
        <v>54</v>
      </c>
      <c r="AF18" s="16">
        <f t="shared" si="14"/>
        <v>12</v>
      </c>
      <c r="AG18" s="16"/>
      <c r="AH18" s="16"/>
      <c r="AI18" s="16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1945</v>
      </c>
      <c r="D19" s="8">
        <v>3715</v>
      </c>
      <c r="E19" s="8">
        <v>2596</v>
      </c>
      <c r="F19" s="8">
        <v>2995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2673</v>
      </c>
      <c r="J19" s="16">
        <f t="shared" si="9"/>
        <v>-77</v>
      </c>
      <c r="K19" s="16">
        <f>VLOOKUP(A:A,[1]TDSheet!$A:$L,12,0)</f>
        <v>600</v>
      </c>
      <c r="L19" s="16"/>
      <c r="M19" s="16"/>
      <c r="N19" s="16"/>
      <c r="O19" s="16"/>
      <c r="P19" s="16"/>
      <c r="Q19" s="16"/>
      <c r="R19" s="18">
        <v>1200</v>
      </c>
      <c r="S19" s="16">
        <f t="shared" si="10"/>
        <v>519.20000000000005</v>
      </c>
      <c r="T19" s="18">
        <v>400</v>
      </c>
      <c r="U19" s="19">
        <f t="shared" si="11"/>
        <v>10.0057781201849</v>
      </c>
      <c r="V19" s="16">
        <f t="shared" si="12"/>
        <v>5.7684899845916791</v>
      </c>
      <c r="W19" s="16"/>
      <c r="X19" s="16"/>
      <c r="Y19" s="16">
        <f>VLOOKUP(A:A,[1]TDSheet!$A:$Y,25,0)</f>
        <v>673.2</v>
      </c>
      <c r="Z19" s="16">
        <f>VLOOKUP(A:A,[1]TDSheet!$A:$Z,26,0)</f>
        <v>515.6</v>
      </c>
      <c r="AA19" s="16">
        <f>VLOOKUP(A:A,[1]TDSheet!$A:$AA,27,0)</f>
        <v>589.79999999999995</v>
      </c>
      <c r="AB19" s="16">
        <f>VLOOKUP(A:A,[3]TDSheet!$A:$D,4,0)</f>
        <v>522</v>
      </c>
      <c r="AC19" s="16">
        <f>VLOOKUP(A:A,[1]TDSheet!$A:$AC,29,0)</f>
        <v>0</v>
      </c>
      <c r="AD19" s="16">
        <f>VLOOKUP(A:A,[1]TDSheet!$A:$AD,30,0)</f>
        <v>0</v>
      </c>
      <c r="AE19" s="16">
        <f t="shared" si="13"/>
        <v>144</v>
      </c>
      <c r="AF19" s="16">
        <f t="shared" si="14"/>
        <v>48</v>
      </c>
      <c r="AG19" s="16"/>
      <c r="AH19" s="16"/>
      <c r="AI19" s="16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1328</v>
      </c>
      <c r="D20" s="8">
        <v>1535</v>
      </c>
      <c r="E20" s="8">
        <v>930</v>
      </c>
      <c r="F20" s="8">
        <v>1757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944</v>
      </c>
      <c r="J20" s="16">
        <f t="shared" si="9"/>
        <v>-14</v>
      </c>
      <c r="K20" s="16">
        <f>VLOOKUP(A:A,[1]TDSheet!$A:$L,12,0)</f>
        <v>0</v>
      </c>
      <c r="L20" s="16"/>
      <c r="M20" s="16"/>
      <c r="N20" s="16"/>
      <c r="O20" s="16"/>
      <c r="P20" s="16"/>
      <c r="Q20" s="16"/>
      <c r="R20" s="18">
        <v>800</v>
      </c>
      <c r="S20" s="16">
        <f t="shared" si="10"/>
        <v>186</v>
      </c>
      <c r="T20" s="18"/>
      <c r="U20" s="19">
        <f t="shared" si="11"/>
        <v>13.74731182795699</v>
      </c>
      <c r="V20" s="16">
        <f t="shared" si="12"/>
        <v>9.4462365591397841</v>
      </c>
      <c r="W20" s="16"/>
      <c r="X20" s="16"/>
      <c r="Y20" s="16">
        <f>VLOOKUP(A:A,[1]TDSheet!$A:$Y,25,0)</f>
        <v>238.2</v>
      </c>
      <c r="Z20" s="16">
        <f>VLOOKUP(A:A,[1]TDSheet!$A:$Z,26,0)</f>
        <v>175</v>
      </c>
      <c r="AA20" s="16">
        <f>VLOOKUP(A:A,[1]TDSheet!$A:$AA,27,0)</f>
        <v>166.4</v>
      </c>
      <c r="AB20" s="16">
        <f>VLOOKUP(A:A,[3]TDSheet!$A:$D,4,0)</f>
        <v>177</v>
      </c>
      <c r="AC20" s="16">
        <f>VLOOKUP(A:A,[1]TDSheet!$A:$AC,29,0)</f>
        <v>0</v>
      </c>
      <c r="AD20" s="16">
        <f>VLOOKUP(A:A,[1]TDSheet!$A:$AD,30,0)</f>
        <v>0</v>
      </c>
      <c r="AE20" s="16">
        <f t="shared" si="13"/>
        <v>200</v>
      </c>
      <c r="AF20" s="16">
        <f t="shared" si="14"/>
        <v>0</v>
      </c>
      <c r="AG20" s="16"/>
      <c r="AH20" s="16"/>
      <c r="AI20" s="16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121.09699999999999</v>
      </c>
      <c r="D21" s="8">
        <v>129.20699999999999</v>
      </c>
      <c r="E21" s="8">
        <v>63.526000000000003</v>
      </c>
      <c r="F21" s="8">
        <v>182.744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58.5</v>
      </c>
      <c r="J21" s="16">
        <f t="shared" si="9"/>
        <v>5.0260000000000034</v>
      </c>
      <c r="K21" s="16">
        <f>VLOOKUP(A:A,[1]TDSheet!$A:$L,12,0)</f>
        <v>0</v>
      </c>
      <c r="L21" s="16"/>
      <c r="M21" s="16"/>
      <c r="N21" s="16"/>
      <c r="O21" s="16"/>
      <c r="P21" s="16"/>
      <c r="Q21" s="16"/>
      <c r="R21" s="18">
        <v>50</v>
      </c>
      <c r="S21" s="16">
        <f t="shared" si="10"/>
        <v>12.705200000000001</v>
      </c>
      <c r="T21" s="18"/>
      <c r="U21" s="19">
        <f t="shared" si="11"/>
        <v>18.318798602147151</v>
      </c>
      <c r="V21" s="16">
        <f t="shared" si="12"/>
        <v>14.383402071592732</v>
      </c>
      <c r="W21" s="16"/>
      <c r="X21" s="16"/>
      <c r="Y21" s="16">
        <f>VLOOKUP(A:A,[1]TDSheet!$A:$Y,25,0)</f>
        <v>18.096600000000002</v>
      </c>
      <c r="Z21" s="16">
        <f>VLOOKUP(A:A,[1]TDSheet!$A:$Z,26,0)</f>
        <v>12.3</v>
      </c>
      <c r="AA21" s="16">
        <f>VLOOKUP(A:A,[1]TDSheet!$A:$AA,27,0)</f>
        <v>12.572799999999999</v>
      </c>
      <c r="AB21" s="16">
        <f>VLOOKUP(A:A,[3]TDSheet!$A:$D,4,0)</f>
        <v>17.594000000000001</v>
      </c>
      <c r="AC21" s="16">
        <f>VLOOKUP(A:A,[1]TDSheet!$A:$AC,29,0)</f>
        <v>0</v>
      </c>
      <c r="AD21" s="16">
        <f>VLOOKUP(A:A,[1]TDSheet!$A:$AD,30,0)</f>
        <v>0</v>
      </c>
      <c r="AE21" s="16">
        <f t="shared" si="13"/>
        <v>50</v>
      </c>
      <c r="AF21" s="16">
        <f t="shared" si="14"/>
        <v>0</v>
      </c>
      <c r="AG21" s="16"/>
      <c r="AH21" s="16"/>
      <c r="AI21" s="16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237.23</v>
      </c>
      <c r="D22" s="8">
        <v>476.40899999999999</v>
      </c>
      <c r="E22" s="8">
        <v>230.387</v>
      </c>
      <c r="F22" s="8">
        <v>350.46300000000002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218.5</v>
      </c>
      <c r="J22" s="16">
        <f t="shared" si="9"/>
        <v>11.887</v>
      </c>
      <c r="K22" s="16">
        <f>VLOOKUP(A:A,[1]TDSheet!$A:$L,12,0)</f>
        <v>0</v>
      </c>
      <c r="L22" s="16"/>
      <c r="M22" s="16"/>
      <c r="N22" s="16"/>
      <c r="O22" s="16"/>
      <c r="P22" s="16"/>
      <c r="Q22" s="16"/>
      <c r="R22" s="18">
        <v>100</v>
      </c>
      <c r="S22" s="16">
        <f t="shared" si="10"/>
        <v>46.077399999999997</v>
      </c>
      <c r="T22" s="18"/>
      <c r="U22" s="19">
        <f t="shared" si="11"/>
        <v>9.7762243529365822</v>
      </c>
      <c r="V22" s="16">
        <f t="shared" si="12"/>
        <v>7.6059630100656728</v>
      </c>
      <c r="W22" s="16"/>
      <c r="X22" s="16"/>
      <c r="Y22" s="16">
        <f>VLOOKUP(A:A,[1]TDSheet!$A:$Y,25,0)</f>
        <v>61.459000000000003</v>
      </c>
      <c r="Z22" s="16">
        <f>VLOOKUP(A:A,[1]TDSheet!$A:$Z,26,0)</f>
        <v>60.651400000000002</v>
      </c>
      <c r="AA22" s="16">
        <f>VLOOKUP(A:A,[1]TDSheet!$A:$AA,27,0)</f>
        <v>53.055199999999999</v>
      </c>
      <c r="AB22" s="16">
        <f>VLOOKUP(A:A,[3]TDSheet!$A:$D,4,0)</f>
        <v>56.447000000000003</v>
      </c>
      <c r="AC22" s="16">
        <f>VLOOKUP(A:A,[1]TDSheet!$A:$AC,29,0)</f>
        <v>0</v>
      </c>
      <c r="AD22" s="16">
        <f>VLOOKUP(A:A,[1]TDSheet!$A:$AD,30,0)</f>
        <v>0</v>
      </c>
      <c r="AE22" s="16">
        <f t="shared" si="13"/>
        <v>100</v>
      </c>
      <c r="AF22" s="16">
        <f t="shared" si="14"/>
        <v>0</v>
      </c>
      <c r="AG22" s="16"/>
      <c r="AH22" s="16"/>
      <c r="AI22" s="16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2069</v>
      </c>
      <c r="D23" s="8">
        <v>3082</v>
      </c>
      <c r="E23" s="8">
        <v>1473</v>
      </c>
      <c r="F23" s="8">
        <v>3639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1498</v>
      </c>
      <c r="J23" s="16">
        <f t="shared" si="9"/>
        <v>-25</v>
      </c>
      <c r="K23" s="16">
        <f>VLOOKUP(A:A,[1]TDSheet!$A:$L,12,0)</f>
        <v>0</v>
      </c>
      <c r="L23" s="16"/>
      <c r="M23" s="16"/>
      <c r="N23" s="16"/>
      <c r="O23" s="16"/>
      <c r="P23" s="16"/>
      <c r="Q23" s="16"/>
      <c r="R23" s="18">
        <v>1200</v>
      </c>
      <c r="S23" s="16">
        <f t="shared" si="10"/>
        <v>294.60000000000002</v>
      </c>
      <c r="T23" s="18"/>
      <c r="U23" s="19">
        <f t="shared" si="11"/>
        <v>16.425661914460285</v>
      </c>
      <c r="V23" s="16">
        <f t="shared" si="12"/>
        <v>12.35234215885947</v>
      </c>
      <c r="W23" s="16"/>
      <c r="X23" s="16"/>
      <c r="Y23" s="16">
        <f>VLOOKUP(A:A,[1]TDSheet!$A:$Y,25,0)</f>
        <v>402.4</v>
      </c>
      <c r="Z23" s="16">
        <f>VLOOKUP(A:A,[1]TDSheet!$A:$Z,26,0)</f>
        <v>334.2</v>
      </c>
      <c r="AA23" s="16">
        <f>VLOOKUP(A:A,[1]TDSheet!$A:$AA,27,0)</f>
        <v>329.4</v>
      </c>
      <c r="AB23" s="16">
        <f>VLOOKUP(A:A,[3]TDSheet!$A:$D,4,0)</f>
        <v>333</v>
      </c>
      <c r="AC23" s="16">
        <f>VLOOKUP(A:A,[1]TDSheet!$A:$AC,29,0)</f>
        <v>0</v>
      </c>
      <c r="AD23" s="16">
        <f>VLOOKUP(A:A,[1]TDSheet!$A:$AD,30,0)</f>
        <v>0</v>
      </c>
      <c r="AE23" s="16">
        <f t="shared" si="13"/>
        <v>264</v>
      </c>
      <c r="AF23" s="16">
        <f t="shared" si="14"/>
        <v>0</v>
      </c>
      <c r="AG23" s="16"/>
      <c r="AH23" s="16"/>
      <c r="AI23" s="16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890</v>
      </c>
      <c r="D24" s="8">
        <v>1681</v>
      </c>
      <c r="E24" s="8">
        <v>1205</v>
      </c>
      <c r="F24" s="8">
        <v>1266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1235</v>
      </c>
      <c r="J24" s="16">
        <f t="shared" si="9"/>
        <v>-30</v>
      </c>
      <c r="K24" s="16">
        <f>VLOOKUP(A:A,[1]TDSheet!$A:$L,12,0)</f>
        <v>120</v>
      </c>
      <c r="L24" s="16"/>
      <c r="M24" s="16"/>
      <c r="N24" s="16"/>
      <c r="O24" s="16"/>
      <c r="P24" s="16"/>
      <c r="Q24" s="16"/>
      <c r="R24" s="18">
        <v>800</v>
      </c>
      <c r="S24" s="16">
        <f t="shared" si="10"/>
        <v>241</v>
      </c>
      <c r="T24" s="18">
        <v>120</v>
      </c>
      <c r="U24" s="19">
        <f t="shared" si="11"/>
        <v>9.5684647302904562</v>
      </c>
      <c r="V24" s="16">
        <f t="shared" si="12"/>
        <v>5.2531120331950207</v>
      </c>
      <c r="W24" s="16"/>
      <c r="X24" s="16"/>
      <c r="Y24" s="16">
        <f>VLOOKUP(A:A,[1]TDSheet!$A:$Y,25,0)</f>
        <v>333.4</v>
      </c>
      <c r="Z24" s="16">
        <f>VLOOKUP(A:A,[1]TDSheet!$A:$Z,26,0)</f>
        <v>275.60000000000002</v>
      </c>
      <c r="AA24" s="16">
        <f>VLOOKUP(A:A,[1]TDSheet!$A:$AA,27,0)</f>
        <v>268.60000000000002</v>
      </c>
      <c r="AB24" s="16">
        <f>VLOOKUP(A:A,[3]TDSheet!$A:$D,4,0)</f>
        <v>336</v>
      </c>
      <c r="AC24" s="16">
        <f>VLOOKUP(A:A,[1]TDSheet!$A:$AC,29,0)</f>
        <v>0</v>
      </c>
      <c r="AD24" s="16">
        <f>VLOOKUP(A:A,[1]TDSheet!$A:$AD,30,0)</f>
        <v>0</v>
      </c>
      <c r="AE24" s="16">
        <f t="shared" si="13"/>
        <v>320</v>
      </c>
      <c r="AF24" s="16">
        <f t="shared" si="14"/>
        <v>48</v>
      </c>
      <c r="AG24" s="16"/>
      <c r="AH24" s="16"/>
      <c r="AI24" s="16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546</v>
      </c>
      <c r="D25" s="8">
        <v>1416</v>
      </c>
      <c r="E25" s="8">
        <v>745</v>
      </c>
      <c r="F25" s="8">
        <v>1115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760</v>
      </c>
      <c r="J25" s="16">
        <f t="shared" si="9"/>
        <v>-15</v>
      </c>
      <c r="K25" s="16">
        <f>VLOOKUP(A:A,[1]TDSheet!$A:$L,12,0)</f>
        <v>120</v>
      </c>
      <c r="L25" s="16"/>
      <c r="M25" s="16"/>
      <c r="N25" s="16"/>
      <c r="O25" s="16"/>
      <c r="P25" s="16"/>
      <c r="Q25" s="16"/>
      <c r="R25" s="18">
        <v>120</v>
      </c>
      <c r="S25" s="16">
        <f t="shared" si="10"/>
        <v>149</v>
      </c>
      <c r="T25" s="18"/>
      <c r="U25" s="19">
        <f t="shared" si="11"/>
        <v>9.0939597315436238</v>
      </c>
      <c r="V25" s="16">
        <f t="shared" si="12"/>
        <v>7.4832214765100673</v>
      </c>
      <c r="W25" s="16"/>
      <c r="X25" s="16"/>
      <c r="Y25" s="16">
        <f>VLOOKUP(A:A,[1]TDSheet!$A:$Y,25,0)</f>
        <v>253.2</v>
      </c>
      <c r="Z25" s="16">
        <f>VLOOKUP(A:A,[1]TDSheet!$A:$Z,26,0)</f>
        <v>183.4</v>
      </c>
      <c r="AA25" s="16">
        <f>VLOOKUP(A:A,[1]TDSheet!$A:$AA,27,0)</f>
        <v>198.8</v>
      </c>
      <c r="AB25" s="16">
        <f>VLOOKUP(A:A,[3]TDSheet!$A:$D,4,0)</f>
        <v>208</v>
      </c>
      <c r="AC25" s="16">
        <f>VLOOKUP(A:A,[1]TDSheet!$A:$AC,29,0)</f>
        <v>0</v>
      </c>
      <c r="AD25" s="16">
        <f>VLOOKUP(A:A,[1]TDSheet!$A:$AD,30,0)</f>
        <v>0</v>
      </c>
      <c r="AE25" s="16">
        <f t="shared" si="13"/>
        <v>10.799999999999999</v>
      </c>
      <c r="AF25" s="16">
        <f t="shared" si="14"/>
        <v>0</v>
      </c>
      <c r="AG25" s="16"/>
      <c r="AH25" s="16"/>
      <c r="AI25" s="16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405</v>
      </c>
      <c r="D26" s="8">
        <v>804</v>
      </c>
      <c r="E26" s="8">
        <v>500</v>
      </c>
      <c r="F26" s="8">
        <v>600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509</v>
      </c>
      <c r="J26" s="16">
        <f t="shared" si="9"/>
        <v>-9</v>
      </c>
      <c r="K26" s="16">
        <f>VLOOKUP(A:A,[1]TDSheet!$A:$L,12,0)</f>
        <v>80</v>
      </c>
      <c r="L26" s="16"/>
      <c r="M26" s="16"/>
      <c r="N26" s="16"/>
      <c r="O26" s="16"/>
      <c r="P26" s="16"/>
      <c r="Q26" s="16"/>
      <c r="R26" s="18">
        <v>220</v>
      </c>
      <c r="S26" s="16">
        <f t="shared" si="10"/>
        <v>100</v>
      </c>
      <c r="T26" s="18"/>
      <c r="U26" s="19">
        <f t="shared" si="11"/>
        <v>9</v>
      </c>
      <c r="V26" s="16">
        <f t="shared" si="12"/>
        <v>6</v>
      </c>
      <c r="W26" s="16"/>
      <c r="X26" s="16"/>
      <c r="Y26" s="16">
        <f>VLOOKUP(A:A,[1]TDSheet!$A:$Y,25,0)</f>
        <v>126</v>
      </c>
      <c r="Z26" s="16">
        <f>VLOOKUP(A:A,[1]TDSheet!$A:$Z,26,0)</f>
        <v>121</v>
      </c>
      <c r="AA26" s="16">
        <f>VLOOKUP(A:A,[1]TDSheet!$A:$AA,27,0)</f>
        <v>119.4</v>
      </c>
      <c r="AB26" s="16">
        <f>VLOOKUP(A:A,[3]TDSheet!$A:$D,4,0)</f>
        <v>118</v>
      </c>
      <c r="AC26" s="16">
        <f>VLOOKUP(A:A,[1]TDSheet!$A:$AC,29,0)</f>
        <v>0</v>
      </c>
      <c r="AD26" s="16">
        <f>VLOOKUP(A:A,[1]TDSheet!$A:$AD,30,0)</f>
        <v>0</v>
      </c>
      <c r="AE26" s="16">
        <f t="shared" si="13"/>
        <v>19.8</v>
      </c>
      <c r="AF26" s="16">
        <f t="shared" si="14"/>
        <v>0</v>
      </c>
      <c r="AG26" s="16"/>
      <c r="AH26" s="16"/>
      <c r="AI26" s="16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10</v>
      </c>
      <c r="D27" s="8">
        <v>229</v>
      </c>
      <c r="E27" s="8">
        <v>156</v>
      </c>
      <c r="F27" s="8">
        <v>61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178</v>
      </c>
      <c r="J27" s="16">
        <f t="shared" si="9"/>
        <v>-22</v>
      </c>
      <c r="K27" s="16">
        <f>VLOOKUP(A:A,[1]TDSheet!$A:$L,12,0)</f>
        <v>0</v>
      </c>
      <c r="L27" s="16"/>
      <c r="M27" s="16"/>
      <c r="N27" s="16"/>
      <c r="O27" s="16"/>
      <c r="P27" s="16"/>
      <c r="Q27" s="16"/>
      <c r="R27" s="18">
        <v>160</v>
      </c>
      <c r="S27" s="16">
        <f t="shared" si="10"/>
        <v>31.2</v>
      </c>
      <c r="T27" s="18">
        <v>80</v>
      </c>
      <c r="U27" s="19">
        <f t="shared" si="11"/>
        <v>9.6474358974358978</v>
      </c>
      <c r="V27" s="16">
        <f t="shared" si="12"/>
        <v>1.9551282051282051</v>
      </c>
      <c r="W27" s="16"/>
      <c r="X27" s="16"/>
      <c r="Y27" s="16">
        <f>VLOOKUP(A:A,[1]TDSheet!$A:$Y,25,0)</f>
        <v>28.8</v>
      </c>
      <c r="Z27" s="16">
        <f>VLOOKUP(A:A,[1]TDSheet!$A:$Z,26,0)</f>
        <v>23</v>
      </c>
      <c r="AA27" s="16">
        <f>VLOOKUP(A:A,[1]TDSheet!$A:$AA,27,0)</f>
        <v>25</v>
      </c>
      <c r="AB27" s="16">
        <f>VLOOKUP(A:A,[3]TDSheet!$A:$D,4,0)</f>
        <v>29</v>
      </c>
      <c r="AC27" s="16">
        <f>VLOOKUP(A:A,[1]TDSheet!$A:$AC,29,0)</f>
        <v>0</v>
      </c>
      <c r="AD27" s="16">
        <f>VLOOKUP(A:A,[1]TDSheet!$A:$AD,30,0)</f>
        <v>0</v>
      </c>
      <c r="AE27" s="16">
        <f t="shared" si="13"/>
        <v>64</v>
      </c>
      <c r="AF27" s="16">
        <f t="shared" si="14"/>
        <v>32</v>
      </c>
      <c r="AG27" s="16"/>
      <c r="AH27" s="16"/>
      <c r="AI27" s="16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721</v>
      </c>
      <c r="D28" s="8">
        <v>1026</v>
      </c>
      <c r="E28" s="8">
        <v>1041</v>
      </c>
      <c r="F28" s="8">
        <v>426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1059</v>
      </c>
      <c r="J28" s="16">
        <f t="shared" si="9"/>
        <v>-18</v>
      </c>
      <c r="K28" s="16">
        <f>VLOOKUP(A:A,[1]TDSheet!$A:$L,12,0)</f>
        <v>120</v>
      </c>
      <c r="L28" s="16"/>
      <c r="M28" s="16"/>
      <c r="N28" s="16"/>
      <c r="O28" s="16"/>
      <c r="P28" s="16"/>
      <c r="Q28" s="16"/>
      <c r="R28" s="18">
        <v>1200</v>
      </c>
      <c r="S28" s="16">
        <f t="shared" si="10"/>
        <v>208.2</v>
      </c>
      <c r="T28" s="18">
        <v>240</v>
      </c>
      <c r="U28" s="19">
        <f t="shared" si="11"/>
        <v>9.5389048991354475</v>
      </c>
      <c r="V28" s="16">
        <f t="shared" si="12"/>
        <v>2.0461095100864553</v>
      </c>
      <c r="W28" s="16"/>
      <c r="X28" s="16"/>
      <c r="Y28" s="16">
        <f>VLOOKUP(A:A,[1]TDSheet!$A:$Y,25,0)</f>
        <v>213.4</v>
      </c>
      <c r="Z28" s="16">
        <f>VLOOKUP(A:A,[1]TDSheet!$A:$Z,26,0)</f>
        <v>245.2</v>
      </c>
      <c r="AA28" s="16">
        <f>VLOOKUP(A:A,[1]TDSheet!$A:$AA,27,0)</f>
        <v>194</v>
      </c>
      <c r="AB28" s="16">
        <f>VLOOKUP(A:A,[3]TDSheet!$A:$D,4,0)</f>
        <v>205</v>
      </c>
      <c r="AC28" s="16">
        <f>VLOOKUP(A:A,[1]TDSheet!$A:$AC,29,0)</f>
        <v>0</v>
      </c>
      <c r="AD28" s="16">
        <f>VLOOKUP(A:A,[1]TDSheet!$A:$AD,30,0)</f>
        <v>0</v>
      </c>
      <c r="AE28" s="16">
        <f t="shared" si="13"/>
        <v>480</v>
      </c>
      <c r="AF28" s="16">
        <f t="shared" si="14"/>
        <v>96</v>
      </c>
      <c r="AG28" s="16"/>
      <c r="AH28" s="16"/>
      <c r="AI28" s="16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534</v>
      </c>
      <c r="D29" s="8">
        <v>1338</v>
      </c>
      <c r="E29" s="8">
        <v>815</v>
      </c>
      <c r="F29" s="8">
        <v>929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789</v>
      </c>
      <c r="J29" s="16">
        <f t="shared" si="9"/>
        <v>26</v>
      </c>
      <c r="K29" s="16">
        <f>VLOOKUP(A:A,[1]TDSheet!$A:$L,12,0)</f>
        <v>80</v>
      </c>
      <c r="L29" s="16"/>
      <c r="M29" s="16"/>
      <c r="N29" s="16"/>
      <c r="O29" s="16"/>
      <c r="P29" s="16"/>
      <c r="Q29" s="16"/>
      <c r="R29" s="18">
        <v>480</v>
      </c>
      <c r="S29" s="16">
        <f t="shared" si="10"/>
        <v>163</v>
      </c>
      <c r="T29" s="18"/>
      <c r="U29" s="19">
        <f t="shared" si="11"/>
        <v>9.1349693251533743</v>
      </c>
      <c r="V29" s="16">
        <f t="shared" si="12"/>
        <v>5.6993865030674851</v>
      </c>
      <c r="W29" s="16"/>
      <c r="X29" s="16"/>
      <c r="Y29" s="16">
        <f>VLOOKUP(A:A,[1]TDSheet!$A:$Y,25,0)</f>
        <v>232.4</v>
      </c>
      <c r="Z29" s="16">
        <f>VLOOKUP(A:A,[1]TDSheet!$A:$Z,26,0)</f>
        <v>177</v>
      </c>
      <c r="AA29" s="16">
        <f>VLOOKUP(A:A,[1]TDSheet!$A:$AA,27,0)</f>
        <v>181.4</v>
      </c>
      <c r="AB29" s="16">
        <f>VLOOKUP(A:A,[3]TDSheet!$A:$D,4,0)</f>
        <v>239</v>
      </c>
      <c r="AC29" s="16">
        <f>VLOOKUP(A:A,[1]TDSheet!$A:$AC,29,0)</f>
        <v>0</v>
      </c>
      <c r="AD29" s="16">
        <f>VLOOKUP(A:A,[1]TDSheet!$A:$AD,30,0)</f>
        <v>0</v>
      </c>
      <c r="AE29" s="16">
        <f t="shared" si="13"/>
        <v>72</v>
      </c>
      <c r="AF29" s="16">
        <f t="shared" si="14"/>
        <v>0</v>
      </c>
      <c r="AG29" s="16"/>
      <c r="AH29" s="16"/>
      <c r="AI29" s="16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392.09</v>
      </c>
      <c r="D30" s="8">
        <v>628.33100000000002</v>
      </c>
      <c r="E30" s="8">
        <v>487.78500000000003</v>
      </c>
      <c r="F30" s="8">
        <v>523.32500000000005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480.7</v>
      </c>
      <c r="J30" s="16">
        <f t="shared" si="9"/>
        <v>7.0850000000000364</v>
      </c>
      <c r="K30" s="16">
        <f>VLOOKUP(A:A,[1]TDSheet!$A:$L,12,0)</f>
        <v>70</v>
      </c>
      <c r="L30" s="16"/>
      <c r="M30" s="16"/>
      <c r="N30" s="16"/>
      <c r="O30" s="16"/>
      <c r="P30" s="16"/>
      <c r="Q30" s="16"/>
      <c r="R30" s="18">
        <v>300</v>
      </c>
      <c r="S30" s="16">
        <f t="shared" si="10"/>
        <v>97.557000000000002</v>
      </c>
      <c r="T30" s="18"/>
      <c r="U30" s="19">
        <f t="shared" si="11"/>
        <v>9.1569543958916331</v>
      </c>
      <c r="V30" s="16">
        <f t="shared" si="12"/>
        <v>5.3642998452186932</v>
      </c>
      <c r="W30" s="16"/>
      <c r="X30" s="16"/>
      <c r="Y30" s="16">
        <f>VLOOKUP(A:A,[1]TDSheet!$A:$Y,25,0)</f>
        <v>130.61439999999999</v>
      </c>
      <c r="Z30" s="16">
        <f>VLOOKUP(A:A,[1]TDSheet!$A:$Z,26,0)</f>
        <v>113.46700000000001</v>
      </c>
      <c r="AA30" s="16">
        <f>VLOOKUP(A:A,[1]TDSheet!$A:$AA,27,0)</f>
        <v>101.4734</v>
      </c>
      <c r="AB30" s="16">
        <f>VLOOKUP(A:A,[3]TDSheet!$A:$D,4,0)</f>
        <v>72.825999999999993</v>
      </c>
      <c r="AC30" s="16">
        <f>VLOOKUP(A:A,[1]TDSheet!$A:$AC,29,0)</f>
        <v>0</v>
      </c>
      <c r="AD30" s="16">
        <f>VLOOKUP(A:A,[1]TDSheet!$A:$AD,30,0)</f>
        <v>0</v>
      </c>
      <c r="AE30" s="16">
        <f t="shared" si="13"/>
        <v>300</v>
      </c>
      <c r="AF30" s="16">
        <f t="shared" si="14"/>
        <v>0</v>
      </c>
      <c r="AG30" s="16"/>
      <c r="AH30" s="16"/>
      <c r="AI30" s="16"/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117</v>
      </c>
      <c r="D31" s="8">
        <v>98</v>
      </c>
      <c r="E31" s="8">
        <v>79</v>
      </c>
      <c r="F31" s="8">
        <v>117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85</v>
      </c>
      <c r="J31" s="16">
        <f t="shared" si="9"/>
        <v>-6</v>
      </c>
      <c r="K31" s="16">
        <f>VLOOKUP(A:A,[1]TDSheet!$A:$L,12,0)</f>
        <v>0</v>
      </c>
      <c r="L31" s="16"/>
      <c r="M31" s="16"/>
      <c r="N31" s="16"/>
      <c r="O31" s="16"/>
      <c r="P31" s="16"/>
      <c r="Q31" s="16"/>
      <c r="R31" s="18">
        <v>40</v>
      </c>
      <c r="S31" s="16">
        <f t="shared" si="10"/>
        <v>15.8</v>
      </c>
      <c r="T31" s="18"/>
      <c r="U31" s="19">
        <f t="shared" si="11"/>
        <v>9.9367088607594933</v>
      </c>
      <c r="V31" s="16">
        <f t="shared" si="12"/>
        <v>7.40506329113924</v>
      </c>
      <c r="W31" s="16"/>
      <c r="X31" s="16"/>
      <c r="Y31" s="16">
        <f>VLOOKUP(A:A,[1]TDSheet!$A:$Y,25,0)</f>
        <v>31.2</v>
      </c>
      <c r="Z31" s="16">
        <f>VLOOKUP(A:A,[1]TDSheet!$A:$Z,26,0)</f>
        <v>15.8</v>
      </c>
      <c r="AA31" s="16">
        <f>VLOOKUP(A:A,[1]TDSheet!$A:$AA,27,0)</f>
        <v>21.2</v>
      </c>
      <c r="AB31" s="16">
        <f>VLOOKUP(A:A,[3]TDSheet!$A:$D,4,0)</f>
        <v>8</v>
      </c>
      <c r="AC31" s="16">
        <f>VLOOKUP(A:A,[1]TDSheet!$A:$AC,29,0)</f>
        <v>0</v>
      </c>
      <c r="AD31" s="16">
        <f>VLOOKUP(A:A,[1]TDSheet!$A:$AD,30,0)</f>
        <v>0</v>
      </c>
      <c r="AE31" s="16">
        <f t="shared" si="13"/>
        <v>16</v>
      </c>
      <c r="AF31" s="16">
        <f t="shared" si="14"/>
        <v>0</v>
      </c>
      <c r="AG31" s="16"/>
      <c r="AH31" s="16"/>
      <c r="AI31" s="16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1268</v>
      </c>
      <c r="D32" s="8">
        <v>2412</v>
      </c>
      <c r="E32" s="8">
        <v>1503</v>
      </c>
      <c r="F32" s="8">
        <v>2141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1542</v>
      </c>
      <c r="J32" s="16">
        <f t="shared" si="9"/>
        <v>-39</v>
      </c>
      <c r="K32" s="16">
        <f>VLOOKUP(A:A,[1]TDSheet!$A:$L,12,0)</f>
        <v>240</v>
      </c>
      <c r="L32" s="16"/>
      <c r="M32" s="16"/>
      <c r="N32" s="16"/>
      <c r="O32" s="16"/>
      <c r="P32" s="16"/>
      <c r="Q32" s="16"/>
      <c r="R32" s="18">
        <v>320</v>
      </c>
      <c r="S32" s="16">
        <f t="shared" si="10"/>
        <v>300.60000000000002</v>
      </c>
      <c r="T32" s="18">
        <v>200</v>
      </c>
      <c r="U32" s="19">
        <f t="shared" si="11"/>
        <v>9.6506986027944102</v>
      </c>
      <c r="V32" s="16">
        <f t="shared" si="12"/>
        <v>7.1224218230206251</v>
      </c>
      <c r="W32" s="16"/>
      <c r="X32" s="16"/>
      <c r="Y32" s="16">
        <f>VLOOKUP(A:A,[1]TDSheet!$A:$Y,25,0)</f>
        <v>458.4</v>
      </c>
      <c r="Z32" s="16">
        <f>VLOOKUP(A:A,[1]TDSheet!$A:$Z,26,0)</f>
        <v>406.2</v>
      </c>
      <c r="AA32" s="16">
        <f>VLOOKUP(A:A,[1]TDSheet!$A:$AA,27,0)</f>
        <v>388.4</v>
      </c>
      <c r="AB32" s="16">
        <f>VLOOKUP(A:A,[3]TDSheet!$A:$D,4,0)</f>
        <v>314</v>
      </c>
      <c r="AC32" s="16">
        <f>VLOOKUP(A:A,[1]TDSheet!$A:$AC,29,0)</f>
        <v>0</v>
      </c>
      <c r="AD32" s="16">
        <f>VLOOKUP(A:A,[1]TDSheet!$A:$AD,30,0)</f>
        <v>0</v>
      </c>
      <c r="AE32" s="16">
        <f t="shared" si="13"/>
        <v>128</v>
      </c>
      <c r="AF32" s="16">
        <f t="shared" si="14"/>
        <v>80</v>
      </c>
      <c r="AG32" s="16"/>
      <c r="AH32" s="16"/>
      <c r="AI32" s="16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2883</v>
      </c>
      <c r="D33" s="8">
        <v>9417</v>
      </c>
      <c r="E33" s="8">
        <v>4266</v>
      </c>
      <c r="F33" s="8">
        <v>5099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4323</v>
      </c>
      <c r="J33" s="16">
        <f t="shared" si="9"/>
        <v>-57</v>
      </c>
      <c r="K33" s="16">
        <f>VLOOKUP(A:A,[1]TDSheet!$A:$L,12,0)</f>
        <v>1000</v>
      </c>
      <c r="L33" s="16">
        <v>400</v>
      </c>
      <c r="M33" s="16"/>
      <c r="N33" s="16"/>
      <c r="O33" s="16"/>
      <c r="P33" s="16"/>
      <c r="Q33" s="16"/>
      <c r="R33" s="18">
        <v>2000</v>
      </c>
      <c r="S33" s="16">
        <f t="shared" si="10"/>
        <v>853.2</v>
      </c>
      <c r="T33" s="18">
        <v>800</v>
      </c>
      <c r="U33" s="19">
        <f t="shared" si="11"/>
        <v>10.898968588842006</v>
      </c>
      <c r="V33" s="16">
        <f t="shared" si="12"/>
        <v>5.976324425691514</v>
      </c>
      <c r="W33" s="16"/>
      <c r="X33" s="16"/>
      <c r="Y33" s="16">
        <f>VLOOKUP(A:A,[1]TDSheet!$A:$Y,25,0)</f>
        <v>1092.4000000000001</v>
      </c>
      <c r="Z33" s="16">
        <f>VLOOKUP(A:A,[1]TDSheet!$A:$Z,26,0)</f>
        <v>912.8</v>
      </c>
      <c r="AA33" s="16">
        <f>VLOOKUP(A:A,[1]TDSheet!$A:$AA,27,0)</f>
        <v>925.2</v>
      </c>
      <c r="AB33" s="16">
        <f>VLOOKUP(A:A,[3]TDSheet!$A:$D,4,0)</f>
        <v>1122</v>
      </c>
      <c r="AC33" s="16">
        <f>VLOOKUP(A:A,[1]TDSheet!$A:$AC,29,0)</f>
        <v>0</v>
      </c>
      <c r="AD33" s="16">
        <f>VLOOKUP(A:A,[1]TDSheet!$A:$AD,30,0)</f>
        <v>0</v>
      </c>
      <c r="AE33" s="16">
        <f t="shared" si="13"/>
        <v>800</v>
      </c>
      <c r="AF33" s="16">
        <f t="shared" si="14"/>
        <v>320</v>
      </c>
      <c r="AG33" s="16"/>
      <c r="AH33" s="16"/>
      <c r="AI33" s="16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259</v>
      </c>
      <c r="D34" s="8">
        <v>537</v>
      </c>
      <c r="E34" s="8">
        <v>364</v>
      </c>
      <c r="F34" s="8">
        <v>423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367</v>
      </c>
      <c r="J34" s="16">
        <f t="shared" si="9"/>
        <v>-3</v>
      </c>
      <c r="K34" s="16">
        <f>VLOOKUP(A:A,[1]TDSheet!$A:$L,12,0)</f>
        <v>80</v>
      </c>
      <c r="L34" s="16"/>
      <c r="M34" s="16"/>
      <c r="N34" s="16"/>
      <c r="O34" s="16"/>
      <c r="P34" s="16"/>
      <c r="Q34" s="16"/>
      <c r="R34" s="18">
        <v>160</v>
      </c>
      <c r="S34" s="16">
        <f t="shared" si="10"/>
        <v>72.8</v>
      </c>
      <c r="T34" s="18"/>
      <c r="U34" s="19">
        <f t="shared" si="11"/>
        <v>9.1071428571428577</v>
      </c>
      <c r="V34" s="16">
        <f t="shared" si="12"/>
        <v>5.8104395604395602</v>
      </c>
      <c r="W34" s="16"/>
      <c r="X34" s="16"/>
      <c r="Y34" s="16">
        <f>VLOOKUP(A:A,[1]TDSheet!$A:$Y,25,0)</f>
        <v>75.2</v>
      </c>
      <c r="Z34" s="16">
        <f>VLOOKUP(A:A,[1]TDSheet!$A:$Z,26,0)</f>
        <v>78.2</v>
      </c>
      <c r="AA34" s="16">
        <f>VLOOKUP(A:A,[1]TDSheet!$A:$AA,27,0)</f>
        <v>79</v>
      </c>
      <c r="AB34" s="16">
        <f>VLOOKUP(A:A,[3]TDSheet!$A:$D,4,0)</f>
        <v>77</v>
      </c>
      <c r="AC34" s="16">
        <f>VLOOKUP(A:A,[1]TDSheet!$A:$AC,29,0)</f>
        <v>0</v>
      </c>
      <c r="AD34" s="16">
        <f>VLOOKUP(A:A,[1]TDSheet!$A:$AD,30,0)</f>
        <v>0</v>
      </c>
      <c r="AE34" s="16">
        <f t="shared" si="13"/>
        <v>80</v>
      </c>
      <c r="AF34" s="16">
        <f t="shared" si="14"/>
        <v>0</v>
      </c>
      <c r="AG34" s="16"/>
      <c r="AH34" s="16"/>
      <c r="AI34" s="16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1103</v>
      </c>
      <c r="D35" s="8">
        <v>2081</v>
      </c>
      <c r="E35" s="8">
        <v>1747</v>
      </c>
      <c r="F35" s="8">
        <v>558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1818</v>
      </c>
      <c r="J35" s="16">
        <f t="shared" si="9"/>
        <v>-71</v>
      </c>
      <c r="K35" s="16">
        <f>VLOOKUP(A:A,[1]TDSheet!$A:$L,12,0)</f>
        <v>400</v>
      </c>
      <c r="L35" s="16"/>
      <c r="M35" s="16"/>
      <c r="N35" s="16"/>
      <c r="O35" s="16"/>
      <c r="P35" s="16"/>
      <c r="Q35" s="16"/>
      <c r="R35" s="18">
        <v>2400</v>
      </c>
      <c r="S35" s="16">
        <f t="shared" si="10"/>
        <v>349.4</v>
      </c>
      <c r="T35" s="18">
        <v>400</v>
      </c>
      <c r="U35" s="19">
        <f t="shared" si="11"/>
        <v>10.755580995993132</v>
      </c>
      <c r="V35" s="16">
        <f t="shared" si="12"/>
        <v>1.5970234688036635</v>
      </c>
      <c r="W35" s="16"/>
      <c r="X35" s="16"/>
      <c r="Y35" s="16">
        <f>VLOOKUP(A:A,[1]TDSheet!$A:$Y,25,0)</f>
        <v>347.4</v>
      </c>
      <c r="Z35" s="16">
        <f>VLOOKUP(A:A,[1]TDSheet!$A:$Z,26,0)</f>
        <v>303.60000000000002</v>
      </c>
      <c r="AA35" s="16">
        <f>VLOOKUP(A:A,[1]TDSheet!$A:$AA,27,0)</f>
        <v>311.8</v>
      </c>
      <c r="AB35" s="16">
        <f>VLOOKUP(A:A,[3]TDSheet!$A:$D,4,0)</f>
        <v>435</v>
      </c>
      <c r="AC35" s="16">
        <f>VLOOKUP(A:A,[1]TDSheet!$A:$AC,29,0)</f>
        <v>0</v>
      </c>
      <c r="AD35" s="16">
        <f>VLOOKUP(A:A,[1]TDSheet!$A:$AD,30,0)</f>
        <v>0</v>
      </c>
      <c r="AE35" s="16">
        <f t="shared" si="13"/>
        <v>960</v>
      </c>
      <c r="AF35" s="16">
        <f t="shared" si="14"/>
        <v>160</v>
      </c>
      <c r="AG35" s="16"/>
      <c r="AH35" s="16"/>
      <c r="AI35" s="16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4144</v>
      </c>
      <c r="D36" s="8">
        <v>4285</v>
      </c>
      <c r="E36" s="8">
        <v>3320</v>
      </c>
      <c r="F36" s="8">
        <v>5074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3335</v>
      </c>
      <c r="J36" s="16">
        <f t="shared" si="9"/>
        <v>-15</v>
      </c>
      <c r="K36" s="16">
        <f>VLOOKUP(A:A,[1]TDSheet!$A:$L,12,0)</f>
        <v>400</v>
      </c>
      <c r="L36" s="16"/>
      <c r="M36" s="16"/>
      <c r="N36" s="16"/>
      <c r="O36" s="16"/>
      <c r="P36" s="16"/>
      <c r="Q36" s="16"/>
      <c r="R36" s="18">
        <v>1200</v>
      </c>
      <c r="S36" s="16">
        <f t="shared" si="10"/>
        <v>664</v>
      </c>
      <c r="T36" s="18">
        <v>600</v>
      </c>
      <c r="U36" s="19">
        <f t="shared" si="11"/>
        <v>10.954819277108435</v>
      </c>
      <c r="V36" s="16">
        <f t="shared" si="12"/>
        <v>7.6415662650602414</v>
      </c>
      <c r="W36" s="16"/>
      <c r="X36" s="16"/>
      <c r="Y36" s="16">
        <f>VLOOKUP(A:A,[1]TDSheet!$A:$Y,25,0)</f>
        <v>928.2</v>
      </c>
      <c r="Z36" s="16">
        <f>VLOOKUP(A:A,[1]TDSheet!$A:$Z,26,0)</f>
        <v>876</v>
      </c>
      <c r="AA36" s="16">
        <f>VLOOKUP(A:A,[1]TDSheet!$A:$AA,27,0)</f>
        <v>773.8</v>
      </c>
      <c r="AB36" s="16">
        <f>VLOOKUP(A:A,[3]TDSheet!$A:$D,4,0)</f>
        <v>868</v>
      </c>
      <c r="AC36" s="16">
        <f>VLOOKUP(A:A,[1]TDSheet!$A:$AC,29,0)</f>
        <v>0</v>
      </c>
      <c r="AD36" s="16">
        <f>VLOOKUP(A:A,[1]TDSheet!$A:$AD,30,0)</f>
        <v>0</v>
      </c>
      <c r="AE36" s="16">
        <f t="shared" si="13"/>
        <v>480</v>
      </c>
      <c r="AF36" s="16">
        <f t="shared" si="14"/>
        <v>240</v>
      </c>
      <c r="AG36" s="16"/>
      <c r="AH36" s="16"/>
      <c r="AI36" s="16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142</v>
      </c>
      <c r="D37" s="8">
        <v>235</v>
      </c>
      <c r="E37" s="8">
        <v>177</v>
      </c>
      <c r="F37" s="8">
        <v>166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179</v>
      </c>
      <c r="J37" s="16">
        <f t="shared" si="9"/>
        <v>-2</v>
      </c>
      <c r="K37" s="16">
        <f>VLOOKUP(A:A,[1]TDSheet!$A:$L,12,0)</f>
        <v>40</v>
      </c>
      <c r="L37" s="16"/>
      <c r="M37" s="16"/>
      <c r="N37" s="16"/>
      <c r="O37" s="16"/>
      <c r="P37" s="16"/>
      <c r="Q37" s="16"/>
      <c r="R37" s="18">
        <v>120</v>
      </c>
      <c r="S37" s="16">
        <f t="shared" si="10"/>
        <v>35.4</v>
      </c>
      <c r="T37" s="18"/>
      <c r="U37" s="19">
        <f t="shared" si="11"/>
        <v>9.2090395480225986</v>
      </c>
      <c r="V37" s="16">
        <f t="shared" si="12"/>
        <v>4.6892655367231644</v>
      </c>
      <c r="W37" s="16"/>
      <c r="X37" s="16"/>
      <c r="Y37" s="16">
        <f>VLOOKUP(A:A,[1]TDSheet!$A:$Y,25,0)</f>
        <v>51.4</v>
      </c>
      <c r="Z37" s="16">
        <f>VLOOKUP(A:A,[1]TDSheet!$A:$Z,26,0)</f>
        <v>38.4</v>
      </c>
      <c r="AA37" s="16">
        <f>VLOOKUP(A:A,[1]TDSheet!$A:$AA,27,0)</f>
        <v>40</v>
      </c>
      <c r="AB37" s="16">
        <f>VLOOKUP(A:A,[3]TDSheet!$A:$D,4,0)</f>
        <v>14</v>
      </c>
      <c r="AC37" s="16">
        <f>VLOOKUP(A:A,[1]TDSheet!$A:$AC,29,0)</f>
        <v>0</v>
      </c>
      <c r="AD37" s="16">
        <f>VLOOKUP(A:A,[1]TDSheet!$A:$AD,30,0)</f>
        <v>0</v>
      </c>
      <c r="AE37" s="16">
        <f t="shared" si="13"/>
        <v>12</v>
      </c>
      <c r="AF37" s="16">
        <f t="shared" si="14"/>
        <v>0</v>
      </c>
      <c r="AG37" s="16"/>
      <c r="AH37" s="16"/>
      <c r="AI37" s="16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1243</v>
      </c>
      <c r="D38" s="8">
        <v>4074</v>
      </c>
      <c r="E38" s="8">
        <v>2611</v>
      </c>
      <c r="F38" s="8">
        <v>1640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2711</v>
      </c>
      <c r="J38" s="16">
        <f t="shared" si="9"/>
        <v>-100</v>
      </c>
      <c r="K38" s="16">
        <f>VLOOKUP(A:A,[1]TDSheet!$A:$L,12,0)</f>
        <v>420</v>
      </c>
      <c r="L38" s="16"/>
      <c r="M38" s="16"/>
      <c r="N38" s="16"/>
      <c r="O38" s="16"/>
      <c r="P38" s="16"/>
      <c r="Q38" s="16"/>
      <c r="R38" s="18">
        <v>1960</v>
      </c>
      <c r="S38" s="16">
        <f t="shared" si="10"/>
        <v>522.20000000000005</v>
      </c>
      <c r="T38" s="18">
        <v>700</v>
      </c>
      <c r="U38" s="19">
        <f t="shared" si="11"/>
        <v>9.038682497127537</v>
      </c>
      <c r="V38" s="16">
        <f t="shared" si="12"/>
        <v>3.1405591727307542</v>
      </c>
      <c r="W38" s="16"/>
      <c r="X38" s="16"/>
      <c r="Y38" s="16">
        <f>VLOOKUP(A:A,[1]TDSheet!$A:$Y,25,0)</f>
        <v>734</v>
      </c>
      <c r="Z38" s="16">
        <f>VLOOKUP(A:A,[1]TDSheet!$A:$Z,26,0)</f>
        <v>739</v>
      </c>
      <c r="AA38" s="16">
        <f>VLOOKUP(A:A,[1]TDSheet!$A:$AA,27,0)</f>
        <v>604.20000000000005</v>
      </c>
      <c r="AB38" s="16">
        <f>VLOOKUP(A:A,[3]TDSheet!$A:$D,4,0)</f>
        <v>493</v>
      </c>
      <c r="AC38" s="16">
        <f>VLOOKUP(A:A,[1]TDSheet!$A:$AC,29,0)</f>
        <v>0</v>
      </c>
      <c r="AD38" s="16">
        <f>VLOOKUP(A:A,[1]TDSheet!$A:$AD,30,0)</f>
        <v>0</v>
      </c>
      <c r="AE38" s="16">
        <f t="shared" si="13"/>
        <v>196</v>
      </c>
      <c r="AF38" s="16">
        <f t="shared" si="14"/>
        <v>70</v>
      </c>
      <c r="AG38" s="16"/>
      <c r="AH38" s="16"/>
      <c r="AI38" s="16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1931</v>
      </c>
      <c r="D39" s="8">
        <v>3507</v>
      </c>
      <c r="E39" s="8">
        <v>2213</v>
      </c>
      <c r="F39" s="8">
        <v>2780</v>
      </c>
      <c r="G39" s="1">
        <f>VLOOKUP(A:A,[1]TDSheet!$A:$G,7,0)</f>
        <v>0.1</v>
      </c>
      <c r="H39" s="1" t="e">
        <f>VLOOKUP(A:A,[1]TDSheet!$A:$H,8,0)</f>
        <v>#N/A</v>
      </c>
      <c r="I39" s="16">
        <f>VLOOKUP(A:A,[2]TDSheet!$A:$F,6,0)</f>
        <v>2251</v>
      </c>
      <c r="J39" s="16">
        <f t="shared" si="9"/>
        <v>-38</v>
      </c>
      <c r="K39" s="16">
        <f>VLOOKUP(A:A,[1]TDSheet!$A:$L,12,0)</f>
        <v>280</v>
      </c>
      <c r="L39" s="16"/>
      <c r="M39" s="16"/>
      <c r="N39" s="16"/>
      <c r="O39" s="16"/>
      <c r="P39" s="16"/>
      <c r="Q39" s="16"/>
      <c r="R39" s="18">
        <v>700</v>
      </c>
      <c r="S39" s="16">
        <f t="shared" si="10"/>
        <v>442.6</v>
      </c>
      <c r="T39" s="18">
        <v>420</v>
      </c>
      <c r="U39" s="19">
        <f t="shared" si="11"/>
        <v>9.4441934026208756</v>
      </c>
      <c r="V39" s="16">
        <f t="shared" si="12"/>
        <v>6.2810664256665154</v>
      </c>
      <c r="W39" s="16"/>
      <c r="X39" s="16"/>
      <c r="Y39" s="16">
        <f>VLOOKUP(A:A,[1]TDSheet!$A:$Y,25,0)</f>
        <v>614</v>
      </c>
      <c r="Z39" s="16">
        <f>VLOOKUP(A:A,[1]TDSheet!$A:$Z,26,0)</f>
        <v>542.79999999999995</v>
      </c>
      <c r="AA39" s="16">
        <f>VLOOKUP(A:A,[1]TDSheet!$A:$AA,27,0)</f>
        <v>510</v>
      </c>
      <c r="AB39" s="16">
        <f>VLOOKUP(A:A,[3]TDSheet!$A:$D,4,0)</f>
        <v>394</v>
      </c>
      <c r="AC39" s="16">
        <f>VLOOKUP(A:A,[1]TDSheet!$A:$AC,29,0)</f>
        <v>0</v>
      </c>
      <c r="AD39" s="16">
        <f>VLOOKUP(A:A,[1]TDSheet!$A:$AD,30,0)</f>
        <v>0</v>
      </c>
      <c r="AE39" s="16">
        <f t="shared" si="13"/>
        <v>70</v>
      </c>
      <c r="AF39" s="16">
        <f t="shared" si="14"/>
        <v>42</v>
      </c>
      <c r="AG39" s="16"/>
      <c r="AH39" s="16"/>
      <c r="AI39" s="16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1129</v>
      </c>
      <c r="D40" s="8">
        <v>2640</v>
      </c>
      <c r="E40" s="8">
        <v>1389</v>
      </c>
      <c r="F40" s="8">
        <v>1961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1360</v>
      </c>
      <c r="J40" s="16">
        <f t="shared" si="9"/>
        <v>29</v>
      </c>
      <c r="K40" s="16">
        <f>VLOOKUP(A:A,[1]TDSheet!$A:$L,12,0)</f>
        <v>200</v>
      </c>
      <c r="L40" s="16"/>
      <c r="M40" s="16"/>
      <c r="N40" s="16"/>
      <c r="O40" s="16"/>
      <c r="P40" s="16"/>
      <c r="Q40" s="16"/>
      <c r="R40" s="18">
        <v>300</v>
      </c>
      <c r="S40" s="16">
        <f t="shared" si="10"/>
        <v>277.8</v>
      </c>
      <c r="T40" s="18">
        <v>100</v>
      </c>
      <c r="U40" s="19">
        <f t="shared" si="11"/>
        <v>9.2188624910007189</v>
      </c>
      <c r="V40" s="16">
        <f t="shared" si="12"/>
        <v>7.0590352771778253</v>
      </c>
      <c r="W40" s="16"/>
      <c r="X40" s="16"/>
      <c r="Y40" s="16">
        <f>VLOOKUP(A:A,[1]TDSheet!$A:$Y,25,0)</f>
        <v>450.2</v>
      </c>
      <c r="Z40" s="16">
        <f>VLOOKUP(A:A,[1]TDSheet!$A:$Z,26,0)</f>
        <v>352.6</v>
      </c>
      <c r="AA40" s="16">
        <f>VLOOKUP(A:A,[1]TDSheet!$A:$AA,27,0)</f>
        <v>351</v>
      </c>
      <c r="AB40" s="16">
        <f>VLOOKUP(A:A,[3]TDSheet!$A:$D,4,0)</f>
        <v>369</v>
      </c>
      <c r="AC40" s="16">
        <f>VLOOKUP(A:A,[1]TDSheet!$A:$AC,29,0)</f>
        <v>0</v>
      </c>
      <c r="AD40" s="16">
        <f>VLOOKUP(A:A,[1]TDSheet!$A:$AD,30,0)</f>
        <v>0</v>
      </c>
      <c r="AE40" s="16">
        <f t="shared" si="13"/>
        <v>30</v>
      </c>
      <c r="AF40" s="16">
        <f t="shared" si="14"/>
        <v>10</v>
      </c>
      <c r="AG40" s="16"/>
      <c r="AH40" s="16"/>
      <c r="AI40" s="16"/>
    </row>
    <row r="41" spans="1:35" s="1" customFormat="1" ht="11.1" customHeight="1" outlineLevel="1" x14ac:dyDescent="0.2">
      <c r="A41" s="7" t="s">
        <v>44</v>
      </c>
      <c r="B41" s="7" t="s">
        <v>9</v>
      </c>
      <c r="C41" s="8">
        <v>60.973999999999997</v>
      </c>
      <c r="D41" s="8">
        <v>73.004000000000005</v>
      </c>
      <c r="E41" s="8">
        <v>79.126999999999995</v>
      </c>
      <c r="F41" s="8">
        <v>33.115000000000002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81.599999999999994</v>
      </c>
      <c r="J41" s="16">
        <f t="shared" si="9"/>
        <v>-2.472999999999999</v>
      </c>
      <c r="K41" s="16">
        <f>VLOOKUP(A:A,[1]TDSheet!$A:$L,12,0)</f>
        <v>0</v>
      </c>
      <c r="L41" s="16"/>
      <c r="M41" s="16"/>
      <c r="N41" s="16"/>
      <c r="O41" s="16"/>
      <c r="P41" s="16"/>
      <c r="Q41" s="16"/>
      <c r="R41" s="18">
        <v>80</v>
      </c>
      <c r="S41" s="16">
        <f t="shared" si="10"/>
        <v>15.825399999999998</v>
      </c>
      <c r="T41" s="18">
        <v>20</v>
      </c>
      <c r="U41" s="19">
        <f t="shared" si="11"/>
        <v>8.4114777509573226</v>
      </c>
      <c r="V41" s="16">
        <f t="shared" si="12"/>
        <v>2.092522147939389</v>
      </c>
      <c r="W41" s="16"/>
      <c r="X41" s="16"/>
      <c r="Y41" s="16">
        <f>VLOOKUP(A:A,[1]TDSheet!$A:$Y,25,0)</f>
        <v>16.862000000000002</v>
      </c>
      <c r="Z41" s="16">
        <f>VLOOKUP(A:A,[1]TDSheet!$A:$Z,26,0)</f>
        <v>15.217599999999999</v>
      </c>
      <c r="AA41" s="16">
        <f>VLOOKUP(A:A,[1]TDSheet!$A:$AA,27,0)</f>
        <v>12.0726</v>
      </c>
      <c r="AB41" s="16">
        <f>VLOOKUP(A:A,[3]TDSheet!$A:$D,4,0)</f>
        <v>16.768999999999998</v>
      </c>
      <c r="AC41" s="16">
        <f>VLOOKUP(A:A,[1]TDSheet!$A:$AC,29,0)</f>
        <v>0</v>
      </c>
      <c r="AD41" s="16">
        <f>VLOOKUP(A:A,[1]TDSheet!$A:$AD,30,0)</f>
        <v>0</v>
      </c>
      <c r="AE41" s="16">
        <f t="shared" si="13"/>
        <v>80</v>
      </c>
      <c r="AF41" s="16">
        <f t="shared" si="14"/>
        <v>20</v>
      </c>
      <c r="AG41" s="16"/>
      <c r="AH41" s="16"/>
      <c r="AI41" s="16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193</v>
      </c>
      <c r="D42" s="8">
        <v>424</v>
      </c>
      <c r="E42" s="8">
        <v>281</v>
      </c>
      <c r="F42" s="8">
        <v>332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283</v>
      </c>
      <c r="J42" s="16">
        <f t="shared" si="9"/>
        <v>-2</v>
      </c>
      <c r="K42" s="16">
        <f>VLOOKUP(A:A,[1]TDSheet!$A:$L,12,0)</f>
        <v>0</v>
      </c>
      <c r="L42" s="16"/>
      <c r="M42" s="16"/>
      <c r="N42" s="16"/>
      <c r="O42" s="16"/>
      <c r="P42" s="16"/>
      <c r="Q42" s="16"/>
      <c r="R42" s="18">
        <v>120</v>
      </c>
      <c r="S42" s="16">
        <f t="shared" si="10"/>
        <v>56.2</v>
      </c>
      <c r="T42" s="18">
        <v>60</v>
      </c>
      <c r="U42" s="19">
        <f t="shared" si="11"/>
        <v>9.110320284697508</v>
      </c>
      <c r="V42" s="16">
        <f t="shared" si="12"/>
        <v>5.907473309608541</v>
      </c>
      <c r="W42" s="16"/>
      <c r="X42" s="16"/>
      <c r="Y42" s="16">
        <f>VLOOKUP(A:A,[1]TDSheet!$A:$Y,25,0)</f>
        <v>59</v>
      </c>
      <c r="Z42" s="16">
        <f>VLOOKUP(A:A,[1]TDSheet!$A:$Z,26,0)</f>
        <v>63.6</v>
      </c>
      <c r="AA42" s="16">
        <f>VLOOKUP(A:A,[1]TDSheet!$A:$AA,27,0)</f>
        <v>57.6</v>
      </c>
      <c r="AB42" s="16">
        <f>VLOOKUP(A:A,[3]TDSheet!$A:$D,4,0)</f>
        <v>67</v>
      </c>
      <c r="AC42" s="16">
        <f>VLOOKUP(A:A,[1]TDSheet!$A:$AC,29,0)</f>
        <v>0</v>
      </c>
      <c r="AD42" s="16">
        <f>VLOOKUP(A:A,[1]TDSheet!$A:$AD,30,0)</f>
        <v>0</v>
      </c>
      <c r="AE42" s="16">
        <f t="shared" si="13"/>
        <v>36</v>
      </c>
      <c r="AF42" s="16">
        <f t="shared" si="14"/>
        <v>18</v>
      </c>
      <c r="AG42" s="16"/>
      <c r="AH42" s="16"/>
      <c r="AI42" s="16"/>
    </row>
    <row r="43" spans="1:35" s="1" customFormat="1" ht="11.1" customHeight="1" outlineLevel="1" x14ac:dyDescent="0.2">
      <c r="A43" s="7" t="s">
        <v>46</v>
      </c>
      <c r="B43" s="7" t="s">
        <v>9</v>
      </c>
      <c r="C43" s="8">
        <v>271.64800000000002</v>
      </c>
      <c r="D43" s="8">
        <v>946.43899999999996</v>
      </c>
      <c r="E43" s="8">
        <v>423.88600000000002</v>
      </c>
      <c r="F43" s="8">
        <v>653.08100000000002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419.59699999999998</v>
      </c>
      <c r="J43" s="16">
        <f t="shared" si="9"/>
        <v>4.2890000000000441</v>
      </c>
      <c r="K43" s="16">
        <f>VLOOKUP(A:A,[1]TDSheet!$A:$L,12,0)</f>
        <v>0</v>
      </c>
      <c r="L43" s="16"/>
      <c r="M43" s="16"/>
      <c r="N43" s="16"/>
      <c r="O43" s="16"/>
      <c r="P43" s="16"/>
      <c r="Q43" s="16"/>
      <c r="R43" s="18">
        <v>110</v>
      </c>
      <c r="S43" s="16">
        <f t="shared" si="10"/>
        <v>84.777200000000008</v>
      </c>
      <c r="T43" s="18">
        <v>50</v>
      </c>
      <c r="U43" s="19">
        <f t="shared" si="11"/>
        <v>9.5907979975748194</v>
      </c>
      <c r="V43" s="16">
        <f t="shared" si="12"/>
        <v>7.7034981103409876</v>
      </c>
      <c r="W43" s="16"/>
      <c r="X43" s="16"/>
      <c r="Y43" s="16">
        <f>VLOOKUP(A:A,[1]TDSheet!$A:$Y,25,0)</f>
        <v>94.990399999999994</v>
      </c>
      <c r="Z43" s="16">
        <f>VLOOKUP(A:A,[1]TDSheet!$A:$Z,26,0)</f>
        <v>91.222200000000001</v>
      </c>
      <c r="AA43" s="16">
        <f>VLOOKUP(A:A,[1]TDSheet!$A:$AA,27,0)</f>
        <v>94.929000000000002</v>
      </c>
      <c r="AB43" s="16">
        <f>VLOOKUP(A:A,[3]TDSheet!$A:$D,4,0)</f>
        <v>88.421000000000006</v>
      </c>
      <c r="AC43" s="16">
        <f>VLOOKUP(A:A,[1]TDSheet!$A:$AC,29,0)</f>
        <v>0</v>
      </c>
      <c r="AD43" s="16">
        <f>VLOOKUP(A:A,[1]TDSheet!$A:$AD,30,0)</f>
        <v>0</v>
      </c>
      <c r="AE43" s="16">
        <f t="shared" si="13"/>
        <v>110</v>
      </c>
      <c r="AF43" s="16">
        <f t="shared" si="14"/>
        <v>50</v>
      </c>
      <c r="AG43" s="16"/>
      <c r="AH43" s="16"/>
      <c r="AI43" s="16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76</v>
      </c>
      <c r="D44" s="8">
        <v>48</v>
      </c>
      <c r="E44" s="8">
        <v>92</v>
      </c>
      <c r="F44" s="8">
        <v>31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89</v>
      </c>
      <c r="J44" s="16">
        <f t="shared" si="9"/>
        <v>3</v>
      </c>
      <c r="K44" s="16">
        <f>VLOOKUP(A:A,[1]TDSheet!$A:$L,12,0)</f>
        <v>0</v>
      </c>
      <c r="L44" s="16"/>
      <c r="M44" s="16"/>
      <c r="N44" s="16"/>
      <c r="O44" s="16"/>
      <c r="P44" s="16"/>
      <c r="Q44" s="16"/>
      <c r="R44" s="18">
        <v>80</v>
      </c>
      <c r="S44" s="16">
        <f t="shared" si="10"/>
        <v>18.399999999999999</v>
      </c>
      <c r="T44" s="18">
        <v>40</v>
      </c>
      <c r="U44" s="19">
        <f t="shared" si="11"/>
        <v>8.2065217391304355</v>
      </c>
      <c r="V44" s="16">
        <f t="shared" si="12"/>
        <v>1.6847826086956523</v>
      </c>
      <c r="W44" s="16"/>
      <c r="X44" s="16"/>
      <c r="Y44" s="16">
        <f>VLOOKUP(A:A,[1]TDSheet!$A:$Y,25,0)</f>
        <v>18</v>
      </c>
      <c r="Z44" s="16">
        <f>VLOOKUP(A:A,[1]TDSheet!$A:$Z,26,0)</f>
        <v>18.2</v>
      </c>
      <c r="AA44" s="16">
        <f>VLOOKUP(A:A,[1]TDSheet!$A:$AA,27,0)</f>
        <v>13.8</v>
      </c>
      <c r="AB44" s="16">
        <f>VLOOKUP(A:A,[3]TDSheet!$A:$D,4,0)</f>
        <v>12</v>
      </c>
      <c r="AC44" s="16">
        <f>VLOOKUP(A:A,[1]TDSheet!$A:$AC,29,0)</f>
        <v>0</v>
      </c>
      <c r="AD44" s="16">
        <f>VLOOKUP(A:A,[1]TDSheet!$A:$AD,30,0)</f>
        <v>0</v>
      </c>
      <c r="AE44" s="16">
        <f t="shared" si="13"/>
        <v>32</v>
      </c>
      <c r="AF44" s="16">
        <f t="shared" si="14"/>
        <v>16</v>
      </c>
      <c r="AG44" s="16"/>
      <c r="AH44" s="16"/>
      <c r="AI44" s="16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102</v>
      </c>
      <c r="D45" s="8">
        <v>42</v>
      </c>
      <c r="E45" s="8">
        <v>66</v>
      </c>
      <c r="F45" s="8">
        <v>78</v>
      </c>
      <c r="G45" s="1">
        <f>VLOOKUP(A:A,[1]TDSheet!$A:$G,7,0)</f>
        <v>0.4</v>
      </c>
      <c r="H45" s="1" t="e">
        <f>VLOOKUP(A:A,[1]TDSheet!$A:$H,8,0)</f>
        <v>#N/A</v>
      </c>
      <c r="I45" s="16">
        <f>VLOOKUP(A:A,[2]TDSheet!$A:$F,6,0)</f>
        <v>64</v>
      </c>
      <c r="J45" s="16">
        <f t="shared" si="9"/>
        <v>2</v>
      </c>
      <c r="K45" s="16">
        <f>VLOOKUP(A:A,[1]TDSheet!$A:$L,12,0)</f>
        <v>40</v>
      </c>
      <c r="L45" s="16"/>
      <c r="M45" s="16"/>
      <c r="N45" s="16"/>
      <c r="O45" s="16"/>
      <c r="P45" s="16"/>
      <c r="Q45" s="16"/>
      <c r="R45" s="18"/>
      <c r="S45" s="16">
        <f t="shared" si="10"/>
        <v>13.2</v>
      </c>
      <c r="T45" s="18"/>
      <c r="U45" s="19">
        <f t="shared" si="11"/>
        <v>8.9393939393939394</v>
      </c>
      <c r="V45" s="16">
        <f t="shared" si="12"/>
        <v>5.9090909090909092</v>
      </c>
      <c r="W45" s="16"/>
      <c r="X45" s="16"/>
      <c r="Y45" s="16">
        <f>VLOOKUP(A:A,[1]TDSheet!$A:$Y,25,0)</f>
        <v>22.8</v>
      </c>
      <c r="Z45" s="16">
        <f>VLOOKUP(A:A,[1]TDSheet!$A:$Z,26,0)</f>
        <v>21.6</v>
      </c>
      <c r="AA45" s="16">
        <f>VLOOKUP(A:A,[1]TDSheet!$A:$AA,27,0)</f>
        <v>17</v>
      </c>
      <c r="AB45" s="16">
        <f>VLOOKUP(A:A,[3]TDSheet!$A:$D,4,0)</f>
        <v>9</v>
      </c>
      <c r="AC45" s="16">
        <f>VLOOKUP(A:A,[1]TDSheet!$A:$AC,29,0)</f>
        <v>0</v>
      </c>
      <c r="AD45" s="16">
        <f>VLOOKUP(A:A,[1]TDSheet!$A:$AD,30,0)</f>
        <v>0</v>
      </c>
      <c r="AE45" s="16">
        <f t="shared" si="13"/>
        <v>0</v>
      </c>
      <c r="AF45" s="16">
        <f t="shared" si="14"/>
        <v>0</v>
      </c>
      <c r="AG45" s="16"/>
      <c r="AH45" s="16"/>
      <c r="AI45" s="16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1661</v>
      </c>
      <c r="D46" s="8">
        <v>3392</v>
      </c>
      <c r="E46" s="21">
        <v>3061</v>
      </c>
      <c r="F46" s="21">
        <v>2200</v>
      </c>
      <c r="G46" s="1">
        <f>VLOOKUP(A:A,[1]TDSheet!$A:$G,7,0)</f>
        <v>0.3</v>
      </c>
      <c r="H46" s="1" t="e">
        <f>VLOOKUP(A:A,[1]TDSheet!$A:$H,8,0)</f>
        <v>#N/A</v>
      </c>
      <c r="I46" s="16">
        <f>VLOOKUP(A:A,[2]TDSheet!$A:$F,6,0)</f>
        <v>3008</v>
      </c>
      <c r="J46" s="16">
        <f t="shared" si="9"/>
        <v>53</v>
      </c>
      <c r="K46" s="16">
        <f>VLOOKUP(A:A,[1]TDSheet!$A:$L,12,0)</f>
        <v>1200</v>
      </c>
      <c r="L46" s="16"/>
      <c r="M46" s="16"/>
      <c r="N46" s="16"/>
      <c r="O46" s="16"/>
      <c r="P46" s="16"/>
      <c r="Q46" s="16"/>
      <c r="R46" s="18">
        <v>2120</v>
      </c>
      <c r="S46" s="16">
        <f t="shared" si="10"/>
        <v>612.20000000000005</v>
      </c>
      <c r="T46" s="18">
        <v>360</v>
      </c>
      <c r="U46" s="19">
        <f t="shared" si="11"/>
        <v>9.6047043449852989</v>
      </c>
      <c r="V46" s="16">
        <f t="shared" si="12"/>
        <v>3.5935968637700095</v>
      </c>
      <c r="W46" s="16"/>
      <c r="X46" s="16"/>
      <c r="Y46" s="16">
        <f>VLOOKUP(A:A,[1]TDSheet!$A:$Y,25,0)</f>
        <v>716.4</v>
      </c>
      <c r="Z46" s="16">
        <f>VLOOKUP(A:A,[1]TDSheet!$A:$Z,26,0)</f>
        <v>630.4</v>
      </c>
      <c r="AA46" s="16">
        <f>VLOOKUP(A:A,[1]TDSheet!$A:$AA,27,0)</f>
        <v>631.79999999999995</v>
      </c>
      <c r="AB46" s="16">
        <f>VLOOKUP(A:A,[3]TDSheet!$A:$D,4,0)</f>
        <v>655</v>
      </c>
      <c r="AC46" s="16">
        <f>VLOOKUP(A:A,[1]TDSheet!$A:$AC,29,0)</f>
        <v>0</v>
      </c>
      <c r="AD46" s="16">
        <f>VLOOKUP(A:A,[1]TDSheet!$A:$AD,30,0)</f>
        <v>0</v>
      </c>
      <c r="AE46" s="16">
        <f t="shared" si="13"/>
        <v>636</v>
      </c>
      <c r="AF46" s="16">
        <f t="shared" si="14"/>
        <v>108</v>
      </c>
      <c r="AG46" s="16"/>
      <c r="AH46" s="16"/>
      <c r="AI46" s="16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4357</v>
      </c>
      <c r="D47" s="8">
        <v>7554</v>
      </c>
      <c r="E47" s="8">
        <v>5398</v>
      </c>
      <c r="F47" s="8">
        <v>6413</v>
      </c>
      <c r="G47" s="1">
        <f>VLOOKUP(A:A,[1]TDSheet!$A:$G,7,0)</f>
        <v>0.35</v>
      </c>
      <c r="H47" s="1">
        <f>VLOOKUP(A:A,[1]TDSheet!$A:$H,8,0)</f>
        <v>45</v>
      </c>
      <c r="I47" s="16">
        <f>VLOOKUP(A:A,[2]TDSheet!$A:$F,6,0)</f>
        <v>5482</v>
      </c>
      <c r="J47" s="16">
        <f t="shared" si="9"/>
        <v>-84</v>
      </c>
      <c r="K47" s="16">
        <f>VLOOKUP(A:A,[1]TDSheet!$A:$L,12,0)</f>
        <v>600</v>
      </c>
      <c r="L47" s="16">
        <v>544</v>
      </c>
      <c r="M47" s="16"/>
      <c r="N47" s="16"/>
      <c r="O47" s="16"/>
      <c r="P47" s="16"/>
      <c r="Q47" s="16"/>
      <c r="R47" s="18">
        <v>2200</v>
      </c>
      <c r="S47" s="16">
        <f t="shared" si="10"/>
        <v>1079.5999999999999</v>
      </c>
      <c r="T47" s="18">
        <v>600</v>
      </c>
      <c r="U47" s="19">
        <f t="shared" si="11"/>
        <v>9.5933679140422381</v>
      </c>
      <c r="V47" s="16">
        <f t="shared" si="12"/>
        <v>5.9401630233419791</v>
      </c>
      <c r="W47" s="16"/>
      <c r="X47" s="16"/>
      <c r="Y47" s="16">
        <f>VLOOKUP(A:A,[1]TDSheet!$A:$Y,25,0)</f>
        <v>1288.8</v>
      </c>
      <c r="Z47" s="16">
        <f>VLOOKUP(A:A,[1]TDSheet!$A:$Z,26,0)</f>
        <v>1232.5999999999999</v>
      </c>
      <c r="AA47" s="16">
        <f>VLOOKUP(A:A,[1]TDSheet!$A:$AA,27,0)</f>
        <v>1182</v>
      </c>
      <c r="AB47" s="16">
        <f>VLOOKUP(A:A,[3]TDSheet!$A:$D,4,0)</f>
        <v>1331</v>
      </c>
      <c r="AC47" s="16">
        <f>VLOOKUP(A:A,[1]TDSheet!$A:$AC,29,0)</f>
        <v>0</v>
      </c>
      <c r="AD47" s="16">
        <f>VLOOKUP(A:A,[1]TDSheet!$A:$AD,30,0)</f>
        <v>0</v>
      </c>
      <c r="AE47" s="16">
        <f t="shared" si="13"/>
        <v>770</v>
      </c>
      <c r="AF47" s="16">
        <f t="shared" si="14"/>
        <v>210</v>
      </c>
      <c r="AG47" s="16"/>
      <c r="AH47" s="16"/>
      <c r="AI47" s="16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1064</v>
      </c>
      <c r="D48" s="8">
        <v>3712</v>
      </c>
      <c r="E48" s="8">
        <v>1709</v>
      </c>
      <c r="F48" s="8">
        <v>3032</v>
      </c>
      <c r="G48" s="1">
        <f>VLOOKUP(A:A,[1]TDSheet!$A:$G,7,0)</f>
        <v>0.41</v>
      </c>
      <c r="H48" s="1">
        <f>VLOOKUP(A:A,[1]TDSheet!$A:$H,8,0)</f>
        <v>45</v>
      </c>
      <c r="I48" s="16">
        <f>VLOOKUP(A:A,[2]TDSheet!$A:$F,6,0)</f>
        <v>1732</v>
      </c>
      <c r="J48" s="16">
        <f t="shared" si="9"/>
        <v>-23</v>
      </c>
      <c r="K48" s="16">
        <f>VLOOKUP(A:A,[1]TDSheet!$A:$L,12,0)</f>
        <v>240</v>
      </c>
      <c r="L48" s="16"/>
      <c r="M48" s="16"/>
      <c r="N48" s="16"/>
      <c r="O48" s="16"/>
      <c r="P48" s="16"/>
      <c r="Q48" s="16"/>
      <c r="R48" s="18"/>
      <c r="S48" s="16">
        <f t="shared" si="10"/>
        <v>341.8</v>
      </c>
      <c r="T48" s="18"/>
      <c r="U48" s="19">
        <f t="shared" si="11"/>
        <v>9.5728496196606194</v>
      </c>
      <c r="V48" s="16">
        <f t="shared" si="12"/>
        <v>8.8706846108835578</v>
      </c>
      <c r="W48" s="16"/>
      <c r="X48" s="16"/>
      <c r="Y48" s="16">
        <f>VLOOKUP(A:A,[1]TDSheet!$A:$Y,25,0)</f>
        <v>468.4</v>
      </c>
      <c r="Z48" s="16">
        <f>VLOOKUP(A:A,[1]TDSheet!$A:$Z,26,0)</f>
        <v>418.6</v>
      </c>
      <c r="AA48" s="16">
        <f>VLOOKUP(A:A,[1]TDSheet!$A:$AA,27,0)</f>
        <v>471.4</v>
      </c>
      <c r="AB48" s="16">
        <f>VLOOKUP(A:A,[3]TDSheet!$A:$D,4,0)</f>
        <v>382</v>
      </c>
      <c r="AC48" s="16">
        <f>VLOOKUP(A:A,[1]TDSheet!$A:$AC,29,0)</f>
        <v>0</v>
      </c>
      <c r="AD48" s="16">
        <f>VLOOKUP(A:A,[1]TDSheet!$A:$AD,30,0)</f>
        <v>0</v>
      </c>
      <c r="AE48" s="16">
        <f t="shared" si="13"/>
        <v>0</v>
      </c>
      <c r="AF48" s="16">
        <f t="shared" si="14"/>
        <v>0</v>
      </c>
      <c r="AG48" s="16"/>
      <c r="AH48" s="16"/>
      <c r="AI48" s="16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905</v>
      </c>
      <c r="D49" s="8">
        <v>1144</v>
      </c>
      <c r="E49" s="8">
        <v>866</v>
      </c>
      <c r="F49" s="8">
        <v>1160</v>
      </c>
      <c r="G49" s="1">
        <f>VLOOKUP(A:A,[1]TDSheet!$A:$G,7,0)</f>
        <v>0.41</v>
      </c>
      <c r="H49" s="1" t="e">
        <f>VLOOKUP(A:A,[1]TDSheet!$A:$H,8,0)</f>
        <v>#N/A</v>
      </c>
      <c r="I49" s="16">
        <f>VLOOKUP(A:A,[2]TDSheet!$A:$F,6,0)</f>
        <v>888</v>
      </c>
      <c r="J49" s="16">
        <f t="shared" si="9"/>
        <v>-22</v>
      </c>
      <c r="K49" s="16">
        <f>VLOOKUP(A:A,[1]TDSheet!$A:$L,12,0)</f>
        <v>120</v>
      </c>
      <c r="L49" s="16"/>
      <c r="M49" s="16"/>
      <c r="N49" s="16"/>
      <c r="O49" s="16"/>
      <c r="P49" s="16"/>
      <c r="Q49" s="16"/>
      <c r="R49" s="18">
        <v>240</v>
      </c>
      <c r="S49" s="16">
        <f t="shared" si="10"/>
        <v>173.2</v>
      </c>
      <c r="T49" s="18">
        <v>80</v>
      </c>
      <c r="U49" s="19">
        <f t="shared" si="11"/>
        <v>9.237875288683604</v>
      </c>
      <c r="V49" s="16">
        <f t="shared" si="12"/>
        <v>6.6974595842956122</v>
      </c>
      <c r="W49" s="16"/>
      <c r="X49" s="16"/>
      <c r="Y49" s="16">
        <f>VLOOKUP(A:A,[1]TDSheet!$A:$Y,25,0)</f>
        <v>282.60000000000002</v>
      </c>
      <c r="Z49" s="16">
        <f>VLOOKUP(A:A,[1]TDSheet!$A:$Z,26,0)</f>
        <v>233.6</v>
      </c>
      <c r="AA49" s="16">
        <f>VLOOKUP(A:A,[1]TDSheet!$A:$AA,27,0)</f>
        <v>204.6</v>
      </c>
      <c r="AB49" s="16">
        <f>VLOOKUP(A:A,[3]TDSheet!$A:$D,4,0)</f>
        <v>162</v>
      </c>
      <c r="AC49" s="16">
        <f>VLOOKUP(A:A,[1]TDSheet!$A:$AC,29,0)</f>
        <v>0</v>
      </c>
      <c r="AD49" s="16">
        <f>VLOOKUP(A:A,[1]TDSheet!$A:$AD,30,0)</f>
        <v>0</v>
      </c>
      <c r="AE49" s="16">
        <f t="shared" si="13"/>
        <v>98.399999999999991</v>
      </c>
      <c r="AF49" s="16">
        <f t="shared" si="14"/>
        <v>32.799999999999997</v>
      </c>
      <c r="AG49" s="16"/>
      <c r="AH49" s="16"/>
      <c r="AI49" s="16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444</v>
      </c>
      <c r="D50" s="8">
        <v>741</v>
      </c>
      <c r="E50" s="8">
        <v>474</v>
      </c>
      <c r="F50" s="8">
        <v>694</v>
      </c>
      <c r="G50" s="1">
        <f>VLOOKUP(A:A,[1]TDSheet!$A:$G,7,0)</f>
        <v>0.36</v>
      </c>
      <c r="H50" s="1" t="e">
        <f>VLOOKUP(A:A,[1]TDSheet!$A:$H,8,0)</f>
        <v>#N/A</v>
      </c>
      <c r="I50" s="16">
        <f>VLOOKUP(A:A,[2]TDSheet!$A:$F,6,0)</f>
        <v>475</v>
      </c>
      <c r="J50" s="16">
        <f t="shared" si="9"/>
        <v>-1</v>
      </c>
      <c r="K50" s="16">
        <f>VLOOKUP(A:A,[1]TDSheet!$A:$L,12,0)</f>
        <v>60</v>
      </c>
      <c r="L50" s="16"/>
      <c r="M50" s="16"/>
      <c r="N50" s="16"/>
      <c r="O50" s="16"/>
      <c r="P50" s="16"/>
      <c r="Q50" s="16"/>
      <c r="R50" s="18">
        <v>90</v>
      </c>
      <c r="S50" s="16">
        <f t="shared" si="10"/>
        <v>94.8</v>
      </c>
      <c r="T50" s="18">
        <v>30</v>
      </c>
      <c r="U50" s="19">
        <f t="shared" si="11"/>
        <v>9.2194092827004219</v>
      </c>
      <c r="V50" s="16">
        <f t="shared" si="12"/>
        <v>7.3206751054852326</v>
      </c>
      <c r="W50" s="16"/>
      <c r="X50" s="16"/>
      <c r="Y50" s="16">
        <f>VLOOKUP(A:A,[1]TDSheet!$A:$Y,25,0)</f>
        <v>142.80000000000001</v>
      </c>
      <c r="Z50" s="16">
        <f>VLOOKUP(A:A,[1]TDSheet!$A:$Z,26,0)</f>
        <v>126.4</v>
      </c>
      <c r="AA50" s="16">
        <f>VLOOKUP(A:A,[1]TDSheet!$A:$AA,27,0)</f>
        <v>119</v>
      </c>
      <c r="AB50" s="16">
        <f>VLOOKUP(A:A,[3]TDSheet!$A:$D,4,0)</f>
        <v>105</v>
      </c>
      <c r="AC50" s="16">
        <f>VLOOKUP(A:A,[1]TDSheet!$A:$AC,29,0)</f>
        <v>0</v>
      </c>
      <c r="AD50" s="16">
        <f>VLOOKUP(A:A,[1]TDSheet!$A:$AD,30,0)</f>
        <v>0</v>
      </c>
      <c r="AE50" s="16">
        <f t="shared" si="13"/>
        <v>32.4</v>
      </c>
      <c r="AF50" s="16">
        <f t="shared" si="14"/>
        <v>10.799999999999999</v>
      </c>
      <c r="AG50" s="16"/>
      <c r="AH50" s="16"/>
      <c r="AI50" s="16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176</v>
      </c>
      <c r="D51" s="8">
        <v>249</v>
      </c>
      <c r="E51" s="8">
        <v>176</v>
      </c>
      <c r="F51" s="8">
        <v>246</v>
      </c>
      <c r="G51" s="1">
        <f>VLOOKUP(A:A,[1]TDSheet!$A:$G,7,0)</f>
        <v>0.33</v>
      </c>
      <c r="H51" s="1" t="e">
        <f>VLOOKUP(A:A,[1]TDSheet!$A:$H,8,0)</f>
        <v>#N/A</v>
      </c>
      <c r="I51" s="16">
        <f>VLOOKUP(A:A,[2]TDSheet!$A:$F,6,0)</f>
        <v>178</v>
      </c>
      <c r="J51" s="16">
        <f t="shared" si="9"/>
        <v>-2</v>
      </c>
      <c r="K51" s="16">
        <f>VLOOKUP(A:A,[1]TDSheet!$A:$L,12,0)</f>
        <v>0</v>
      </c>
      <c r="L51" s="16"/>
      <c r="M51" s="16"/>
      <c r="N51" s="16"/>
      <c r="O51" s="16"/>
      <c r="P51" s="16"/>
      <c r="Q51" s="16"/>
      <c r="R51" s="18">
        <v>80</v>
      </c>
      <c r="S51" s="16">
        <f t="shared" si="10"/>
        <v>35.200000000000003</v>
      </c>
      <c r="T51" s="18"/>
      <c r="U51" s="19">
        <f t="shared" si="11"/>
        <v>9.2613636363636349</v>
      </c>
      <c r="V51" s="16">
        <f t="shared" si="12"/>
        <v>6.9886363636363633</v>
      </c>
      <c r="W51" s="16"/>
      <c r="X51" s="16"/>
      <c r="Y51" s="16">
        <f>VLOOKUP(A:A,[1]TDSheet!$A:$Y,25,0)</f>
        <v>47.8</v>
      </c>
      <c r="Z51" s="16">
        <f>VLOOKUP(A:A,[1]TDSheet!$A:$Z,26,0)</f>
        <v>46.8</v>
      </c>
      <c r="AA51" s="16">
        <f>VLOOKUP(A:A,[1]TDSheet!$A:$AA,27,0)</f>
        <v>41.4</v>
      </c>
      <c r="AB51" s="16">
        <f>VLOOKUP(A:A,[3]TDSheet!$A:$D,4,0)</f>
        <v>38</v>
      </c>
      <c r="AC51" s="16">
        <f>VLOOKUP(A:A,[1]TDSheet!$A:$AC,29,0)</f>
        <v>0</v>
      </c>
      <c r="AD51" s="16">
        <f>VLOOKUP(A:A,[1]TDSheet!$A:$AD,30,0)</f>
        <v>0</v>
      </c>
      <c r="AE51" s="16">
        <f t="shared" si="13"/>
        <v>26.400000000000002</v>
      </c>
      <c r="AF51" s="16">
        <f t="shared" si="14"/>
        <v>0</v>
      </c>
      <c r="AG51" s="16"/>
      <c r="AH51" s="16"/>
      <c r="AI51" s="16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248</v>
      </c>
      <c r="D52" s="8">
        <v>203</v>
      </c>
      <c r="E52" s="8">
        <v>191</v>
      </c>
      <c r="F52" s="8">
        <v>255</v>
      </c>
      <c r="G52" s="1">
        <f>VLOOKUP(A:A,[1]TDSheet!$A:$G,7,0)</f>
        <v>0.33</v>
      </c>
      <c r="H52" s="1" t="e">
        <f>VLOOKUP(A:A,[1]TDSheet!$A:$H,8,0)</f>
        <v>#N/A</v>
      </c>
      <c r="I52" s="16">
        <f>VLOOKUP(A:A,[2]TDSheet!$A:$F,6,0)</f>
        <v>193</v>
      </c>
      <c r="J52" s="16">
        <f t="shared" si="9"/>
        <v>-2</v>
      </c>
      <c r="K52" s="16">
        <f>VLOOKUP(A:A,[1]TDSheet!$A:$L,12,0)</f>
        <v>0</v>
      </c>
      <c r="L52" s="16"/>
      <c r="M52" s="16"/>
      <c r="N52" s="16"/>
      <c r="O52" s="16"/>
      <c r="P52" s="16"/>
      <c r="Q52" s="16"/>
      <c r="R52" s="18">
        <v>80</v>
      </c>
      <c r="S52" s="16">
        <f t="shared" si="10"/>
        <v>38.200000000000003</v>
      </c>
      <c r="T52" s="18"/>
      <c r="U52" s="19">
        <f t="shared" si="11"/>
        <v>8.7696335078534027</v>
      </c>
      <c r="V52" s="16">
        <f t="shared" si="12"/>
        <v>6.6753926701570672</v>
      </c>
      <c r="W52" s="16"/>
      <c r="X52" s="16"/>
      <c r="Y52" s="16">
        <f>VLOOKUP(A:A,[1]TDSheet!$A:$Y,25,0)</f>
        <v>63.2</v>
      </c>
      <c r="Z52" s="16">
        <f>VLOOKUP(A:A,[1]TDSheet!$A:$Z,26,0)</f>
        <v>56.4</v>
      </c>
      <c r="AA52" s="16">
        <f>VLOOKUP(A:A,[1]TDSheet!$A:$AA,27,0)</f>
        <v>36.799999999999997</v>
      </c>
      <c r="AB52" s="16">
        <f>VLOOKUP(A:A,[3]TDSheet!$A:$D,4,0)</f>
        <v>18</v>
      </c>
      <c r="AC52" s="16">
        <f>VLOOKUP(A:A,[1]TDSheet!$A:$AC,29,0)</f>
        <v>0</v>
      </c>
      <c r="AD52" s="16">
        <f>VLOOKUP(A:A,[1]TDSheet!$A:$AD,30,0)</f>
        <v>0</v>
      </c>
      <c r="AE52" s="16">
        <f t="shared" si="13"/>
        <v>26.400000000000002</v>
      </c>
      <c r="AF52" s="16">
        <f t="shared" si="14"/>
        <v>0</v>
      </c>
      <c r="AG52" s="16"/>
      <c r="AH52" s="16"/>
      <c r="AI52" s="16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406</v>
      </c>
      <c r="D53" s="8">
        <v>772</v>
      </c>
      <c r="E53" s="8">
        <v>505</v>
      </c>
      <c r="F53" s="8">
        <v>660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510</v>
      </c>
      <c r="J53" s="16">
        <f t="shared" si="9"/>
        <v>-5</v>
      </c>
      <c r="K53" s="16">
        <f>VLOOKUP(A:A,[1]TDSheet!$A:$L,12,0)</f>
        <v>40</v>
      </c>
      <c r="L53" s="16"/>
      <c r="M53" s="16"/>
      <c r="N53" s="16"/>
      <c r="O53" s="16"/>
      <c r="P53" s="16"/>
      <c r="Q53" s="16"/>
      <c r="R53" s="18">
        <v>240</v>
      </c>
      <c r="S53" s="16">
        <f t="shared" si="10"/>
        <v>101</v>
      </c>
      <c r="T53" s="18"/>
      <c r="U53" s="19">
        <f t="shared" si="11"/>
        <v>9.3069306930693063</v>
      </c>
      <c r="V53" s="16">
        <f t="shared" si="12"/>
        <v>6.5346534653465342</v>
      </c>
      <c r="W53" s="16"/>
      <c r="X53" s="16"/>
      <c r="Y53" s="16">
        <f>VLOOKUP(A:A,[1]TDSheet!$A:$Y,25,0)</f>
        <v>137.4</v>
      </c>
      <c r="Z53" s="16">
        <f>VLOOKUP(A:A,[1]TDSheet!$A:$Z,26,0)</f>
        <v>118.6</v>
      </c>
      <c r="AA53" s="16">
        <f>VLOOKUP(A:A,[1]TDSheet!$A:$AA,27,0)</f>
        <v>116</v>
      </c>
      <c r="AB53" s="16">
        <f>VLOOKUP(A:A,[3]TDSheet!$A:$D,4,0)</f>
        <v>117</v>
      </c>
      <c r="AC53" s="16">
        <f>VLOOKUP(A:A,[1]TDSheet!$A:$AC,29,0)</f>
        <v>0</v>
      </c>
      <c r="AD53" s="16">
        <f>VLOOKUP(A:A,[1]TDSheet!$A:$AD,30,0)</f>
        <v>0</v>
      </c>
      <c r="AE53" s="16">
        <f t="shared" si="13"/>
        <v>79.2</v>
      </c>
      <c r="AF53" s="16">
        <f t="shared" si="14"/>
        <v>0</v>
      </c>
      <c r="AG53" s="16"/>
      <c r="AH53" s="16"/>
      <c r="AI53" s="16"/>
    </row>
    <row r="54" spans="1:35" s="1" customFormat="1" ht="11.1" customHeight="1" outlineLevel="1" x14ac:dyDescent="0.2">
      <c r="A54" s="7" t="s">
        <v>57</v>
      </c>
      <c r="B54" s="7" t="s">
        <v>9</v>
      </c>
      <c r="C54" s="8">
        <v>530.577</v>
      </c>
      <c r="D54" s="8">
        <v>1633.846</v>
      </c>
      <c r="E54" s="21">
        <v>988</v>
      </c>
      <c r="F54" s="21">
        <v>1111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961.6</v>
      </c>
      <c r="J54" s="16">
        <f t="shared" si="9"/>
        <v>26.399999999999977</v>
      </c>
      <c r="K54" s="16">
        <f>VLOOKUP(A:A,[1]TDSheet!$A:$L,12,0)</f>
        <v>180</v>
      </c>
      <c r="L54" s="16"/>
      <c r="M54" s="16"/>
      <c r="N54" s="16"/>
      <c r="O54" s="16"/>
      <c r="P54" s="16"/>
      <c r="Q54" s="16"/>
      <c r="R54" s="18">
        <v>500</v>
      </c>
      <c r="S54" s="16">
        <f t="shared" si="10"/>
        <v>197.6</v>
      </c>
      <c r="T54" s="18">
        <v>100</v>
      </c>
      <c r="U54" s="19">
        <f t="shared" si="11"/>
        <v>9.5698380566801617</v>
      </c>
      <c r="V54" s="16">
        <f t="shared" si="12"/>
        <v>5.6224696356275308</v>
      </c>
      <c r="W54" s="16"/>
      <c r="X54" s="16"/>
      <c r="Y54" s="16">
        <f>VLOOKUP(A:A,[1]TDSheet!$A:$Y,25,0)</f>
        <v>206.6</v>
      </c>
      <c r="Z54" s="16">
        <f>VLOOKUP(A:A,[1]TDSheet!$A:$Z,26,0)</f>
        <v>240.4</v>
      </c>
      <c r="AA54" s="16">
        <f>VLOOKUP(A:A,[1]TDSheet!$A:$AA,27,0)</f>
        <v>219.8</v>
      </c>
      <c r="AB54" s="16">
        <f>VLOOKUP(A:A,[3]TDSheet!$A:$D,4,0)</f>
        <v>202.315</v>
      </c>
      <c r="AC54" s="16">
        <f>VLOOKUP(A:A,[1]TDSheet!$A:$AC,29,0)</f>
        <v>0</v>
      </c>
      <c r="AD54" s="16">
        <f>VLOOKUP(A:A,[1]TDSheet!$A:$AD,30,0)</f>
        <v>0</v>
      </c>
      <c r="AE54" s="16">
        <f t="shared" si="13"/>
        <v>500</v>
      </c>
      <c r="AF54" s="16">
        <f t="shared" si="14"/>
        <v>100</v>
      </c>
      <c r="AG54" s="16"/>
      <c r="AH54" s="16"/>
      <c r="AI54" s="16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766</v>
      </c>
      <c r="D55" s="8">
        <v>2220</v>
      </c>
      <c r="E55" s="8">
        <v>1196</v>
      </c>
      <c r="F55" s="8">
        <v>1734</v>
      </c>
      <c r="G55" s="1">
        <f>VLOOKUP(A:A,[1]TDSheet!$A:$G,7,0)</f>
        <v>0.4</v>
      </c>
      <c r="H55" s="1" t="e">
        <f>VLOOKUP(A:A,[1]TDSheet!$A:$H,8,0)</f>
        <v>#N/A</v>
      </c>
      <c r="I55" s="16">
        <f>VLOOKUP(A:A,[2]TDSheet!$A:$F,6,0)</f>
        <v>1217</v>
      </c>
      <c r="J55" s="16">
        <f t="shared" si="9"/>
        <v>-21</v>
      </c>
      <c r="K55" s="16">
        <f>VLOOKUP(A:A,[1]TDSheet!$A:$L,12,0)</f>
        <v>240</v>
      </c>
      <c r="L55" s="16"/>
      <c r="M55" s="16"/>
      <c r="N55" s="16"/>
      <c r="O55" s="16"/>
      <c r="P55" s="16"/>
      <c r="Q55" s="16"/>
      <c r="R55" s="18">
        <v>120</v>
      </c>
      <c r="S55" s="16">
        <f t="shared" si="10"/>
        <v>239.2</v>
      </c>
      <c r="T55" s="18">
        <v>120</v>
      </c>
      <c r="U55" s="19">
        <f t="shared" si="11"/>
        <v>9.2558528428093645</v>
      </c>
      <c r="V55" s="16">
        <f t="shared" si="12"/>
        <v>7.2491638795986626</v>
      </c>
      <c r="W55" s="16"/>
      <c r="X55" s="16"/>
      <c r="Y55" s="16">
        <f>VLOOKUP(A:A,[1]TDSheet!$A:$Y,25,0)</f>
        <v>352.8</v>
      </c>
      <c r="Z55" s="16">
        <f>VLOOKUP(A:A,[1]TDSheet!$A:$Z,26,0)</f>
        <v>282.60000000000002</v>
      </c>
      <c r="AA55" s="16">
        <f>VLOOKUP(A:A,[1]TDSheet!$A:$AA,27,0)</f>
        <v>299.60000000000002</v>
      </c>
      <c r="AB55" s="16">
        <f>VLOOKUP(A:A,[3]TDSheet!$A:$D,4,0)</f>
        <v>325</v>
      </c>
      <c r="AC55" s="16">
        <f>VLOOKUP(A:A,[1]TDSheet!$A:$AC,29,0)</f>
        <v>0</v>
      </c>
      <c r="AD55" s="16">
        <f>VLOOKUP(A:A,[1]TDSheet!$A:$AD,30,0)</f>
        <v>0</v>
      </c>
      <c r="AE55" s="16">
        <f t="shared" si="13"/>
        <v>48</v>
      </c>
      <c r="AF55" s="16">
        <f t="shared" si="14"/>
        <v>48</v>
      </c>
      <c r="AG55" s="16"/>
      <c r="AH55" s="16"/>
      <c r="AI55" s="16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254</v>
      </c>
      <c r="D56" s="8">
        <v>369</v>
      </c>
      <c r="E56" s="8">
        <v>242</v>
      </c>
      <c r="F56" s="8">
        <v>379</v>
      </c>
      <c r="G56" s="1">
        <f>VLOOKUP(A:A,[1]TDSheet!$A:$G,7,0)</f>
        <v>0.3</v>
      </c>
      <c r="H56" s="1" t="e">
        <f>VLOOKUP(A:A,[1]TDSheet!$A:$H,8,0)</f>
        <v>#N/A</v>
      </c>
      <c r="I56" s="16">
        <f>VLOOKUP(A:A,[2]TDSheet!$A:$F,6,0)</f>
        <v>250</v>
      </c>
      <c r="J56" s="16">
        <f t="shared" si="9"/>
        <v>-8</v>
      </c>
      <c r="K56" s="16">
        <f>VLOOKUP(A:A,[1]TDSheet!$A:$L,12,0)</f>
        <v>0</v>
      </c>
      <c r="L56" s="16"/>
      <c r="M56" s="16"/>
      <c r="N56" s="16"/>
      <c r="O56" s="16"/>
      <c r="P56" s="16"/>
      <c r="Q56" s="16"/>
      <c r="R56" s="18">
        <v>40</v>
      </c>
      <c r="S56" s="16">
        <f t="shared" si="10"/>
        <v>48.4</v>
      </c>
      <c r="T56" s="18">
        <v>40</v>
      </c>
      <c r="U56" s="19">
        <f t="shared" si="11"/>
        <v>9.4834710743801658</v>
      </c>
      <c r="V56" s="16">
        <f t="shared" si="12"/>
        <v>7.830578512396694</v>
      </c>
      <c r="W56" s="16"/>
      <c r="X56" s="16"/>
      <c r="Y56" s="16">
        <f>VLOOKUP(A:A,[1]TDSheet!$A:$Y,25,0)</f>
        <v>57</v>
      </c>
      <c r="Z56" s="16">
        <f>VLOOKUP(A:A,[1]TDSheet!$A:$Z,26,0)</f>
        <v>66.599999999999994</v>
      </c>
      <c r="AA56" s="16">
        <f>VLOOKUP(A:A,[1]TDSheet!$A:$AA,27,0)</f>
        <v>56.6</v>
      </c>
      <c r="AB56" s="16">
        <f>VLOOKUP(A:A,[3]TDSheet!$A:$D,4,0)</f>
        <v>37</v>
      </c>
      <c r="AC56" s="16">
        <f>VLOOKUP(A:A,[1]TDSheet!$A:$AC,29,0)</f>
        <v>0</v>
      </c>
      <c r="AD56" s="16">
        <f>VLOOKUP(A:A,[1]TDSheet!$A:$AD,30,0)</f>
        <v>0</v>
      </c>
      <c r="AE56" s="16">
        <f t="shared" si="13"/>
        <v>12</v>
      </c>
      <c r="AF56" s="16">
        <f t="shared" si="14"/>
        <v>12</v>
      </c>
      <c r="AG56" s="16"/>
      <c r="AH56" s="16"/>
      <c r="AI56" s="16"/>
    </row>
    <row r="57" spans="1:35" s="1" customFormat="1" ht="11.1" customHeight="1" outlineLevel="1" x14ac:dyDescent="0.2">
      <c r="A57" s="7" t="s">
        <v>60</v>
      </c>
      <c r="B57" s="7" t="s">
        <v>9</v>
      </c>
      <c r="C57" s="8">
        <v>850.31</v>
      </c>
      <c r="D57" s="8">
        <v>158.148</v>
      </c>
      <c r="E57" s="8">
        <v>679.077</v>
      </c>
      <c r="F57" s="8">
        <v>329.38099999999997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667</v>
      </c>
      <c r="J57" s="16">
        <f t="shared" si="9"/>
        <v>12.076999999999998</v>
      </c>
      <c r="K57" s="16">
        <f>VLOOKUP(A:A,[1]TDSheet!$A:$L,12,0)</f>
        <v>80</v>
      </c>
      <c r="L57" s="16"/>
      <c r="M57" s="16"/>
      <c r="N57" s="16"/>
      <c r="O57" s="16"/>
      <c r="P57" s="16"/>
      <c r="Q57" s="16"/>
      <c r="R57" s="18">
        <v>700</v>
      </c>
      <c r="S57" s="16">
        <f t="shared" si="10"/>
        <v>135.81540000000001</v>
      </c>
      <c r="T57" s="18">
        <v>200</v>
      </c>
      <c r="U57" s="19">
        <f t="shared" si="11"/>
        <v>9.6408875576701885</v>
      </c>
      <c r="V57" s="16">
        <f t="shared" si="12"/>
        <v>2.4252109849104002</v>
      </c>
      <c r="W57" s="16"/>
      <c r="X57" s="16"/>
      <c r="Y57" s="16">
        <f>VLOOKUP(A:A,[1]TDSheet!$A:$Y,25,0)</f>
        <v>117.35260000000001</v>
      </c>
      <c r="Z57" s="16">
        <f>VLOOKUP(A:A,[1]TDSheet!$A:$Z,26,0)</f>
        <v>93.643799999999999</v>
      </c>
      <c r="AA57" s="16">
        <f>VLOOKUP(A:A,[1]TDSheet!$A:$AA,27,0)</f>
        <v>102.99120000000001</v>
      </c>
      <c r="AB57" s="16">
        <f>VLOOKUP(A:A,[3]TDSheet!$A:$D,4,0)</f>
        <v>247.50200000000001</v>
      </c>
      <c r="AC57" s="16" t="str">
        <f>VLOOKUP(A:A,[1]TDSheet!$A:$AC,29,0)</f>
        <v>Витал</v>
      </c>
      <c r="AD57" s="16">
        <f>VLOOKUP(A:A,[1]TDSheet!$A:$AD,30,0)</f>
        <v>0</v>
      </c>
      <c r="AE57" s="16">
        <f t="shared" si="13"/>
        <v>700</v>
      </c>
      <c r="AF57" s="16">
        <f t="shared" si="14"/>
        <v>200</v>
      </c>
      <c r="AG57" s="16"/>
      <c r="AH57" s="16"/>
      <c r="AI57" s="16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169.06200000000001</v>
      </c>
      <c r="D58" s="8">
        <v>263.15699999999998</v>
      </c>
      <c r="E58" s="8">
        <v>261.57799999999997</v>
      </c>
      <c r="F58" s="8">
        <v>169.126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255</v>
      </c>
      <c r="J58" s="16">
        <f t="shared" si="9"/>
        <v>6.5779999999999745</v>
      </c>
      <c r="K58" s="16">
        <f>VLOOKUP(A:A,[1]TDSheet!$A:$L,12,0)</f>
        <v>150</v>
      </c>
      <c r="L58" s="16"/>
      <c r="M58" s="16"/>
      <c r="N58" s="16"/>
      <c r="O58" s="16"/>
      <c r="P58" s="16"/>
      <c r="Q58" s="16"/>
      <c r="R58" s="18">
        <v>160</v>
      </c>
      <c r="S58" s="16">
        <f t="shared" si="10"/>
        <v>52.315599999999996</v>
      </c>
      <c r="T58" s="18">
        <v>30</v>
      </c>
      <c r="U58" s="19">
        <f t="shared" si="11"/>
        <v>9.7318199542775012</v>
      </c>
      <c r="V58" s="16">
        <f t="shared" si="12"/>
        <v>3.2328024528056645</v>
      </c>
      <c r="W58" s="16"/>
      <c r="X58" s="16"/>
      <c r="Y58" s="16">
        <f>VLOOKUP(A:A,[1]TDSheet!$A:$Y,25,0)</f>
        <v>58.658200000000001</v>
      </c>
      <c r="Z58" s="16">
        <f>VLOOKUP(A:A,[1]TDSheet!$A:$Z,26,0)</f>
        <v>54.761400000000002</v>
      </c>
      <c r="AA58" s="16">
        <f>VLOOKUP(A:A,[1]TDSheet!$A:$AA,27,0)</f>
        <v>58.861599999999996</v>
      </c>
      <c r="AB58" s="16">
        <f>VLOOKUP(A:A,[3]TDSheet!$A:$D,4,0)</f>
        <v>112.53</v>
      </c>
      <c r="AC58" s="16">
        <f>VLOOKUP(A:A,[1]TDSheet!$A:$AC,29,0)</f>
        <v>0</v>
      </c>
      <c r="AD58" s="16">
        <f>VLOOKUP(A:A,[1]TDSheet!$A:$AD,30,0)</f>
        <v>0</v>
      </c>
      <c r="AE58" s="16">
        <f t="shared" si="13"/>
        <v>160</v>
      </c>
      <c r="AF58" s="16">
        <f t="shared" si="14"/>
        <v>30</v>
      </c>
      <c r="AG58" s="16"/>
      <c r="AH58" s="16"/>
      <c r="AI58" s="16"/>
    </row>
    <row r="59" spans="1:35" s="1" customFormat="1" ht="11.1" customHeight="1" outlineLevel="1" x14ac:dyDescent="0.2">
      <c r="A59" s="7" t="s">
        <v>62</v>
      </c>
      <c r="B59" s="7" t="s">
        <v>9</v>
      </c>
      <c r="C59" s="8">
        <v>135.80000000000001</v>
      </c>
      <c r="D59" s="8">
        <v>676.76800000000003</v>
      </c>
      <c r="E59" s="8">
        <v>309.529</v>
      </c>
      <c r="F59" s="8">
        <v>396.88099999999997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308.53899999999999</v>
      </c>
      <c r="J59" s="16">
        <f t="shared" si="9"/>
        <v>0.99000000000000909</v>
      </c>
      <c r="K59" s="16">
        <f>VLOOKUP(A:A,[1]TDSheet!$A:$L,12,0)</f>
        <v>40</v>
      </c>
      <c r="L59" s="16"/>
      <c r="M59" s="16"/>
      <c r="N59" s="16"/>
      <c r="O59" s="16"/>
      <c r="P59" s="16"/>
      <c r="Q59" s="16"/>
      <c r="R59" s="18">
        <v>120</v>
      </c>
      <c r="S59" s="16">
        <f t="shared" si="10"/>
        <v>61.905799999999999</v>
      </c>
      <c r="T59" s="18">
        <v>50</v>
      </c>
      <c r="U59" s="19">
        <f t="shared" si="11"/>
        <v>9.80329791392729</v>
      </c>
      <c r="V59" s="16">
        <f t="shared" si="12"/>
        <v>6.4110471070562047</v>
      </c>
      <c r="W59" s="16"/>
      <c r="X59" s="16"/>
      <c r="Y59" s="16">
        <f>VLOOKUP(A:A,[1]TDSheet!$A:$Y,25,0)</f>
        <v>49.786000000000001</v>
      </c>
      <c r="Z59" s="16">
        <f>VLOOKUP(A:A,[1]TDSheet!$A:$Z,26,0)</f>
        <v>56.425199999999997</v>
      </c>
      <c r="AA59" s="16">
        <f>VLOOKUP(A:A,[1]TDSheet!$A:$AA,27,0)</f>
        <v>68.079599999999999</v>
      </c>
      <c r="AB59" s="16">
        <f>VLOOKUP(A:A,[3]TDSheet!$A:$D,4,0)</f>
        <v>104.623</v>
      </c>
      <c r="AC59" s="16">
        <f>VLOOKUP(A:A,[1]TDSheet!$A:$AC,29,0)</f>
        <v>0</v>
      </c>
      <c r="AD59" s="16">
        <f>VLOOKUP(A:A,[1]TDSheet!$A:$AD,30,0)</f>
        <v>0</v>
      </c>
      <c r="AE59" s="16">
        <f t="shared" si="13"/>
        <v>120</v>
      </c>
      <c r="AF59" s="16">
        <f t="shared" si="14"/>
        <v>50</v>
      </c>
      <c r="AG59" s="16"/>
      <c r="AH59" s="16"/>
      <c r="AI59" s="16"/>
    </row>
    <row r="60" spans="1:35" s="1" customFormat="1" ht="11.1" customHeight="1" outlineLevel="1" x14ac:dyDescent="0.2">
      <c r="A60" s="7" t="s">
        <v>63</v>
      </c>
      <c r="B60" s="7" t="s">
        <v>8</v>
      </c>
      <c r="C60" s="8">
        <v>173</v>
      </c>
      <c r="D60" s="8">
        <v>203</v>
      </c>
      <c r="E60" s="8">
        <v>230</v>
      </c>
      <c r="F60" s="8">
        <v>142</v>
      </c>
      <c r="G60" s="1">
        <f>VLOOKUP(A:A,[1]TDSheet!$A:$G,7,0)</f>
        <v>0.27</v>
      </c>
      <c r="H60" s="1" t="e">
        <f>VLOOKUP(A:A,[1]TDSheet!$A:$H,8,0)</f>
        <v>#N/A</v>
      </c>
      <c r="I60" s="16">
        <f>VLOOKUP(A:A,[2]TDSheet!$A:$F,6,0)</f>
        <v>232</v>
      </c>
      <c r="J60" s="16">
        <f t="shared" si="9"/>
        <v>-2</v>
      </c>
      <c r="K60" s="16">
        <f>VLOOKUP(A:A,[1]TDSheet!$A:$L,12,0)</f>
        <v>40</v>
      </c>
      <c r="L60" s="16"/>
      <c r="M60" s="16"/>
      <c r="N60" s="16"/>
      <c r="O60" s="16"/>
      <c r="P60" s="16"/>
      <c r="Q60" s="16"/>
      <c r="R60" s="18">
        <v>200</v>
      </c>
      <c r="S60" s="16">
        <f t="shared" si="10"/>
        <v>46</v>
      </c>
      <c r="T60" s="18">
        <v>40</v>
      </c>
      <c r="U60" s="19">
        <f t="shared" si="11"/>
        <v>9.1739130434782616</v>
      </c>
      <c r="V60" s="16">
        <f t="shared" si="12"/>
        <v>3.0869565217391304</v>
      </c>
      <c r="W60" s="16"/>
      <c r="X60" s="16"/>
      <c r="Y60" s="16">
        <f>VLOOKUP(A:A,[1]TDSheet!$A:$Y,25,0)</f>
        <v>44.2</v>
      </c>
      <c r="Z60" s="16">
        <f>VLOOKUP(A:A,[1]TDSheet!$A:$Z,26,0)</f>
        <v>43.8</v>
      </c>
      <c r="AA60" s="16">
        <f>VLOOKUP(A:A,[1]TDSheet!$A:$AA,27,0)</f>
        <v>40.200000000000003</v>
      </c>
      <c r="AB60" s="16">
        <f>VLOOKUP(A:A,[3]TDSheet!$A:$D,4,0)</f>
        <v>54</v>
      </c>
      <c r="AC60" s="16">
        <f>VLOOKUP(A:A,[1]TDSheet!$A:$AC,29,0)</f>
        <v>0</v>
      </c>
      <c r="AD60" s="16">
        <f>VLOOKUP(A:A,[1]TDSheet!$A:$AD,30,0)</f>
        <v>0</v>
      </c>
      <c r="AE60" s="16">
        <f t="shared" si="13"/>
        <v>54</v>
      </c>
      <c r="AF60" s="16">
        <f t="shared" si="14"/>
        <v>10.8</v>
      </c>
      <c r="AG60" s="16"/>
      <c r="AH60" s="16"/>
      <c r="AI60" s="16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80</v>
      </c>
      <c r="D61" s="8">
        <v>577</v>
      </c>
      <c r="E61" s="8">
        <v>383</v>
      </c>
      <c r="F61" s="8">
        <v>259</v>
      </c>
      <c r="G61" s="1">
        <f>VLOOKUP(A:A,[1]TDSheet!$A:$G,7,0)</f>
        <v>0.3</v>
      </c>
      <c r="H61" s="1" t="e">
        <f>VLOOKUP(A:A,[1]TDSheet!$A:$H,8,0)</f>
        <v>#N/A</v>
      </c>
      <c r="I61" s="16">
        <f>VLOOKUP(A:A,[2]TDSheet!$A:$F,6,0)</f>
        <v>390</v>
      </c>
      <c r="J61" s="16">
        <f t="shared" si="9"/>
        <v>-7</v>
      </c>
      <c r="K61" s="16">
        <f>VLOOKUP(A:A,[1]TDSheet!$A:$L,12,0)</f>
        <v>40</v>
      </c>
      <c r="L61" s="16"/>
      <c r="M61" s="16"/>
      <c r="N61" s="16"/>
      <c r="O61" s="16"/>
      <c r="P61" s="16"/>
      <c r="Q61" s="16"/>
      <c r="R61" s="18">
        <v>200</v>
      </c>
      <c r="S61" s="16">
        <f t="shared" si="10"/>
        <v>76.599999999999994</v>
      </c>
      <c r="T61" s="18">
        <v>120</v>
      </c>
      <c r="U61" s="19">
        <f t="shared" si="11"/>
        <v>8.0809399477806796</v>
      </c>
      <c r="V61" s="16">
        <f t="shared" si="12"/>
        <v>3.3812010443864233</v>
      </c>
      <c r="W61" s="16"/>
      <c r="X61" s="16"/>
      <c r="Y61" s="16">
        <f>VLOOKUP(A:A,[1]TDSheet!$A:$Y,25,0)</f>
        <v>143.6</v>
      </c>
      <c r="Z61" s="16">
        <f>VLOOKUP(A:A,[1]TDSheet!$A:$Z,26,0)</f>
        <v>106.6</v>
      </c>
      <c r="AA61" s="16">
        <f>VLOOKUP(A:A,[1]TDSheet!$A:$AA,27,0)</f>
        <v>95.2</v>
      </c>
      <c r="AB61" s="16">
        <f>VLOOKUP(A:A,[3]TDSheet!$A:$D,4,0)</f>
        <v>73</v>
      </c>
      <c r="AC61" s="16" t="str">
        <f>VLOOKUP(A:A,[1]TDSheet!$A:$AC,29,0)</f>
        <v>Витал</v>
      </c>
      <c r="AD61" s="16">
        <f>VLOOKUP(A:A,[1]TDSheet!$A:$AD,30,0)</f>
        <v>0</v>
      </c>
      <c r="AE61" s="16">
        <f t="shared" si="13"/>
        <v>60</v>
      </c>
      <c r="AF61" s="16">
        <f t="shared" si="14"/>
        <v>36</v>
      </c>
      <c r="AG61" s="16"/>
      <c r="AH61" s="16"/>
      <c r="AI61" s="16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7496</v>
      </c>
      <c r="D62" s="8">
        <v>9622</v>
      </c>
      <c r="E62" s="21">
        <v>7006</v>
      </c>
      <c r="F62" s="21">
        <v>8510</v>
      </c>
      <c r="G62" s="1">
        <f>VLOOKUP(A:A,[1]TDSheet!$A:$G,7,0)</f>
        <v>0.41</v>
      </c>
      <c r="H62" s="1" t="e">
        <f>VLOOKUP(A:A,[1]TDSheet!$A:$H,8,0)</f>
        <v>#N/A</v>
      </c>
      <c r="I62" s="16">
        <f>VLOOKUP(A:A,[2]TDSheet!$A:$F,6,0)</f>
        <v>6896</v>
      </c>
      <c r="J62" s="16">
        <f t="shared" si="9"/>
        <v>110</v>
      </c>
      <c r="K62" s="16">
        <f>VLOOKUP(A:A,[1]TDSheet!$A:$L,12,0)</f>
        <v>1400</v>
      </c>
      <c r="L62" s="16"/>
      <c r="M62" s="16"/>
      <c r="N62" s="16"/>
      <c r="O62" s="16"/>
      <c r="P62" s="16"/>
      <c r="Q62" s="16"/>
      <c r="R62" s="18">
        <v>3800</v>
      </c>
      <c r="S62" s="16">
        <f t="shared" si="10"/>
        <v>1401.2</v>
      </c>
      <c r="T62" s="18">
        <v>1000</v>
      </c>
      <c r="U62" s="19">
        <f t="shared" si="11"/>
        <v>10.498144447616328</v>
      </c>
      <c r="V62" s="16">
        <f t="shared" si="12"/>
        <v>6.0733656865543821</v>
      </c>
      <c r="W62" s="16"/>
      <c r="X62" s="16"/>
      <c r="Y62" s="16">
        <f>VLOOKUP(A:A,[1]TDSheet!$A:$Y,25,0)</f>
        <v>1955.6</v>
      </c>
      <c r="Z62" s="16">
        <f>VLOOKUP(A:A,[1]TDSheet!$A:$Z,26,0)</f>
        <v>1865.8</v>
      </c>
      <c r="AA62" s="16">
        <f>VLOOKUP(A:A,[1]TDSheet!$A:$AA,27,0)</f>
        <v>1573.8</v>
      </c>
      <c r="AB62" s="16">
        <f>VLOOKUP(A:A,[3]TDSheet!$A:$D,4,0)</f>
        <v>1739</v>
      </c>
      <c r="AC62" s="16">
        <f>VLOOKUP(A:A,[1]TDSheet!$A:$AC,29,0)</f>
        <v>0</v>
      </c>
      <c r="AD62" s="16">
        <f>VLOOKUP(A:A,[1]TDSheet!$A:$AD,30,0)</f>
        <v>0</v>
      </c>
      <c r="AE62" s="16">
        <f t="shared" si="13"/>
        <v>1558</v>
      </c>
      <c r="AF62" s="16">
        <f t="shared" si="14"/>
        <v>410</v>
      </c>
      <c r="AG62" s="16"/>
      <c r="AH62" s="16"/>
      <c r="AI62" s="16"/>
    </row>
    <row r="63" spans="1:35" s="1" customFormat="1" ht="11.1" customHeight="1" outlineLevel="1" x14ac:dyDescent="0.2">
      <c r="A63" s="7" t="s">
        <v>66</v>
      </c>
      <c r="B63" s="7" t="s">
        <v>9</v>
      </c>
      <c r="C63" s="8">
        <v>4014.0230000000001</v>
      </c>
      <c r="D63" s="8">
        <v>7490.8770000000004</v>
      </c>
      <c r="E63" s="21">
        <v>4215</v>
      </c>
      <c r="F63" s="21">
        <v>6454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3843.3029999999999</v>
      </c>
      <c r="J63" s="16">
        <f t="shared" si="9"/>
        <v>371.69700000000012</v>
      </c>
      <c r="K63" s="16">
        <f>VLOOKUP(A:A,[1]TDSheet!$A:$L,12,0)</f>
        <v>900</v>
      </c>
      <c r="L63" s="16"/>
      <c r="M63" s="16"/>
      <c r="N63" s="16"/>
      <c r="O63" s="16"/>
      <c r="P63" s="16"/>
      <c r="Q63" s="16"/>
      <c r="R63" s="18">
        <v>1200</v>
      </c>
      <c r="S63" s="16">
        <f t="shared" si="10"/>
        <v>843</v>
      </c>
      <c r="T63" s="18">
        <v>500</v>
      </c>
      <c r="U63" s="19">
        <f t="shared" si="11"/>
        <v>10.740213523131672</v>
      </c>
      <c r="V63" s="16">
        <f t="shared" si="12"/>
        <v>7.6559905100830372</v>
      </c>
      <c r="W63" s="16"/>
      <c r="X63" s="16"/>
      <c r="Y63" s="16">
        <f>VLOOKUP(A:A,[1]TDSheet!$A:$Y,25,0)</f>
        <v>1183.4000000000001</v>
      </c>
      <c r="Z63" s="16">
        <f>VLOOKUP(A:A,[1]TDSheet!$A:$Z,26,0)</f>
        <v>1132.4000000000001</v>
      </c>
      <c r="AA63" s="16">
        <f>VLOOKUP(A:A,[1]TDSheet!$A:$AA,27,0)</f>
        <v>1096.8</v>
      </c>
      <c r="AB63" s="16">
        <f>VLOOKUP(A:A,[3]TDSheet!$A:$D,4,0)</f>
        <v>699.97500000000002</v>
      </c>
      <c r="AC63" s="16">
        <f>VLOOKUP(A:A,[1]TDSheet!$A:$AC,29,0)</f>
        <v>0</v>
      </c>
      <c r="AD63" s="16">
        <f>VLOOKUP(A:A,[1]TDSheet!$A:$AD,30,0)</f>
        <v>0</v>
      </c>
      <c r="AE63" s="16">
        <f t="shared" si="13"/>
        <v>1200</v>
      </c>
      <c r="AF63" s="16">
        <f t="shared" si="14"/>
        <v>500</v>
      </c>
      <c r="AG63" s="16"/>
      <c r="AH63" s="16"/>
      <c r="AI63" s="16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1839</v>
      </c>
      <c r="D64" s="8">
        <v>3006</v>
      </c>
      <c r="E64" s="8">
        <v>2230</v>
      </c>
      <c r="F64" s="8">
        <v>2537</v>
      </c>
      <c r="G64" s="1">
        <f>VLOOKUP(A:A,[1]TDSheet!$A:$G,7,0)</f>
        <v>0.35</v>
      </c>
      <c r="H64" s="1" t="e">
        <f>VLOOKUP(A:A,[1]TDSheet!$A:$H,8,0)</f>
        <v>#N/A</v>
      </c>
      <c r="I64" s="16">
        <f>VLOOKUP(A:A,[2]TDSheet!$A:$F,6,0)</f>
        <v>2290</v>
      </c>
      <c r="J64" s="16">
        <f t="shared" si="9"/>
        <v>-60</v>
      </c>
      <c r="K64" s="16">
        <f>VLOOKUP(A:A,[1]TDSheet!$A:$L,12,0)</f>
        <v>240</v>
      </c>
      <c r="L64" s="16"/>
      <c r="M64" s="16"/>
      <c r="N64" s="16"/>
      <c r="O64" s="16"/>
      <c r="P64" s="16"/>
      <c r="Q64" s="16"/>
      <c r="R64" s="18">
        <v>1280</v>
      </c>
      <c r="S64" s="16">
        <f t="shared" si="10"/>
        <v>446</v>
      </c>
      <c r="T64" s="18">
        <v>240</v>
      </c>
      <c r="U64" s="19">
        <f t="shared" si="11"/>
        <v>9.6345291479820627</v>
      </c>
      <c r="V64" s="16">
        <f t="shared" si="12"/>
        <v>5.688340807174888</v>
      </c>
      <c r="W64" s="16"/>
      <c r="X64" s="16"/>
      <c r="Y64" s="16">
        <f>VLOOKUP(A:A,[1]TDSheet!$A:$Y,25,0)</f>
        <v>540</v>
      </c>
      <c r="Z64" s="16">
        <f>VLOOKUP(A:A,[1]TDSheet!$A:$Z,26,0)</f>
        <v>500</v>
      </c>
      <c r="AA64" s="16">
        <f>VLOOKUP(A:A,[1]TDSheet!$A:$AA,27,0)</f>
        <v>472.4</v>
      </c>
      <c r="AB64" s="16">
        <f>VLOOKUP(A:A,[3]TDSheet!$A:$D,4,0)</f>
        <v>572</v>
      </c>
      <c r="AC64" s="16">
        <f>VLOOKUP(A:A,[1]TDSheet!$A:$AC,29,0)</f>
        <v>0</v>
      </c>
      <c r="AD64" s="16">
        <f>VLOOKUP(A:A,[1]TDSheet!$A:$AD,30,0)</f>
        <v>0</v>
      </c>
      <c r="AE64" s="16">
        <f t="shared" si="13"/>
        <v>448</v>
      </c>
      <c r="AF64" s="16">
        <f t="shared" si="14"/>
        <v>84</v>
      </c>
      <c r="AG64" s="16"/>
      <c r="AH64" s="16"/>
      <c r="AI64" s="16"/>
    </row>
    <row r="65" spans="1:35" s="1" customFormat="1" ht="11.1" customHeight="1" outlineLevel="1" x14ac:dyDescent="0.2">
      <c r="A65" s="7" t="s">
        <v>68</v>
      </c>
      <c r="B65" s="7" t="s">
        <v>8</v>
      </c>
      <c r="C65" s="8">
        <v>74</v>
      </c>
      <c r="D65" s="8">
        <v>92</v>
      </c>
      <c r="E65" s="8">
        <v>85</v>
      </c>
      <c r="F65" s="8">
        <v>70</v>
      </c>
      <c r="G65" s="1">
        <f>VLOOKUP(A:A,[1]TDSheet!$A:$G,7,0)</f>
        <v>0.6</v>
      </c>
      <c r="H65" s="1" t="e">
        <f>VLOOKUP(A:A,[1]TDSheet!$A:$H,8,0)</f>
        <v>#N/A</v>
      </c>
      <c r="I65" s="16">
        <f>VLOOKUP(A:A,[2]TDSheet!$A:$F,6,0)</f>
        <v>102</v>
      </c>
      <c r="J65" s="16">
        <f t="shared" si="9"/>
        <v>-17</v>
      </c>
      <c r="K65" s="16">
        <f>VLOOKUP(A:A,[1]TDSheet!$A:$L,12,0)</f>
        <v>40</v>
      </c>
      <c r="L65" s="16"/>
      <c r="M65" s="16"/>
      <c r="N65" s="16"/>
      <c r="O65" s="16"/>
      <c r="P65" s="16"/>
      <c r="Q65" s="16"/>
      <c r="R65" s="18">
        <v>40</v>
      </c>
      <c r="S65" s="16">
        <f t="shared" si="10"/>
        <v>17</v>
      </c>
      <c r="T65" s="18"/>
      <c r="U65" s="19">
        <f t="shared" si="11"/>
        <v>8.8235294117647065</v>
      </c>
      <c r="V65" s="16">
        <f t="shared" si="12"/>
        <v>4.117647058823529</v>
      </c>
      <c r="W65" s="16"/>
      <c r="X65" s="16"/>
      <c r="Y65" s="16">
        <f>VLOOKUP(A:A,[1]TDSheet!$A:$Y,25,0)</f>
        <v>18.600000000000001</v>
      </c>
      <c r="Z65" s="16">
        <f>VLOOKUP(A:A,[1]TDSheet!$A:$Z,26,0)</f>
        <v>19.8</v>
      </c>
      <c r="AA65" s="16">
        <f>VLOOKUP(A:A,[1]TDSheet!$A:$AA,27,0)</f>
        <v>17.2</v>
      </c>
      <c r="AB65" s="16">
        <f>VLOOKUP(A:A,[3]TDSheet!$A:$D,4,0)</f>
        <v>14</v>
      </c>
      <c r="AC65" s="16" t="str">
        <f>VLOOKUP(A:A,[1]TDSheet!$A:$AC,29,0)</f>
        <v>увел</v>
      </c>
      <c r="AD65" s="16">
        <f>VLOOKUP(A:A,[1]TDSheet!$A:$AD,30,0)</f>
        <v>0</v>
      </c>
      <c r="AE65" s="16">
        <f t="shared" si="13"/>
        <v>24</v>
      </c>
      <c r="AF65" s="16">
        <f t="shared" si="14"/>
        <v>0</v>
      </c>
      <c r="AG65" s="16"/>
      <c r="AH65" s="16"/>
      <c r="AI65" s="16"/>
    </row>
    <row r="66" spans="1:35" s="1" customFormat="1" ht="11.1" customHeight="1" outlineLevel="1" x14ac:dyDescent="0.2">
      <c r="A66" s="7" t="s">
        <v>69</v>
      </c>
      <c r="B66" s="7" t="s">
        <v>9</v>
      </c>
      <c r="C66" s="8">
        <v>107.687</v>
      </c>
      <c r="D66" s="8">
        <v>162.92699999999999</v>
      </c>
      <c r="E66" s="8">
        <v>121.782</v>
      </c>
      <c r="F66" s="8">
        <v>116.607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124.1</v>
      </c>
      <c r="J66" s="16">
        <f t="shared" si="9"/>
        <v>-2.3179999999999978</v>
      </c>
      <c r="K66" s="16">
        <f>VLOOKUP(A:A,[1]TDSheet!$A:$L,12,0)</f>
        <v>40</v>
      </c>
      <c r="L66" s="16"/>
      <c r="M66" s="16"/>
      <c r="N66" s="16"/>
      <c r="O66" s="16"/>
      <c r="P66" s="16"/>
      <c r="Q66" s="16"/>
      <c r="R66" s="18">
        <v>60</v>
      </c>
      <c r="S66" s="16">
        <f t="shared" si="10"/>
        <v>24.356400000000001</v>
      </c>
      <c r="T66" s="18"/>
      <c r="U66" s="19">
        <f t="shared" si="11"/>
        <v>8.8932272421211671</v>
      </c>
      <c r="V66" s="16">
        <f t="shared" si="12"/>
        <v>4.7875301768734291</v>
      </c>
      <c r="W66" s="16"/>
      <c r="X66" s="16"/>
      <c r="Y66" s="16">
        <f>VLOOKUP(A:A,[1]TDSheet!$A:$Y,25,0)</f>
        <v>35.090600000000002</v>
      </c>
      <c r="Z66" s="16">
        <f>VLOOKUP(A:A,[1]TDSheet!$A:$Z,26,0)</f>
        <v>27.818999999999999</v>
      </c>
      <c r="AA66" s="16">
        <f>VLOOKUP(A:A,[1]TDSheet!$A:$AA,27,0)</f>
        <v>25.9238</v>
      </c>
      <c r="AB66" s="16">
        <f>VLOOKUP(A:A,[3]TDSheet!$A:$D,4,0)</f>
        <v>20.927</v>
      </c>
      <c r="AC66" s="16">
        <f>VLOOKUP(A:A,[1]TDSheet!$A:$AC,29,0)</f>
        <v>0</v>
      </c>
      <c r="AD66" s="16">
        <f>VLOOKUP(A:A,[1]TDSheet!$A:$AD,30,0)</f>
        <v>0</v>
      </c>
      <c r="AE66" s="16">
        <f t="shared" si="13"/>
        <v>60</v>
      </c>
      <c r="AF66" s="16">
        <f t="shared" si="14"/>
        <v>0</v>
      </c>
      <c r="AG66" s="16"/>
      <c r="AH66" s="16"/>
      <c r="AI66" s="16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1643</v>
      </c>
      <c r="D67" s="8">
        <v>3544</v>
      </c>
      <c r="E67" s="8">
        <v>2315</v>
      </c>
      <c r="F67" s="8">
        <v>2821</v>
      </c>
      <c r="G67" s="1">
        <f>VLOOKUP(A:A,[1]TDSheet!$A:$G,7,0)</f>
        <v>0.4</v>
      </c>
      <c r="H67" s="1" t="e">
        <f>VLOOKUP(A:A,[1]TDSheet!$A:$H,8,0)</f>
        <v>#N/A</v>
      </c>
      <c r="I67" s="16">
        <f>VLOOKUP(A:A,[2]TDSheet!$A:$F,6,0)</f>
        <v>2324</v>
      </c>
      <c r="J67" s="16">
        <f t="shared" si="9"/>
        <v>-9</v>
      </c>
      <c r="K67" s="16">
        <f>VLOOKUP(A:A,[1]TDSheet!$A:$L,12,0)</f>
        <v>480</v>
      </c>
      <c r="L67" s="16"/>
      <c r="M67" s="16"/>
      <c r="N67" s="16"/>
      <c r="O67" s="16"/>
      <c r="P67" s="16"/>
      <c r="Q67" s="16"/>
      <c r="R67" s="18">
        <v>960</v>
      </c>
      <c r="S67" s="16">
        <f t="shared" si="10"/>
        <v>463</v>
      </c>
      <c r="T67" s="18">
        <v>240</v>
      </c>
      <c r="U67" s="19">
        <f t="shared" si="11"/>
        <v>9.7213822894168462</v>
      </c>
      <c r="V67" s="16">
        <f t="shared" si="12"/>
        <v>6.0928725701943849</v>
      </c>
      <c r="W67" s="16"/>
      <c r="X67" s="16"/>
      <c r="Y67" s="16">
        <f>VLOOKUP(A:A,[1]TDSheet!$A:$Y,25,0)</f>
        <v>673.2</v>
      </c>
      <c r="Z67" s="16">
        <f>VLOOKUP(A:A,[1]TDSheet!$A:$Z,26,0)</f>
        <v>520.6</v>
      </c>
      <c r="AA67" s="16">
        <f>VLOOKUP(A:A,[1]TDSheet!$A:$AA,27,0)</f>
        <v>519</v>
      </c>
      <c r="AB67" s="16">
        <f>VLOOKUP(A:A,[3]TDSheet!$A:$D,4,0)</f>
        <v>484</v>
      </c>
      <c r="AC67" s="16">
        <f>VLOOKUP(A:A,[1]TDSheet!$A:$AC,29,0)</f>
        <v>0</v>
      </c>
      <c r="AD67" s="16">
        <f>VLOOKUP(A:A,[1]TDSheet!$A:$AD,30,0)</f>
        <v>0</v>
      </c>
      <c r="AE67" s="16">
        <f t="shared" si="13"/>
        <v>384</v>
      </c>
      <c r="AF67" s="16">
        <f t="shared" si="14"/>
        <v>96</v>
      </c>
      <c r="AG67" s="16"/>
      <c r="AH67" s="16"/>
      <c r="AI67" s="16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4313</v>
      </c>
      <c r="D68" s="8">
        <v>3209</v>
      </c>
      <c r="E68" s="8">
        <v>3850</v>
      </c>
      <c r="F68" s="8">
        <v>3575</v>
      </c>
      <c r="G68" s="1">
        <f>VLOOKUP(A:A,[1]TDSheet!$A:$G,7,0)</f>
        <v>0.41</v>
      </c>
      <c r="H68" s="1" t="e">
        <f>VLOOKUP(A:A,[1]TDSheet!$A:$H,8,0)</f>
        <v>#N/A</v>
      </c>
      <c r="I68" s="16">
        <f>VLOOKUP(A:A,[2]TDSheet!$A:$F,6,0)</f>
        <v>3954</v>
      </c>
      <c r="J68" s="16">
        <f t="shared" si="9"/>
        <v>-104</v>
      </c>
      <c r="K68" s="16">
        <f>VLOOKUP(A:A,[1]TDSheet!$A:$L,12,0)</f>
        <v>1200</v>
      </c>
      <c r="L68" s="16"/>
      <c r="M68" s="16"/>
      <c r="N68" s="16"/>
      <c r="O68" s="16"/>
      <c r="P68" s="16"/>
      <c r="Q68" s="16"/>
      <c r="R68" s="18">
        <v>2500</v>
      </c>
      <c r="S68" s="16">
        <f t="shared" si="10"/>
        <v>770</v>
      </c>
      <c r="T68" s="18">
        <v>500</v>
      </c>
      <c r="U68" s="19">
        <f t="shared" si="11"/>
        <v>10.097402597402597</v>
      </c>
      <c r="V68" s="16">
        <f t="shared" si="12"/>
        <v>4.6428571428571432</v>
      </c>
      <c r="W68" s="16"/>
      <c r="X68" s="16"/>
      <c r="Y68" s="16">
        <f>VLOOKUP(A:A,[1]TDSheet!$A:$Y,25,0)</f>
        <v>1509.8</v>
      </c>
      <c r="Z68" s="16">
        <f>VLOOKUP(A:A,[1]TDSheet!$A:$Z,26,0)</f>
        <v>1140.2</v>
      </c>
      <c r="AA68" s="16">
        <f>VLOOKUP(A:A,[1]TDSheet!$A:$AA,27,0)</f>
        <v>856.8</v>
      </c>
      <c r="AB68" s="16">
        <f>VLOOKUP(A:A,[3]TDSheet!$A:$D,4,0)</f>
        <v>841</v>
      </c>
      <c r="AC68" s="16">
        <f>VLOOKUP(A:A,[1]TDSheet!$A:$AC,29,0)</f>
        <v>0</v>
      </c>
      <c r="AD68" s="16">
        <f>VLOOKUP(A:A,[1]TDSheet!$A:$AD,30,0)</f>
        <v>0</v>
      </c>
      <c r="AE68" s="16">
        <f t="shared" si="13"/>
        <v>1025</v>
      </c>
      <c r="AF68" s="16">
        <f t="shared" si="14"/>
        <v>205</v>
      </c>
      <c r="AG68" s="16"/>
      <c r="AH68" s="16"/>
      <c r="AI68" s="16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107.816</v>
      </c>
      <c r="D69" s="8">
        <v>376.17599999999999</v>
      </c>
      <c r="E69" s="8">
        <v>197.03</v>
      </c>
      <c r="F69" s="8">
        <v>162.77699999999999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208.26599999999999</v>
      </c>
      <c r="J69" s="16">
        <f t="shared" si="9"/>
        <v>-11.23599999999999</v>
      </c>
      <c r="K69" s="16">
        <f>VLOOKUP(A:A,[1]TDSheet!$A:$L,12,0)</f>
        <v>30</v>
      </c>
      <c r="L69" s="16"/>
      <c r="M69" s="16"/>
      <c r="N69" s="16"/>
      <c r="O69" s="16"/>
      <c r="P69" s="16"/>
      <c r="Q69" s="16"/>
      <c r="R69" s="18">
        <v>100</v>
      </c>
      <c r="S69" s="16">
        <f t="shared" si="10"/>
        <v>39.405999999999999</v>
      </c>
      <c r="T69" s="18">
        <v>30</v>
      </c>
      <c r="U69" s="19">
        <f t="shared" si="11"/>
        <v>8.1910622747804904</v>
      </c>
      <c r="V69" s="16">
        <f t="shared" si="12"/>
        <v>4.1307668882911228</v>
      </c>
      <c r="W69" s="16"/>
      <c r="X69" s="16"/>
      <c r="Y69" s="16">
        <f>VLOOKUP(A:A,[1]TDSheet!$A:$Y,25,0)</f>
        <v>42.098200000000006</v>
      </c>
      <c r="Z69" s="16">
        <f>VLOOKUP(A:A,[1]TDSheet!$A:$Z,26,0)</f>
        <v>37.672600000000003</v>
      </c>
      <c r="AA69" s="16">
        <f>VLOOKUP(A:A,[1]TDSheet!$A:$AA,27,0)</f>
        <v>39.306599999999996</v>
      </c>
      <c r="AB69" s="16">
        <f>VLOOKUP(A:A,[3]TDSheet!$A:$D,4,0)</f>
        <v>38.957000000000001</v>
      </c>
      <c r="AC69" s="16">
        <f>VLOOKUP(A:A,[1]TDSheet!$A:$AC,29,0)</f>
        <v>0</v>
      </c>
      <c r="AD69" s="16">
        <f>VLOOKUP(A:A,[1]TDSheet!$A:$AD,30,0)</f>
        <v>0</v>
      </c>
      <c r="AE69" s="16">
        <f t="shared" si="13"/>
        <v>100</v>
      </c>
      <c r="AF69" s="16">
        <f t="shared" si="14"/>
        <v>30</v>
      </c>
      <c r="AG69" s="16"/>
      <c r="AH69" s="16"/>
      <c r="AI69" s="16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313</v>
      </c>
      <c r="D70" s="8">
        <v>553</v>
      </c>
      <c r="E70" s="8">
        <v>336</v>
      </c>
      <c r="F70" s="8">
        <v>513</v>
      </c>
      <c r="G70" s="1">
        <f>VLOOKUP(A:A,[1]TDSheet!$A:$G,7,0)</f>
        <v>0.3</v>
      </c>
      <c r="H70" s="1">
        <f>VLOOKUP(A:A,[1]TDSheet!$A:$H,8,0)</f>
        <v>50</v>
      </c>
      <c r="I70" s="16">
        <f>VLOOKUP(A:A,[2]TDSheet!$A:$F,6,0)</f>
        <v>355</v>
      </c>
      <c r="J70" s="16">
        <f t="shared" si="9"/>
        <v>-19</v>
      </c>
      <c r="K70" s="16">
        <f>VLOOKUP(A:A,[1]TDSheet!$A:$L,12,0)</f>
        <v>0</v>
      </c>
      <c r="L70" s="16"/>
      <c r="M70" s="16"/>
      <c r="N70" s="16"/>
      <c r="O70" s="16"/>
      <c r="P70" s="16"/>
      <c r="Q70" s="16"/>
      <c r="R70" s="18">
        <v>80</v>
      </c>
      <c r="S70" s="16">
        <f t="shared" si="10"/>
        <v>67.2</v>
      </c>
      <c r="T70" s="18">
        <v>40</v>
      </c>
      <c r="U70" s="19">
        <f t="shared" si="11"/>
        <v>9.4196428571428559</v>
      </c>
      <c r="V70" s="16">
        <f t="shared" si="12"/>
        <v>7.6339285714285712</v>
      </c>
      <c r="W70" s="16"/>
      <c r="X70" s="16"/>
      <c r="Y70" s="16">
        <f>VLOOKUP(A:A,[1]TDSheet!$A:$Y,25,0)</f>
        <v>51.4</v>
      </c>
      <c r="Z70" s="16">
        <f>VLOOKUP(A:A,[1]TDSheet!$A:$Z,26,0)</f>
        <v>77.400000000000006</v>
      </c>
      <c r="AA70" s="16">
        <f>VLOOKUP(A:A,[1]TDSheet!$A:$AA,27,0)</f>
        <v>74.8</v>
      </c>
      <c r="AB70" s="16">
        <f>VLOOKUP(A:A,[3]TDSheet!$A:$D,4,0)</f>
        <v>62</v>
      </c>
      <c r="AC70" s="16">
        <f>VLOOKUP(A:A,[1]TDSheet!$A:$AC,29,0)</f>
        <v>0</v>
      </c>
      <c r="AD70" s="16">
        <f>VLOOKUP(A:A,[1]TDSheet!$A:$AD,30,0)</f>
        <v>0</v>
      </c>
      <c r="AE70" s="16">
        <f t="shared" si="13"/>
        <v>24</v>
      </c>
      <c r="AF70" s="16">
        <f t="shared" si="14"/>
        <v>12</v>
      </c>
      <c r="AG70" s="16"/>
      <c r="AH70" s="16"/>
      <c r="AI70" s="16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541</v>
      </c>
      <c r="D71" s="8">
        <v>1338</v>
      </c>
      <c r="E71" s="8">
        <v>654</v>
      </c>
      <c r="F71" s="8">
        <v>1218</v>
      </c>
      <c r="G71" s="1">
        <f>VLOOKUP(A:A,[1]TDSheet!$A:$G,7,0)</f>
        <v>0.3</v>
      </c>
      <c r="H71" s="1" t="e">
        <f>VLOOKUP(A:A,[1]TDSheet!$A:$H,8,0)</f>
        <v>#N/A</v>
      </c>
      <c r="I71" s="16">
        <f>VLOOKUP(A:A,[2]TDSheet!$A:$F,6,0)</f>
        <v>660</v>
      </c>
      <c r="J71" s="16">
        <f t="shared" si="9"/>
        <v>-6</v>
      </c>
      <c r="K71" s="16">
        <f>VLOOKUP(A:A,[1]TDSheet!$A:$L,12,0)</f>
        <v>0</v>
      </c>
      <c r="L71" s="16"/>
      <c r="M71" s="16"/>
      <c r="N71" s="16"/>
      <c r="O71" s="16"/>
      <c r="P71" s="16"/>
      <c r="Q71" s="16"/>
      <c r="R71" s="18"/>
      <c r="S71" s="16">
        <f t="shared" si="10"/>
        <v>130.80000000000001</v>
      </c>
      <c r="T71" s="18"/>
      <c r="U71" s="19">
        <f t="shared" si="11"/>
        <v>9.3119266055045866</v>
      </c>
      <c r="V71" s="16">
        <f t="shared" si="12"/>
        <v>9.3119266055045866</v>
      </c>
      <c r="W71" s="16"/>
      <c r="X71" s="16"/>
      <c r="Y71" s="16">
        <f>VLOOKUP(A:A,[1]TDSheet!$A:$Y,25,0)</f>
        <v>175.6</v>
      </c>
      <c r="Z71" s="16">
        <f>VLOOKUP(A:A,[1]TDSheet!$A:$Z,26,0)</f>
        <v>164.2</v>
      </c>
      <c r="AA71" s="16">
        <f>VLOOKUP(A:A,[1]TDSheet!$A:$AA,27,0)</f>
        <v>172.8</v>
      </c>
      <c r="AB71" s="16">
        <f>VLOOKUP(A:A,[3]TDSheet!$A:$D,4,0)</f>
        <v>162</v>
      </c>
      <c r="AC71" s="16">
        <f>VLOOKUP(A:A,[1]TDSheet!$A:$AC,29,0)</f>
        <v>0</v>
      </c>
      <c r="AD71" s="16">
        <f>VLOOKUP(A:A,[1]TDSheet!$A:$AD,30,0)</f>
        <v>0</v>
      </c>
      <c r="AE71" s="16">
        <f t="shared" si="13"/>
        <v>0</v>
      </c>
      <c r="AF71" s="16">
        <f t="shared" si="14"/>
        <v>0</v>
      </c>
      <c r="AG71" s="16"/>
      <c r="AH71" s="16"/>
      <c r="AI71" s="16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1054</v>
      </c>
      <c r="D72" s="8">
        <v>1838</v>
      </c>
      <c r="E72" s="8">
        <v>1124</v>
      </c>
      <c r="F72" s="8">
        <v>1403</v>
      </c>
      <c r="G72" s="1">
        <f>VLOOKUP(A:A,[1]TDSheet!$A:$G,7,0)</f>
        <v>0.14000000000000001</v>
      </c>
      <c r="H72" s="1" t="e">
        <f>VLOOKUP(A:A,[1]TDSheet!$A:$H,8,0)</f>
        <v>#N/A</v>
      </c>
      <c r="I72" s="16">
        <f>VLOOKUP(A:A,[2]TDSheet!$A:$F,6,0)</f>
        <v>1146</v>
      </c>
      <c r="J72" s="16">
        <f t="shared" ref="J72:J94" si="15">E72-I72</f>
        <v>-22</v>
      </c>
      <c r="K72" s="16">
        <f>VLOOKUP(A:A,[1]TDSheet!$A:$L,12,0)</f>
        <v>0</v>
      </c>
      <c r="L72" s="16"/>
      <c r="M72" s="16"/>
      <c r="N72" s="16"/>
      <c r="O72" s="16"/>
      <c r="P72" s="16"/>
      <c r="Q72" s="16"/>
      <c r="R72" s="18">
        <v>600</v>
      </c>
      <c r="S72" s="16">
        <f t="shared" ref="S72:S94" si="16">E72/5</f>
        <v>224.8</v>
      </c>
      <c r="T72" s="18">
        <v>240</v>
      </c>
      <c r="U72" s="19">
        <f t="shared" ref="U72:U94" si="17">(F72+K72+L72+R72+T72)/S72</f>
        <v>9.977758007117437</v>
      </c>
      <c r="V72" s="16">
        <f t="shared" ref="V72:V94" si="18">F72/S72</f>
        <v>6.2411032028469746</v>
      </c>
      <c r="W72" s="16"/>
      <c r="X72" s="16"/>
      <c r="Y72" s="16">
        <f>VLOOKUP(A:A,[1]TDSheet!$A:$Y,25,0)</f>
        <v>306</v>
      </c>
      <c r="Z72" s="16">
        <f>VLOOKUP(A:A,[1]TDSheet!$A:$Z,26,0)</f>
        <v>254.2</v>
      </c>
      <c r="AA72" s="16">
        <f>VLOOKUP(A:A,[1]TDSheet!$A:$AA,27,0)</f>
        <v>213.4</v>
      </c>
      <c r="AB72" s="16">
        <f>VLOOKUP(A:A,[3]TDSheet!$A:$D,4,0)</f>
        <v>127</v>
      </c>
      <c r="AC72" s="16">
        <f>VLOOKUP(A:A,[1]TDSheet!$A:$AC,29,0)</f>
        <v>0</v>
      </c>
      <c r="AD72" s="16">
        <f>VLOOKUP(A:A,[1]TDSheet!$A:$AD,30,0)</f>
        <v>0</v>
      </c>
      <c r="AE72" s="16">
        <f t="shared" ref="AE72:AE94" si="19">R72*G72</f>
        <v>84.000000000000014</v>
      </c>
      <c r="AF72" s="16">
        <f t="shared" ref="AF72:AF94" si="20">T72*G72</f>
        <v>33.6</v>
      </c>
      <c r="AG72" s="16"/>
      <c r="AH72" s="16"/>
      <c r="AI72" s="16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156</v>
      </c>
      <c r="D73" s="8">
        <v>12</v>
      </c>
      <c r="E73" s="8">
        <v>68</v>
      </c>
      <c r="F73" s="8">
        <v>97</v>
      </c>
      <c r="G73" s="1">
        <f>VLOOKUP(A:A,[1]TDSheet!$A:$G,7,0)</f>
        <v>0.09</v>
      </c>
      <c r="H73" s="1">
        <f>VLOOKUP(A:A,[1]TDSheet!$A:$H,8,0)</f>
        <v>60</v>
      </c>
      <c r="I73" s="16">
        <f>VLOOKUP(A:A,[2]TDSheet!$A:$F,6,0)</f>
        <v>64</v>
      </c>
      <c r="J73" s="16">
        <f t="shared" si="15"/>
        <v>4</v>
      </c>
      <c r="K73" s="16">
        <f>VLOOKUP(A:A,[1]TDSheet!$A:$L,12,0)</f>
        <v>0</v>
      </c>
      <c r="L73" s="16"/>
      <c r="M73" s="16"/>
      <c r="N73" s="16"/>
      <c r="O73" s="16"/>
      <c r="P73" s="16"/>
      <c r="Q73" s="16"/>
      <c r="R73" s="18">
        <v>60</v>
      </c>
      <c r="S73" s="16">
        <f t="shared" si="16"/>
        <v>13.6</v>
      </c>
      <c r="T73" s="18"/>
      <c r="U73" s="19">
        <f t="shared" si="17"/>
        <v>11.544117647058824</v>
      </c>
      <c r="V73" s="16">
        <f t="shared" si="18"/>
        <v>7.132352941176471</v>
      </c>
      <c r="W73" s="16"/>
      <c r="X73" s="16"/>
      <c r="Y73" s="16">
        <f>VLOOKUP(A:A,[1]TDSheet!$A:$Y,25,0)</f>
        <v>13.4</v>
      </c>
      <c r="Z73" s="16">
        <f>VLOOKUP(A:A,[1]TDSheet!$A:$Z,26,0)</f>
        <v>21.8</v>
      </c>
      <c r="AA73" s="16">
        <f>VLOOKUP(A:A,[1]TDSheet!$A:$AA,27,0)</f>
        <v>6.2</v>
      </c>
      <c r="AB73" s="16">
        <f>VLOOKUP(A:A,[3]TDSheet!$A:$D,4,0)</f>
        <v>40</v>
      </c>
      <c r="AC73" s="16" t="str">
        <f>VLOOKUP(A:A,[1]TDSheet!$A:$AC,29,0)</f>
        <v>увел</v>
      </c>
      <c r="AD73" s="16">
        <f>VLOOKUP(A:A,[1]TDSheet!$A:$AD,30,0)</f>
        <v>0</v>
      </c>
      <c r="AE73" s="16">
        <f t="shared" si="19"/>
        <v>5.3999999999999995</v>
      </c>
      <c r="AF73" s="16">
        <f t="shared" si="20"/>
        <v>0</v>
      </c>
      <c r="AG73" s="16"/>
      <c r="AH73" s="16"/>
      <c r="AI73" s="16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136</v>
      </c>
      <c r="D74" s="8">
        <v>42</v>
      </c>
      <c r="E74" s="8">
        <v>64</v>
      </c>
      <c r="F74" s="8">
        <v>112</v>
      </c>
      <c r="G74" s="1">
        <f>VLOOKUP(A:A,[1]TDSheet!$A:$G,7,0)</f>
        <v>0.22</v>
      </c>
      <c r="H74" s="1">
        <f>VLOOKUP(A:A,[1]TDSheet!$A:$H,8,0)</f>
        <v>120</v>
      </c>
      <c r="I74" s="16">
        <f>VLOOKUP(A:A,[2]TDSheet!$A:$F,6,0)</f>
        <v>65</v>
      </c>
      <c r="J74" s="16">
        <f t="shared" si="15"/>
        <v>-1</v>
      </c>
      <c r="K74" s="16">
        <f>VLOOKUP(A:A,[1]TDSheet!$A:$L,12,0)</f>
        <v>0</v>
      </c>
      <c r="L74" s="16"/>
      <c r="M74" s="16"/>
      <c r="N74" s="16"/>
      <c r="O74" s="16"/>
      <c r="P74" s="16"/>
      <c r="Q74" s="16"/>
      <c r="R74" s="18">
        <v>80</v>
      </c>
      <c r="S74" s="16">
        <f t="shared" si="16"/>
        <v>12.8</v>
      </c>
      <c r="T74" s="18"/>
      <c r="U74" s="19">
        <f t="shared" si="17"/>
        <v>15</v>
      </c>
      <c r="V74" s="16">
        <f t="shared" si="18"/>
        <v>8.75</v>
      </c>
      <c r="W74" s="16"/>
      <c r="X74" s="16"/>
      <c r="Y74" s="16">
        <f>VLOOKUP(A:A,[1]TDSheet!$A:$Y,25,0)</f>
        <v>0</v>
      </c>
      <c r="Z74" s="16">
        <f>VLOOKUP(A:A,[1]TDSheet!$A:$Z,26,0)</f>
        <v>8.1999999999999993</v>
      </c>
      <c r="AA74" s="16">
        <f>VLOOKUP(A:A,[1]TDSheet!$A:$AA,27,0)</f>
        <v>11.6</v>
      </c>
      <c r="AB74" s="16">
        <f>VLOOKUP(A:A,[3]TDSheet!$A:$D,4,0)</f>
        <v>12</v>
      </c>
      <c r="AC74" s="16" t="str">
        <f>VLOOKUP(A:A,[1]TDSheet!$A:$AC,29,0)</f>
        <v>Витал</v>
      </c>
      <c r="AD74" s="16">
        <f>VLOOKUP(A:A,[1]TDSheet!$A:$AD,30,0)</f>
        <v>0</v>
      </c>
      <c r="AE74" s="16">
        <f t="shared" si="19"/>
        <v>17.600000000000001</v>
      </c>
      <c r="AF74" s="16">
        <f t="shared" si="20"/>
        <v>0</v>
      </c>
      <c r="AG74" s="16"/>
      <c r="AH74" s="16"/>
      <c r="AI74" s="16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29</v>
      </c>
      <c r="D75" s="8">
        <v>32</v>
      </c>
      <c r="E75" s="8">
        <v>36</v>
      </c>
      <c r="F75" s="8">
        <v>21</v>
      </c>
      <c r="G75" s="1">
        <f>VLOOKUP(A:A,[1]TDSheet!$A:$G,7,0)</f>
        <v>0.84</v>
      </c>
      <c r="H75" s="1">
        <f>VLOOKUP(A:A,[1]TDSheet!$A:$H,8,0)</f>
        <v>50</v>
      </c>
      <c r="I75" s="16">
        <f>VLOOKUP(A:A,[2]TDSheet!$A:$F,6,0)</f>
        <v>40</v>
      </c>
      <c r="J75" s="16">
        <f t="shared" si="15"/>
        <v>-4</v>
      </c>
      <c r="K75" s="16">
        <f>VLOOKUP(A:A,[1]TDSheet!$A:$L,12,0)</f>
        <v>30</v>
      </c>
      <c r="L75" s="16"/>
      <c r="M75" s="16"/>
      <c r="N75" s="16"/>
      <c r="O75" s="16"/>
      <c r="P75" s="16"/>
      <c r="Q75" s="16"/>
      <c r="R75" s="18"/>
      <c r="S75" s="16">
        <f t="shared" si="16"/>
        <v>7.2</v>
      </c>
      <c r="T75" s="18">
        <v>30</v>
      </c>
      <c r="U75" s="19">
        <f t="shared" si="17"/>
        <v>11.25</v>
      </c>
      <c r="V75" s="16">
        <f t="shared" si="18"/>
        <v>2.9166666666666665</v>
      </c>
      <c r="W75" s="16"/>
      <c r="X75" s="16"/>
      <c r="Y75" s="16">
        <f>VLOOKUP(A:A,[1]TDSheet!$A:$Y,25,0)</f>
        <v>10.199999999999999</v>
      </c>
      <c r="Z75" s="16">
        <f>VLOOKUP(A:A,[1]TDSheet!$A:$Z,26,0)</f>
        <v>8</v>
      </c>
      <c r="AA75" s="16">
        <f>VLOOKUP(A:A,[1]TDSheet!$A:$AA,27,0)</f>
        <v>6.8</v>
      </c>
      <c r="AB75" s="16">
        <f>VLOOKUP(A:A,[3]TDSheet!$A:$D,4,0)</f>
        <v>4</v>
      </c>
      <c r="AC75" s="16" t="str">
        <f>VLOOKUP(A:A,[1]TDSheet!$A:$AC,29,0)</f>
        <v>увел</v>
      </c>
      <c r="AD75" s="16">
        <f>VLOOKUP(A:A,[1]TDSheet!$A:$AD,30,0)</f>
        <v>0</v>
      </c>
      <c r="AE75" s="16">
        <f t="shared" si="19"/>
        <v>0</v>
      </c>
      <c r="AF75" s="16">
        <f t="shared" si="20"/>
        <v>25.2</v>
      </c>
      <c r="AG75" s="16"/>
      <c r="AH75" s="16"/>
      <c r="AI75" s="16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2310</v>
      </c>
      <c r="D76" s="8">
        <v>5279</v>
      </c>
      <c r="E76" s="8">
        <v>2694</v>
      </c>
      <c r="F76" s="8">
        <v>4826</v>
      </c>
      <c r="G76" s="1">
        <f>VLOOKUP(A:A,[1]TDSheet!$A:$G,7,0)</f>
        <v>0.35</v>
      </c>
      <c r="H76" s="1" t="e">
        <f>VLOOKUP(A:A,[1]TDSheet!$A:$H,8,0)</f>
        <v>#N/A</v>
      </c>
      <c r="I76" s="16">
        <f>VLOOKUP(A:A,[2]TDSheet!$A:$F,6,0)</f>
        <v>2758</v>
      </c>
      <c r="J76" s="16">
        <f t="shared" si="15"/>
        <v>-64</v>
      </c>
      <c r="K76" s="16">
        <f>VLOOKUP(A:A,[1]TDSheet!$A:$L,12,0)</f>
        <v>0</v>
      </c>
      <c r="L76" s="16"/>
      <c r="M76" s="16"/>
      <c r="N76" s="16"/>
      <c r="O76" s="16"/>
      <c r="P76" s="16"/>
      <c r="Q76" s="16"/>
      <c r="R76" s="18">
        <v>400</v>
      </c>
      <c r="S76" s="16">
        <f t="shared" si="16"/>
        <v>538.79999999999995</v>
      </c>
      <c r="T76" s="18">
        <v>200</v>
      </c>
      <c r="U76" s="19">
        <f t="shared" si="17"/>
        <v>10.070527097253157</v>
      </c>
      <c r="V76" s="16">
        <f t="shared" si="18"/>
        <v>8.9569413511507054</v>
      </c>
      <c r="W76" s="16"/>
      <c r="X76" s="16"/>
      <c r="Y76" s="16">
        <f>VLOOKUP(A:A,[1]TDSheet!$A:$Y,25,0)</f>
        <v>732.2</v>
      </c>
      <c r="Z76" s="16">
        <f>VLOOKUP(A:A,[1]TDSheet!$A:$Z,26,0)</f>
        <v>664.8</v>
      </c>
      <c r="AA76" s="16">
        <f>VLOOKUP(A:A,[1]TDSheet!$A:$AA,27,0)</f>
        <v>686.4</v>
      </c>
      <c r="AB76" s="16">
        <f>VLOOKUP(A:A,[3]TDSheet!$A:$D,4,0)</f>
        <v>590</v>
      </c>
      <c r="AC76" s="16">
        <f>VLOOKUP(A:A,[1]TDSheet!$A:$AC,29,0)</f>
        <v>0</v>
      </c>
      <c r="AD76" s="16">
        <f>VLOOKUP(A:A,[1]TDSheet!$A:$AD,30,0)</f>
        <v>0</v>
      </c>
      <c r="AE76" s="16">
        <f t="shared" si="19"/>
        <v>140</v>
      </c>
      <c r="AF76" s="16">
        <f t="shared" si="20"/>
        <v>70</v>
      </c>
      <c r="AG76" s="16"/>
      <c r="AH76" s="16"/>
      <c r="AI76" s="16"/>
    </row>
    <row r="77" spans="1:35" s="1" customFormat="1" ht="11.1" customHeight="1" outlineLevel="1" x14ac:dyDescent="0.2">
      <c r="A77" s="7" t="s">
        <v>80</v>
      </c>
      <c r="B77" s="7" t="s">
        <v>9</v>
      </c>
      <c r="C77" s="8">
        <v>238.53</v>
      </c>
      <c r="D77" s="8">
        <v>1066.5129999999999</v>
      </c>
      <c r="E77" s="8">
        <v>426.851</v>
      </c>
      <c r="F77" s="8">
        <v>779.327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419.00900000000001</v>
      </c>
      <c r="J77" s="16">
        <f t="shared" si="15"/>
        <v>7.8419999999999845</v>
      </c>
      <c r="K77" s="16">
        <f>VLOOKUP(A:A,[1]TDSheet!$A:$L,12,0)</f>
        <v>0</v>
      </c>
      <c r="L77" s="16"/>
      <c r="M77" s="16"/>
      <c r="N77" s="16"/>
      <c r="O77" s="16"/>
      <c r="P77" s="16"/>
      <c r="Q77" s="16"/>
      <c r="R77" s="18"/>
      <c r="S77" s="16">
        <f t="shared" si="16"/>
        <v>85.370199999999997</v>
      </c>
      <c r="T77" s="18">
        <v>50</v>
      </c>
      <c r="U77" s="19">
        <f t="shared" si="17"/>
        <v>9.7144788228210786</v>
      </c>
      <c r="V77" s="16">
        <f t="shared" si="18"/>
        <v>9.1287943568130334</v>
      </c>
      <c r="W77" s="16"/>
      <c r="X77" s="16"/>
      <c r="Y77" s="16">
        <f>VLOOKUP(A:A,[1]TDSheet!$A:$Y,25,0)</f>
        <v>104.02159999999999</v>
      </c>
      <c r="Z77" s="16">
        <f>VLOOKUP(A:A,[1]TDSheet!$A:$Z,26,0)</f>
        <v>96.294799999999995</v>
      </c>
      <c r="AA77" s="16">
        <f>VLOOKUP(A:A,[1]TDSheet!$A:$AA,27,0)</f>
        <v>107.68620000000001</v>
      </c>
      <c r="AB77" s="16">
        <f>VLOOKUP(A:A,[3]TDSheet!$A:$D,4,0)</f>
        <v>106.26900000000001</v>
      </c>
      <c r="AC77" s="16">
        <f>VLOOKUP(A:A,[1]TDSheet!$A:$AC,29,0)</f>
        <v>0</v>
      </c>
      <c r="AD77" s="16">
        <f>VLOOKUP(A:A,[1]TDSheet!$A:$AD,30,0)</f>
        <v>0</v>
      </c>
      <c r="AE77" s="16">
        <f t="shared" si="19"/>
        <v>0</v>
      </c>
      <c r="AF77" s="16">
        <f t="shared" si="20"/>
        <v>50</v>
      </c>
      <c r="AG77" s="16"/>
      <c r="AH77" s="16"/>
      <c r="AI77" s="16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3627</v>
      </c>
      <c r="D78" s="8">
        <v>5696</v>
      </c>
      <c r="E78" s="8">
        <v>3796</v>
      </c>
      <c r="F78" s="8">
        <v>5446</v>
      </c>
      <c r="G78" s="1">
        <f>VLOOKUP(A:A,[1]TDSheet!$A:$G,7,0)</f>
        <v>0.35</v>
      </c>
      <c r="H78" s="1" t="e">
        <f>VLOOKUP(A:A,[1]TDSheet!$A:$H,8,0)</f>
        <v>#N/A</v>
      </c>
      <c r="I78" s="16">
        <f>VLOOKUP(A:A,[2]TDSheet!$A:$F,6,0)</f>
        <v>3852</v>
      </c>
      <c r="J78" s="16">
        <f t="shared" si="15"/>
        <v>-56</v>
      </c>
      <c r="K78" s="16">
        <f>VLOOKUP(A:A,[1]TDSheet!$A:$L,12,0)</f>
        <v>600</v>
      </c>
      <c r="L78" s="16">
        <v>400</v>
      </c>
      <c r="M78" s="16"/>
      <c r="N78" s="16"/>
      <c r="O78" s="16"/>
      <c r="P78" s="16"/>
      <c r="Q78" s="16"/>
      <c r="R78" s="18">
        <v>1200</v>
      </c>
      <c r="S78" s="16">
        <f t="shared" si="16"/>
        <v>759.2</v>
      </c>
      <c r="T78" s="18">
        <v>600</v>
      </c>
      <c r="U78" s="19">
        <f t="shared" si="17"/>
        <v>10.861433087460483</v>
      </c>
      <c r="V78" s="16">
        <f t="shared" si="18"/>
        <v>7.1733403582718651</v>
      </c>
      <c r="W78" s="16"/>
      <c r="X78" s="16"/>
      <c r="Y78" s="16">
        <f>VLOOKUP(A:A,[1]TDSheet!$A:$Y,25,0)</f>
        <v>1015.2</v>
      </c>
      <c r="Z78" s="16">
        <f>VLOOKUP(A:A,[1]TDSheet!$A:$Z,26,0)</f>
        <v>938.6</v>
      </c>
      <c r="AA78" s="16">
        <f>VLOOKUP(A:A,[1]TDSheet!$A:$AA,27,0)</f>
        <v>905.2</v>
      </c>
      <c r="AB78" s="16">
        <f>VLOOKUP(A:A,[3]TDSheet!$A:$D,4,0)</f>
        <v>926</v>
      </c>
      <c r="AC78" s="16">
        <f>VLOOKUP(A:A,[1]TDSheet!$A:$AC,29,0)</f>
        <v>0</v>
      </c>
      <c r="AD78" s="16">
        <f>VLOOKUP(A:A,[1]TDSheet!$A:$AD,30,0)</f>
        <v>0</v>
      </c>
      <c r="AE78" s="16">
        <f t="shared" si="19"/>
        <v>420</v>
      </c>
      <c r="AF78" s="16">
        <f t="shared" si="20"/>
        <v>210</v>
      </c>
      <c r="AG78" s="16"/>
      <c r="AH78" s="16"/>
      <c r="AI78" s="16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884</v>
      </c>
      <c r="D79" s="8">
        <v>1960</v>
      </c>
      <c r="E79" s="8">
        <v>1125</v>
      </c>
      <c r="F79" s="8">
        <v>1696</v>
      </c>
      <c r="G79" s="1">
        <f>VLOOKUP(A:A,[1]TDSheet!$A:$G,7,0)</f>
        <v>0.3</v>
      </c>
      <c r="H79" s="1" t="e">
        <f>VLOOKUP(A:A,[1]TDSheet!$A:$H,8,0)</f>
        <v>#N/A</v>
      </c>
      <c r="I79" s="16">
        <f>VLOOKUP(A:A,[2]TDSheet!$A:$F,6,0)</f>
        <v>1186</v>
      </c>
      <c r="J79" s="16">
        <f t="shared" si="15"/>
        <v>-61</v>
      </c>
      <c r="K79" s="16">
        <f>VLOOKUP(A:A,[1]TDSheet!$A:$L,12,0)</f>
        <v>0</v>
      </c>
      <c r="L79" s="16"/>
      <c r="M79" s="16"/>
      <c r="N79" s="16"/>
      <c r="O79" s="16"/>
      <c r="P79" s="16"/>
      <c r="Q79" s="16"/>
      <c r="R79" s="18">
        <v>360</v>
      </c>
      <c r="S79" s="16">
        <f t="shared" si="16"/>
        <v>225</v>
      </c>
      <c r="T79" s="18">
        <v>120</v>
      </c>
      <c r="U79" s="19">
        <f t="shared" si="17"/>
        <v>9.6711111111111112</v>
      </c>
      <c r="V79" s="16">
        <f t="shared" si="18"/>
        <v>7.5377777777777775</v>
      </c>
      <c r="W79" s="16"/>
      <c r="X79" s="16"/>
      <c r="Y79" s="16">
        <f>VLOOKUP(A:A,[1]TDSheet!$A:$Y,25,0)</f>
        <v>270.8</v>
      </c>
      <c r="Z79" s="16">
        <f>VLOOKUP(A:A,[1]TDSheet!$A:$Z,26,0)</f>
        <v>256.2</v>
      </c>
      <c r="AA79" s="16">
        <f>VLOOKUP(A:A,[1]TDSheet!$A:$AA,27,0)</f>
        <v>256.39999999999998</v>
      </c>
      <c r="AB79" s="16">
        <f>VLOOKUP(A:A,[3]TDSheet!$A:$D,4,0)</f>
        <v>338</v>
      </c>
      <c r="AC79" s="16">
        <f>VLOOKUP(A:A,[1]TDSheet!$A:$AC,29,0)</f>
        <v>0</v>
      </c>
      <c r="AD79" s="16">
        <f>VLOOKUP(A:A,[1]TDSheet!$A:$AD,30,0)</f>
        <v>0</v>
      </c>
      <c r="AE79" s="16">
        <f t="shared" si="19"/>
        <v>108</v>
      </c>
      <c r="AF79" s="16">
        <f t="shared" si="20"/>
        <v>36</v>
      </c>
      <c r="AG79" s="16"/>
      <c r="AH79" s="16"/>
      <c r="AI79" s="16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2</v>
      </c>
      <c r="D80" s="8"/>
      <c r="E80" s="8">
        <v>0</v>
      </c>
      <c r="F80" s="8">
        <v>2</v>
      </c>
      <c r="G80" s="1">
        <f>VLOOKUP(A:A,[1]TDSheet!$A:$G,7,0)</f>
        <v>0.18</v>
      </c>
      <c r="H80" s="1" t="e">
        <f>VLOOKUP(A:A,[1]TDSheet!$A:$H,8,0)</f>
        <v>#N/A</v>
      </c>
      <c r="I80" s="16">
        <f>VLOOKUP(A:A,[2]TDSheet!$A:$F,6,0)</f>
        <v>4</v>
      </c>
      <c r="J80" s="16">
        <f t="shared" si="15"/>
        <v>-4</v>
      </c>
      <c r="K80" s="16">
        <f>VLOOKUP(A:A,[1]TDSheet!$A:$L,12,0)</f>
        <v>0</v>
      </c>
      <c r="L80" s="16"/>
      <c r="M80" s="16"/>
      <c r="N80" s="16"/>
      <c r="O80" s="16"/>
      <c r="P80" s="16"/>
      <c r="Q80" s="16"/>
      <c r="R80" s="18">
        <v>40</v>
      </c>
      <c r="S80" s="16">
        <f t="shared" si="16"/>
        <v>0</v>
      </c>
      <c r="T80" s="18"/>
      <c r="U80" s="19" t="e">
        <f t="shared" si="17"/>
        <v>#DIV/0!</v>
      </c>
      <c r="V80" s="16" t="e">
        <f t="shared" si="18"/>
        <v>#DIV/0!</v>
      </c>
      <c r="W80" s="16"/>
      <c r="X80" s="16"/>
      <c r="Y80" s="16">
        <f>VLOOKUP(A:A,[1]TDSheet!$A:$Y,25,0)</f>
        <v>0</v>
      </c>
      <c r="Z80" s="16">
        <f>VLOOKUP(A:A,[1]TDSheet!$A:$Z,26,0)</f>
        <v>0.2</v>
      </c>
      <c r="AA80" s="16">
        <f>VLOOKUP(A:A,[1]TDSheet!$A:$AA,27,0)</f>
        <v>0</v>
      </c>
      <c r="AB80" s="16">
        <v>0</v>
      </c>
      <c r="AC80" s="16">
        <f>VLOOKUP(A:A,[1]TDSheet!$A:$AC,29,0)</f>
        <v>0</v>
      </c>
      <c r="AD80" s="16">
        <f>VLOOKUP(A:A,[1]TDSheet!$A:$AD,30,0)</f>
        <v>0</v>
      </c>
      <c r="AE80" s="16">
        <f t="shared" si="19"/>
        <v>7.1999999999999993</v>
      </c>
      <c r="AF80" s="16">
        <f t="shared" si="20"/>
        <v>0</v>
      </c>
      <c r="AG80" s="16"/>
      <c r="AH80" s="16"/>
      <c r="AI80" s="16"/>
    </row>
    <row r="81" spans="1:35" s="1" customFormat="1" ht="11.1" customHeight="1" outlineLevel="1" x14ac:dyDescent="0.2">
      <c r="A81" s="7" t="s">
        <v>84</v>
      </c>
      <c r="B81" s="7" t="s">
        <v>8</v>
      </c>
      <c r="C81" s="8"/>
      <c r="D81" s="8">
        <v>5</v>
      </c>
      <c r="E81" s="8">
        <v>5</v>
      </c>
      <c r="F81" s="8"/>
      <c r="G81" s="1">
        <f>VLOOKUP(A:A,[1]TDSheet!$A:$G,7,0)</f>
        <v>0.18</v>
      </c>
      <c r="H81" s="1" t="e">
        <f>VLOOKUP(A:A,[1]TDSheet!$A:$H,8,0)</f>
        <v>#N/A</v>
      </c>
      <c r="I81" s="16">
        <f>VLOOKUP(A:A,[2]TDSheet!$A:$F,6,0)</f>
        <v>9</v>
      </c>
      <c r="J81" s="16">
        <f t="shared" si="15"/>
        <v>-4</v>
      </c>
      <c r="K81" s="16">
        <f>VLOOKUP(A:A,[1]TDSheet!$A:$L,12,0)</f>
        <v>40</v>
      </c>
      <c r="L81" s="16"/>
      <c r="M81" s="16"/>
      <c r="N81" s="16"/>
      <c r="O81" s="16"/>
      <c r="P81" s="16"/>
      <c r="Q81" s="16"/>
      <c r="R81" s="18"/>
      <c r="S81" s="16">
        <f t="shared" si="16"/>
        <v>1</v>
      </c>
      <c r="T81" s="18"/>
      <c r="U81" s="19">
        <f t="shared" si="17"/>
        <v>40</v>
      </c>
      <c r="V81" s="16">
        <f t="shared" si="18"/>
        <v>0</v>
      </c>
      <c r="W81" s="16"/>
      <c r="X81" s="16"/>
      <c r="Y81" s="16">
        <f>VLOOKUP(A:A,[1]TDSheet!$A:$Y,25,0)</f>
        <v>3.6</v>
      </c>
      <c r="Z81" s="16">
        <f>VLOOKUP(A:A,[1]TDSheet!$A:$Z,26,0)</f>
        <v>0</v>
      </c>
      <c r="AA81" s="16">
        <f>VLOOKUP(A:A,[1]TDSheet!$A:$AA,27,0)</f>
        <v>6.8</v>
      </c>
      <c r="AB81" s="16">
        <f>VLOOKUP(A:A,[3]TDSheet!$A:$D,4,0)</f>
        <v>-3</v>
      </c>
      <c r="AC81" s="16">
        <f>VLOOKUP(A:A,[1]TDSheet!$A:$AC,29,0)</f>
        <v>0</v>
      </c>
      <c r="AD81" s="16">
        <f>VLOOKUP(A:A,[1]TDSheet!$A:$AD,30,0)</f>
        <v>0</v>
      </c>
      <c r="AE81" s="16">
        <f t="shared" si="19"/>
        <v>0</v>
      </c>
      <c r="AF81" s="16">
        <f t="shared" si="20"/>
        <v>0</v>
      </c>
      <c r="AG81" s="16"/>
      <c r="AH81" s="16"/>
      <c r="AI81" s="16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376</v>
      </c>
      <c r="D82" s="8">
        <v>2487</v>
      </c>
      <c r="E82" s="8">
        <v>1456</v>
      </c>
      <c r="F82" s="8">
        <v>1351</v>
      </c>
      <c r="G82" s="1">
        <f>VLOOKUP(A:A,[1]TDSheet!$A:$G,7,0)</f>
        <v>0.3</v>
      </c>
      <c r="H82" s="1" t="e">
        <f>VLOOKUP(A:A,[1]TDSheet!$A:$H,8,0)</f>
        <v>#N/A</v>
      </c>
      <c r="I82" s="16">
        <f>VLOOKUP(A:A,[2]TDSheet!$A:$F,6,0)</f>
        <v>1510</v>
      </c>
      <c r="J82" s="16">
        <f t="shared" si="15"/>
        <v>-54</v>
      </c>
      <c r="K82" s="16">
        <f>VLOOKUP(A:A,[1]TDSheet!$A:$L,12,0)</f>
        <v>160</v>
      </c>
      <c r="L82" s="16"/>
      <c r="M82" s="16"/>
      <c r="N82" s="16"/>
      <c r="O82" s="16"/>
      <c r="P82" s="16"/>
      <c r="Q82" s="16"/>
      <c r="R82" s="18">
        <v>1200</v>
      </c>
      <c r="S82" s="16">
        <f t="shared" si="16"/>
        <v>291.2</v>
      </c>
      <c r="T82" s="18"/>
      <c r="U82" s="19">
        <f t="shared" si="17"/>
        <v>9.3097527472527482</v>
      </c>
      <c r="V82" s="16">
        <f t="shared" si="18"/>
        <v>4.6394230769230775</v>
      </c>
      <c r="W82" s="16"/>
      <c r="X82" s="16"/>
      <c r="Y82" s="16">
        <f>VLOOKUP(A:A,[1]TDSheet!$A:$Y,25,0)</f>
        <v>348</v>
      </c>
      <c r="Z82" s="16">
        <f>VLOOKUP(A:A,[1]TDSheet!$A:$Z,26,0)</f>
        <v>287.39999999999998</v>
      </c>
      <c r="AA82" s="16">
        <f>VLOOKUP(A:A,[1]TDSheet!$A:$AA,27,0)</f>
        <v>333.2</v>
      </c>
      <c r="AB82" s="16">
        <f>VLOOKUP(A:A,[3]TDSheet!$A:$D,4,0)</f>
        <v>461</v>
      </c>
      <c r="AC82" s="16">
        <f>VLOOKUP(A:A,[1]TDSheet!$A:$AC,29,0)</f>
        <v>0</v>
      </c>
      <c r="AD82" s="16">
        <f>VLOOKUP(A:A,[1]TDSheet!$A:$AD,30,0)</f>
        <v>0</v>
      </c>
      <c r="AE82" s="16">
        <f t="shared" si="19"/>
        <v>360</v>
      </c>
      <c r="AF82" s="16">
        <f t="shared" si="20"/>
        <v>0</v>
      </c>
      <c r="AG82" s="16"/>
      <c r="AH82" s="16"/>
      <c r="AI82" s="16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1288</v>
      </c>
      <c r="D83" s="8">
        <v>3248</v>
      </c>
      <c r="E83" s="8">
        <v>1585</v>
      </c>
      <c r="F83" s="8">
        <v>2914</v>
      </c>
      <c r="G83" s="1">
        <f>VLOOKUP(A:A,[1]TDSheet!$A:$G,7,0)</f>
        <v>0.28000000000000003</v>
      </c>
      <c r="H83" s="1" t="e">
        <f>VLOOKUP(A:A,[1]TDSheet!$A:$H,8,0)</f>
        <v>#N/A</v>
      </c>
      <c r="I83" s="16">
        <f>VLOOKUP(A:A,[2]TDSheet!$A:$F,6,0)</f>
        <v>1611</v>
      </c>
      <c r="J83" s="16">
        <f t="shared" si="15"/>
        <v>-26</v>
      </c>
      <c r="K83" s="16">
        <f>VLOOKUP(A:A,[1]TDSheet!$A:$L,12,0)</f>
        <v>0</v>
      </c>
      <c r="L83" s="16"/>
      <c r="M83" s="16"/>
      <c r="N83" s="16"/>
      <c r="O83" s="16"/>
      <c r="P83" s="16"/>
      <c r="Q83" s="16"/>
      <c r="R83" s="18"/>
      <c r="S83" s="16">
        <f t="shared" si="16"/>
        <v>317</v>
      </c>
      <c r="T83" s="18">
        <v>200</v>
      </c>
      <c r="U83" s="19">
        <f t="shared" si="17"/>
        <v>9.823343848580441</v>
      </c>
      <c r="V83" s="16">
        <f t="shared" si="18"/>
        <v>9.1924290220820186</v>
      </c>
      <c r="W83" s="16"/>
      <c r="X83" s="16"/>
      <c r="Y83" s="16">
        <f>VLOOKUP(A:A,[1]TDSheet!$A:$Y,25,0)</f>
        <v>423.8</v>
      </c>
      <c r="Z83" s="16">
        <f>VLOOKUP(A:A,[1]TDSheet!$A:$Z,26,0)</f>
        <v>390.2</v>
      </c>
      <c r="AA83" s="16">
        <f>VLOOKUP(A:A,[1]TDSheet!$A:$AA,27,0)</f>
        <v>395.6</v>
      </c>
      <c r="AB83" s="16">
        <f>VLOOKUP(A:A,[3]TDSheet!$A:$D,4,0)</f>
        <v>307</v>
      </c>
      <c r="AC83" s="16">
        <f>VLOOKUP(A:A,[1]TDSheet!$A:$AC,29,0)</f>
        <v>0</v>
      </c>
      <c r="AD83" s="16">
        <f>VLOOKUP(A:A,[1]TDSheet!$A:$AD,30,0)</f>
        <v>0</v>
      </c>
      <c r="AE83" s="16">
        <f t="shared" si="19"/>
        <v>0</v>
      </c>
      <c r="AF83" s="16">
        <f t="shared" si="20"/>
        <v>56.000000000000007</v>
      </c>
      <c r="AG83" s="16"/>
      <c r="AH83" s="16"/>
      <c r="AI83" s="16"/>
    </row>
    <row r="84" spans="1:35" s="1" customFormat="1" ht="11.1" customHeight="1" outlineLevel="1" x14ac:dyDescent="0.2">
      <c r="A84" s="7" t="s">
        <v>87</v>
      </c>
      <c r="B84" s="7" t="s">
        <v>8</v>
      </c>
      <c r="C84" s="8">
        <v>87</v>
      </c>
      <c r="D84" s="8">
        <v>3</v>
      </c>
      <c r="E84" s="8">
        <v>71</v>
      </c>
      <c r="F84" s="8">
        <v>17</v>
      </c>
      <c r="G84" s="1">
        <f>VLOOKUP(A:A,[1]TDSheet!$A:$G,7,0)</f>
        <v>0.35</v>
      </c>
      <c r="H84" s="1" t="e">
        <f>VLOOKUP(A:A,[1]TDSheet!$A:$H,8,0)</f>
        <v>#N/A</v>
      </c>
      <c r="I84" s="16">
        <f>VLOOKUP(A:A,[2]TDSheet!$A:$F,6,0)</f>
        <v>74</v>
      </c>
      <c r="J84" s="16">
        <f t="shared" si="15"/>
        <v>-3</v>
      </c>
      <c r="K84" s="16">
        <f>VLOOKUP(A:A,[1]TDSheet!$A:$L,12,0)</f>
        <v>0</v>
      </c>
      <c r="L84" s="16"/>
      <c r="M84" s="16"/>
      <c r="N84" s="16"/>
      <c r="O84" s="16"/>
      <c r="P84" s="16"/>
      <c r="Q84" s="16"/>
      <c r="R84" s="18">
        <v>120</v>
      </c>
      <c r="S84" s="16">
        <f t="shared" si="16"/>
        <v>14.2</v>
      </c>
      <c r="T84" s="18"/>
      <c r="U84" s="19">
        <f t="shared" si="17"/>
        <v>9.647887323943662</v>
      </c>
      <c r="V84" s="16">
        <f t="shared" si="18"/>
        <v>1.1971830985915493</v>
      </c>
      <c r="W84" s="16"/>
      <c r="X84" s="16"/>
      <c r="Y84" s="16">
        <f>VLOOKUP(A:A,[1]TDSheet!$A:$Y,25,0)</f>
        <v>11.4</v>
      </c>
      <c r="Z84" s="16">
        <f>VLOOKUP(A:A,[1]TDSheet!$A:$Z,26,0)</f>
        <v>12.6</v>
      </c>
      <c r="AA84" s="16">
        <f>VLOOKUP(A:A,[1]TDSheet!$A:$AA,27,0)</f>
        <v>6.8</v>
      </c>
      <c r="AB84" s="16">
        <f>VLOOKUP(A:A,[3]TDSheet!$A:$D,4,0)</f>
        <v>7</v>
      </c>
      <c r="AC84" s="16">
        <f>VLOOKUP(A:A,[1]TDSheet!$A:$AC,29,0)</f>
        <v>0</v>
      </c>
      <c r="AD84" s="16">
        <f>VLOOKUP(A:A,[1]TDSheet!$A:$AD,30,0)</f>
        <v>0</v>
      </c>
      <c r="AE84" s="16">
        <f t="shared" si="19"/>
        <v>42</v>
      </c>
      <c r="AF84" s="16">
        <f t="shared" si="20"/>
        <v>0</v>
      </c>
      <c r="AG84" s="16"/>
      <c r="AH84" s="16"/>
      <c r="AI84" s="16"/>
    </row>
    <row r="85" spans="1:35" s="1" customFormat="1" ht="11.1" customHeight="1" outlineLevel="1" x14ac:dyDescent="0.2">
      <c r="A85" s="7" t="s">
        <v>88</v>
      </c>
      <c r="B85" s="7" t="s">
        <v>8</v>
      </c>
      <c r="C85" s="8">
        <v>2617</v>
      </c>
      <c r="D85" s="8">
        <v>8057</v>
      </c>
      <c r="E85" s="8">
        <v>4033</v>
      </c>
      <c r="F85" s="8">
        <v>6579</v>
      </c>
      <c r="G85" s="1">
        <f>VLOOKUP(A:A,[1]TDSheet!$A:$G,7,0)</f>
        <v>0.28000000000000003</v>
      </c>
      <c r="H85" s="1">
        <f>VLOOKUP(A:A,[1]TDSheet!$A:$H,8,0)</f>
        <v>45</v>
      </c>
      <c r="I85" s="16">
        <f>VLOOKUP(A:A,[2]TDSheet!$A:$F,6,0)</f>
        <v>4076</v>
      </c>
      <c r="J85" s="16">
        <f t="shared" si="15"/>
        <v>-43</v>
      </c>
      <c r="K85" s="16">
        <f>VLOOKUP(A:A,[1]TDSheet!$A:$L,12,0)</f>
        <v>0</v>
      </c>
      <c r="L85" s="16"/>
      <c r="M85" s="16"/>
      <c r="N85" s="16"/>
      <c r="O85" s="16"/>
      <c r="P85" s="16"/>
      <c r="Q85" s="16"/>
      <c r="R85" s="18">
        <v>1200</v>
      </c>
      <c r="S85" s="16">
        <f t="shared" si="16"/>
        <v>806.6</v>
      </c>
      <c r="T85" s="18">
        <v>400</v>
      </c>
      <c r="U85" s="19">
        <f t="shared" si="17"/>
        <v>10.140094222663029</v>
      </c>
      <c r="V85" s="16">
        <f t="shared" si="18"/>
        <v>8.1564592115050836</v>
      </c>
      <c r="W85" s="16"/>
      <c r="X85" s="16"/>
      <c r="Y85" s="16">
        <f>VLOOKUP(A:A,[1]TDSheet!$A:$Y,25,0)</f>
        <v>885</v>
      </c>
      <c r="Z85" s="16">
        <f>VLOOKUP(A:A,[1]TDSheet!$A:$Z,26,0)</f>
        <v>840</v>
      </c>
      <c r="AA85" s="16">
        <f>VLOOKUP(A:A,[1]TDSheet!$A:$AA,27,0)</f>
        <v>864.4</v>
      </c>
      <c r="AB85" s="16">
        <f>VLOOKUP(A:A,[3]TDSheet!$A:$D,4,0)</f>
        <v>1069</v>
      </c>
      <c r="AC85" s="16" t="str">
        <f>VLOOKUP(A:A,[1]TDSheet!$A:$AC,29,0)</f>
        <v>борд</v>
      </c>
      <c r="AD85" s="16">
        <f>VLOOKUP(A:A,[1]TDSheet!$A:$AD,30,0)</f>
        <v>0</v>
      </c>
      <c r="AE85" s="16">
        <f t="shared" si="19"/>
        <v>336.00000000000006</v>
      </c>
      <c r="AF85" s="16">
        <f t="shared" si="20"/>
        <v>112.00000000000001</v>
      </c>
      <c r="AG85" s="16"/>
      <c r="AH85" s="16"/>
      <c r="AI85" s="16"/>
    </row>
    <row r="86" spans="1:35" s="1" customFormat="1" ht="11.1" customHeight="1" outlineLevel="1" x14ac:dyDescent="0.2">
      <c r="A86" s="7" t="s">
        <v>89</v>
      </c>
      <c r="B86" s="7" t="s">
        <v>8</v>
      </c>
      <c r="C86" s="8">
        <v>834</v>
      </c>
      <c r="D86" s="8">
        <v>1809</v>
      </c>
      <c r="E86" s="8">
        <v>1123</v>
      </c>
      <c r="F86" s="8">
        <v>1495</v>
      </c>
      <c r="G86" s="1">
        <f>VLOOKUP(A:A,[1]TDSheet!$A:$G,7,0)</f>
        <v>0.28000000000000003</v>
      </c>
      <c r="H86" s="1" t="e">
        <f>VLOOKUP(A:A,[1]TDSheet!$A:$H,8,0)</f>
        <v>#N/A</v>
      </c>
      <c r="I86" s="16">
        <f>VLOOKUP(A:A,[2]TDSheet!$A:$F,6,0)</f>
        <v>1144</v>
      </c>
      <c r="J86" s="16">
        <f t="shared" si="15"/>
        <v>-21</v>
      </c>
      <c r="K86" s="16">
        <f>VLOOKUP(A:A,[1]TDSheet!$A:$L,12,0)</f>
        <v>120</v>
      </c>
      <c r="L86" s="16"/>
      <c r="M86" s="16"/>
      <c r="N86" s="16"/>
      <c r="O86" s="16"/>
      <c r="P86" s="16"/>
      <c r="Q86" s="16"/>
      <c r="R86" s="18">
        <v>400</v>
      </c>
      <c r="S86" s="16">
        <f t="shared" si="16"/>
        <v>224.6</v>
      </c>
      <c r="T86" s="18">
        <v>80</v>
      </c>
      <c r="U86" s="19">
        <f t="shared" si="17"/>
        <v>9.3276936776491546</v>
      </c>
      <c r="V86" s="16">
        <f t="shared" si="18"/>
        <v>6.6562778272484415</v>
      </c>
      <c r="W86" s="16"/>
      <c r="X86" s="16"/>
      <c r="Y86" s="16">
        <f>VLOOKUP(A:A,[1]TDSheet!$A:$Y,25,0)</f>
        <v>258.2</v>
      </c>
      <c r="Z86" s="16">
        <f>VLOOKUP(A:A,[1]TDSheet!$A:$Z,26,0)</f>
        <v>266.2</v>
      </c>
      <c r="AA86" s="16">
        <f>VLOOKUP(A:A,[1]TDSheet!$A:$AA,27,0)</f>
        <v>264.8</v>
      </c>
      <c r="AB86" s="16">
        <f>VLOOKUP(A:A,[3]TDSheet!$A:$D,4,0)</f>
        <v>174</v>
      </c>
      <c r="AC86" s="16">
        <f>VLOOKUP(A:A,[1]TDSheet!$A:$AC,29,0)</f>
        <v>0</v>
      </c>
      <c r="AD86" s="16">
        <f>VLOOKUP(A:A,[1]TDSheet!$A:$AD,30,0)</f>
        <v>0</v>
      </c>
      <c r="AE86" s="16">
        <f t="shared" si="19"/>
        <v>112.00000000000001</v>
      </c>
      <c r="AF86" s="16">
        <f t="shared" si="20"/>
        <v>22.400000000000002</v>
      </c>
      <c r="AG86" s="16"/>
      <c r="AH86" s="16"/>
      <c r="AI86" s="16"/>
    </row>
    <row r="87" spans="1:35" s="1" customFormat="1" ht="11.1" customHeight="1" outlineLevel="1" x14ac:dyDescent="0.2">
      <c r="A87" s="7" t="s">
        <v>90</v>
      </c>
      <c r="B87" s="7" t="s">
        <v>8</v>
      </c>
      <c r="C87" s="8">
        <v>47</v>
      </c>
      <c r="D87" s="8">
        <v>80</v>
      </c>
      <c r="E87" s="8">
        <v>78</v>
      </c>
      <c r="F87" s="8">
        <v>49</v>
      </c>
      <c r="G87" s="1">
        <f>VLOOKUP(A:A,[1]TDSheet!$A:$G,7,0)</f>
        <v>0.4</v>
      </c>
      <c r="H87" s="1" t="e">
        <f>VLOOKUP(A:A,[1]TDSheet!$A:$H,8,0)</f>
        <v>#N/A</v>
      </c>
      <c r="I87" s="16">
        <f>VLOOKUP(A:A,[2]TDSheet!$A:$F,6,0)</f>
        <v>78</v>
      </c>
      <c r="J87" s="16">
        <f t="shared" si="15"/>
        <v>0</v>
      </c>
      <c r="K87" s="16">
        <f>VLOOKUP(A:A,[1]TDSheet!$A:$L,12,0)</f>
        <v>0</v>
      </c>
      <c r="L87" s="16"/>
      <c r="M87" s="16"/>
      <c r="N87" s="16"/>
      <c r="O87" s="16"/>
      <c r="P87" s="16"/>
      <c r="Q87" s="16"/>
      <c r="R87" s="18">
        <v>80</v>
      </c>
      <c r="S87" s="16">
        <f t="shared" si="16"/>
        <v>15.6</v>
      </c>
      <c r="T87" s="18">
        <v>40</v>
      </c>
      <c r="U87" s="19">
        <f t="shared" si="17"/>
        <v>10.833333333333334</v>
      </c>
      <c r="V87" s="16">
        <f t="shared" si="18"/>
        <v>3.141025641025641</v>
      </c>
      <c r="W87" s="16"/>
      <c r="X87" s="16"/>
      <c r="Y87" s="16">
        <f>VLOOKUP(A:A,[1]TDSheet!$A:$Y,25,0)</f>
        <v>21</v>
      </c>
      <c r="Z87" s="16">
        <f>VLOOKUP(A:A,[1]TDSheet!$A:$Z,26,0)</f>
        <v>27.6</v>
      </c>
      <c r="AA87" s="16">
        <f>VLOOKUP(A:A,[1]TDSheet!$A:$AA,27,0)</f>
        <v>10</v>
      </c>
      <c r="AB87" s="16">
        <f>VLOOKUP(A:A,[3]TDSheet!$A:$D,4,0)</f>
        <v>9</v>
      </c>
      <c r="AC87" s="16">
        <f>VLOOKUP(A:A,[1]TDSheet!$A:$AC,29,0)</f>
        <v>0</v>
      </c>
      <c r="AD87" s="16">
        <f>VLOOKUP(A:A,[1]TDSheet!$A:$AD,30,0)</f>
        <v>0</v>
      </c>
      <c r="AE87" s="16">
        <f t="shared" si="19"/>
        <v>32</v>
      </c>
      <c r="AF87" s="16">
        <f t="shared" si="20"/>
        <v>16</v>
      </c>
      <c r="AG87" s="16"/>
      <c r="AH87" s="16"/>
      <c r="AI87" s="16"/>
    </row>
    <row r="88" spans="1:35" s="1" customFormat="1" ht="11.1" customHeight="1" outlineLevel="1" x14ac:dyDescent="0.2">
      <c r="A88" s="7" t="s">
        <v>91</v>
      </c>
      <c r="B88" s="7" t="s">
        <v>8</v>
      </c>
      <c r="C88" s="8">
        <v>1484</v>
      </c>
      <c r="D88" s="8">
        <v>13</v>
      </c>
      <c r="E88" s="8">
        <v>395</v>
      </c>
      <c r="F88" s="8">
        <v>1086</v>
      </c>
      <c r="G88" s="1">
        <f>VLOOKUP(A:A,[1]TDSheet!$A:$G,7,0)</f>
        <v>0</v>
      </c>
      <c r="H88" s="1" t="e">
        <f>VLOOKUP(A:A,[1]TDSheet!$A:$H,8,0)</f>
        <v>#N/A</v>
      </c>
      <c r="I88" s="16">
        <f>VLOOKUP(A:A,[2]TDSheet!$A:$F,6,0)</f>
        <v>412</v>
      </c>
      <c r="J88" s="16">
        <f t="shared" si="15"/>
        <v>-17</v>
      </c>
      <c r="K88" s="16">
        <f>VLOOKUP(A:A,[1]TDSheet!$A:$L,12,0)</f>
        <v>0</v>
      </c>
      <c r="L88" s="16"/>
      <c r="M88" s="16"/>
      <c r="N88" s="16"/>
      <c r="O88" s="16"/>
      <c r="P88" s="16"/>
      <c r="Q88" s="16"/>
      <c r="R88" s="18"/>
      <c r="S88" s="16">
        <f t="shared" si="16"/>
        <v>79</v>
      </c>
      <c r="T88" s="18"/>
      <c r="U88" s="19">
        <f t="shared" si="17"/>
        <v>13.746835443037975</v>
      </c>
      <c r="V88" s="16">
        <f t="shared" si="18"/>
        <v>13.746835443037975</v>
      </c>
      <c r="W88" s="16"/>
      <c r="X88" s="16"/>
      <c r="Y88" s="16">
        <f>VLOOKUP(A:A,[1]TDSheet!$A:$Y,25,0)</f>
        <v>0</v>
      </c>
      <c r="Z88" s="16">
        <f>VLOOKUP(A:A,[1]TDSheet!$A:$Z,26,0)</f>
        <v>200.2</v>
      </c>
      <c r="AA88" s="16">
        <f>VLOOKUP(A:A,[1]TDSheet!$A:$AA,27,0)</f>
        <v>126.6</v>
      </c>
      <c r="AB88" s="16">
        <f>VLOOKUP(A:A,[3]TDSheet!$A:$D,4,0)</f>
        <v>95</v>
      </c>
      <c r="AC88" s="20" t="str">
        <f>VLOOKUP(A:A,[1]TDSheet!$A:$AC,29,0)</f>
        <v>увел</v>
      </c>
      <c r="AD88" s="16">
        <f>VLOOKUP(A:A,[1]TDSheet!$A:$AD,30,0)</f>
        <v>0</v>
      </c>
      <c r="AE88" s="16">
        <f t="shared" si="19"/>
        <v>0</v>
      </c>
      <c r="AF88" s="16">
        <f t="shared" si="20"/>
        <v>0</v>
      </c>
      <c r="AG88" s="16"/>
      <c r="AH88" s="16"/>
      <c r="AI88" s="16"/>
    </row>
    <row r="89" spans="1:35" s="1" customFormat="1" ht="11.1" customHeight="1" outlineLevel="1" x14ac:dyDescent="0.2">
      <c r="A89" s="7" t="s">
        <v>92</v>
      </c>
      <c r="B89" s="7" t="s">
        <v>9</v>
      </c>
      <c r="C89" s="8">
        <v>96.989000000000004</v>
      </c>
      <c r="D89" s="8">
        <v>157.23599999999999</v>
      </c>
      <c r="E89" s="8">
        <v>154.81700000000001</v>
      </c>
      <c r="F89" s="8">
        <v>87.409000000000006</v>
      </c>
      <c r="G89" s="1">
        <f>VLOOKUP(A:A,[1]TDSheet!$A:$G,7,0)</f>
        <v>1</v>
      </c>
      <c r="H89" s="1" t="e">
        <f>VLOOKUP(A:A,[1]TDSheet!$A:$H,8,0)</f>
        <v>#N/A</v>
      </c>
      <c r="I89" s="16">
        <f>VLOOKUP(A:A,[2]TDSheet!$A:$F,6,0)</f>
        <v>161.4</v>
      </c>
      <c r="J89" s="16">
        <f t="shared" si="15"/>
        <v>-6.5829999999999984</v>
      </c>
      <c r="K89" s="16">
        <f>VLOOKUP(A:A,[1]TDSheet!$A:$L,12,0)</f>
        <v>30</v>
      </c>
      <c r="L89" s="16"/>
      <c r="M89" s="16"/>
      <c r="N89" s="16"/>
      <c r="O89" s="16"/>
      <c r="P89" s="16"/>
      <c r="Q89" s="16"/>
      <c r="R89" s="18">
        <v>100</v>
      </c>
      <c r="S89" s="16">
        <f t="shared" si="16"/>
        <v>30.9634</v>
      </c>
      <c r="T89" s="18">
        <v>60</v>
      </c>
      <c r="U89" s="19">
        <f t="shared" si="17"/>
        <v>8.9592551205616946</v>
      </c>
      <c r="V89" s="16">
        <f t="shared" si="18"/>
        <v>2.8229780967206444</v>
      </c>
      <c r="W89" s="16"/>
      <c r="X89" s="16"/>
      <c r="Y89" s="16">
        <f>VLOOKUP(A:A,[1]TDSheet!$A:$Y,25,0)</f>
        <v>29.6144</v>
      </c>
      <c r="Z89" s="16">
        <f>VLOOKUP(A:A,[1]TDSheet!$A:$Z,26,0)</f>
        <v>33.730200000000004</v>
      </c>
      <c r="AA89" s="16">
        <f>VLOOKUP(A:A,[1]TDSheet!$A:$AA,27,0)</f>
        <v>25.3126</v>
      </c>
      <c r="AB89" s="16">
        <f>VLOOKUP(A:A,[3]TDSheet!$A:$D,4,0)</f>
        <v>1.5309999999999999</v>
      </c>
      <c r="AC89" s="16">
        <f>VLOOKUP(A:A,[1]TDSheet!$A:$AC,29,0)</f>
        <v>0</v>
      </c>
      <c r="AD89" s="16">
        <f>VLOOKUP(A:A,[1]TDSheet!$A:$AD,30,0)</f>
        <v>0</v>
      </c>
      <c r="AE89" s="16">
        <f t="shared" si="19"/>
        <v>100</v>
      </c>
      <c r="AF89" s="16">
        <f t="shared" si="20"/>
        <v>60</v>
      </c>
      <c r="AG89" s="16"/>
      <c r="AH89" s="16"/>
      <c r="AI89" s="16"/>
    </row>
    <row r="90" spans="1:35" s="1" customFormat="1" ht="11.1" customHeight="1" outlineLevel="1" x14ac:dyDescent="0.2">
      <c r="A90" s="7" t="s">
        <v>93</v>
      </c>
      <c r="B90" s="7" t="s">
        <v>8</v>
      </c>
      <c r="C90" s="8">
        <v>204</v>
      </c>
      <c r="D90" s="8">
        <v>218</v>
      </c>
      <c r="E90" s="8">
        <v>242</v>
      </c>
      <c r="F90" s="8">
        <v>173</v>
      </c>
      <c r="G90" s="1">
        <f>VLOOKUP(A:A,[1]TDSheet!$A:$G,7,0)</f>
        <v>0.33</v>
      </c>
      <c r="H90" s="1">
        <f>VLOOKUP(A:A,[1]TDSheet!$A:$H,8,0)</f>
        <v>30</v>
      </c>
      <c r="I90" s="16">
        <f>VLOOKUP(A:A,[2]TDSheet!$A:$F,6,0)</f>
        <v>241</v>
      </c>
      <c r="J90" s="16">
        <f t="shared" si="15"/>
        <v>1</v>
      </c>
      <c r="K90" s="16">
        <f>VLOOKUP(A:A,[1]TDSheet!$A:$L,12,0)</f>
        <v>60</v>
      </c>
      <c r="L90" s="16"/>
      <c r="M90" s="16"/>
      <c r="N90" s="16"/>
      <c r="O90" s="16"/>
      <c r="P90" s="16"/>
      <c r="Q90" s="16"/>
      <c r="R90" s="18">
        <v>120</v>
      </c>
      <c r="S90" s="16">
        <f t="shared" si="16"/>
        <v>48.4</v>
      </c>
      <c r="T90" s="18">
        <v>60</v>
      </c>
      <c r="U90" s="19">
        <f t="shared" si="17"/>
        <v>8.5330578512396702</v>
      </c>
      <c r="V90" s="16">
        <f t="shared" si="18"/>
        <v>3.5743801652892562</v>
      </c>
      <c r="W90" s="16"/>
      <c r="X90" s="16"/>
      <c r="Y90" s="16">
        <f>VLOOKUP(A:A,[1]TDSheet!$A:$Y,25,0)</f>
        <v>65</v>
      </c>
      <c r="Z90" s="16">
        <f>VLOOKUP(A:A,[1]TDSheet!$A:$Z,26,0)</f>
        <v>57.6</v>
      </c>
      <c r="AA90" s="16">
        <f>VLOOKUP(A:A,[1]TDSheet!$A:$AA,27,0)</f>
        <v>49.6</v>
      </c>
      <c r="AB90" s="16">
        <f>VLOOKUP(A:A,[3]TDSheet!$A:$D,4,0)</f>
        <v>29</v>
      </c>
      <c r="AC90" s="16">
        <f>VLOOKUP(A:A,[1]TDSheet!$A:$AC,29,0)</f>
        <v>0</v>
      </c>
      <c r="AD90" s="16">
        <f>VLOOKUP(A:A,[1]TDSheet!$A:$AD,30,0)</f>
        <v>0</v>
      </c>
      <c r="AE90" s="16">
        <f t="shared" si="19"/>
        <v>39.6</v>
      </c>
      <c r="AF90" s="16">
        <f t="shared" si="20"/>
        <v>19.8</v>
      </c>
      <c r="AG90" s="16"/>
      <c r="AH90" s="16"/>
      <c r="AI90" s="16"/>
    </row>
    <row r="91" spans="1:35" s="1" customFormat="1" ht="11.1" customHeight="1" outlineLevel="1" x14ac:dyDescent="0.2">
      <c r="A91" s="7" t="s">
        <v>95</v>
      </c>
      <c r="B91" s="7" t="s">
        <v>8</v>
      </c>
      <c r="C91" s="8">
        <v>250</v>
      </c>
      <c r="D91" s="8">
        <v>5</v>
      </c>
      <c r="E91" s="21">
        <v>79</v>
      </c>
      <c r="F91" s="21">
        <v>172</v>
      </c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83</v>
      </c>
      <c r="J91" s="16">
        <f t="shared" si="15"/>
        <v>-4</v>
      </c>
      <c r="K91" s="16">
        <f>VLOOKUP(A:A,[1]TDSheet!$A:$L,12,0)</f>
        <v>0</v>
      </c>
      <c r="L91" s="16"/>
      <c r="M91" s="16"/>
      <c r="N91" s="16"/>
      <c r="O91" s="16"/>
      <c r="P91" s="16"/>
      <c r="Q91" s="16"/>
      <c r="R91" s="18"/>
      <c r="S91" s="16">
        <f t="shared" si="16"/>
        <v>15.8</v>
      </c>
      <c r="T91" s="18"/>
      <c r="U91" s="19">
        <f t="shared" si="17"/>
        <v>10.886075949367088</v>
      </c>
      <c r="V91" s="16">
        <f t="shared" si="18"/>
        <v>10.886075949367088</v>
      </c>
      <c r="W91" s="16"/>
      <c r="X91" s="16"/>
      <c r="Y91" s="16">
        <f>VLOOKUP(A:A,[1]TDSheet!$A:$Y,25,0)</f>
        <v>25</v>
      </c>
      <c r="Z91" s="16">
        <f>VLOOKUP(A:A,[1]TDSheet!$A:$Z,26,0)</f>
        <v>21.2</v>
      </c>
      <c r="AA91" s="16">
        <f>VLOOKUP(A:A,[1]TDSheet!$A:$AA,27,0)</f>
        <v>17.600000000000001</v>
      </c>
      <c r="AB91" s="16">
        <f>VLOOKUP(A:A,[3]TDSheet!$A:$D,4,0)</f>
        <v>13</v>
      </c>
      <c r="AC91" s="16">
        <f>VLOOKUP(A:A,[1]TDSheet!$A:$AC,29,0)</f>
        <v>0</v>
      </c>
      <c r="AD91" s="16">
        <f>VLOOKUP(A:A,[1]TDSheet!$A:$AD,30,0)</f>
        <v>0</v>
      </c>
      <c r="AE91" s="16">
        <f t="shared" si="19"/>
        <v>0</v>
      </c>
      <c r="AF91" s="16">
        <f t="shared" si="20"/>
        <v>0</v>
      </c>
      <c r="AG91" s="16"/>
      <c r="AH91" s="16"/>
      <c r="AI91" s="16"/>
    </row>
    <row r="92" spans="1:35" s="1" customFormat="1" ht="11.1" customHeight="1" outlineLevel="1" x14ac:dyDescent="0.2">
      <c r="A92" s="7" t="s">
        <v>96</v>
      </c>
      <c r="B92" s="7" t="s">
        <v>9</v>
      </c>
      <c r="C92" s="8">
        <v>280.28300000000002</v>
      </c>
      <c r="D92" s="8"/>
      <c r="E92" s="21">
        <v>18.434000000000001</v>
      </c>
      <c r="F92" s="21">
        <v>257.74400000000003</v>
      </c>
      <c r="G92" s="1">
        <f>VLOOKUP(A:A,[1]TDSheet!$A:$G,7,0)</f>
        <v>0</v>
      </c>
      <c r="H92" s="1" t="e">
        <f>VLOOKUP(A:A,[1]TDSheet!$A:$H,8,0)</f>
        <v>#N/A</v>
      </c>
      <c r="I92" s="16">
        <f>VLOOKUP(A:A,[2]TDSheet!$A:$F,6,0)</f>
        <v>22</v>
      </c>
      <c r="J92" s="16">
        <f t="shared" si="15"/>
        <v>-3.5659999999999989</v>
      </c>
      <c r="K92" s="16">
        <f>VLOOKUP(A:A,[1]TDSheet!$A:$L,12,0)</f>
        <v>0</v>
      </c>
      <c r="L92" s="16"/>
      <c r="M92" s="16"/>
      <c r="N92" s="16"/>
      <c r="O92" s="16"/>
      <c r="P92" s="16"/>
      <c r="Q92" s="16"/>
      <c r="R92" s="18"/>
      <c r="S92" s="16">
        <f t="shared" si="16"/>
        <v>3.6868000000000003</v>
      </c>
      <c r="T92" s="18"/>
      <c r="U92" s="19">
        <f t="shared" si="17"/>
        <v>69.909949007269176</v>
      </c>
      <c r="V92" s="16">
        <f t="shared" si="18"/>
        <v>69.909949007269176</v>
      </c>
      <c r="W92" s="16"/>
      <c r="X92" s="16"/>
      <c r="Y92" s="16">
        <f>VLOOKUP(A:A,[1]TDSheet!$A:$Y,25,0)</f>
        <v>5.9235999999999995</v>
      </c>
      <c r="Z92" s="16">
        <f>VLOOKUP(A:A,[1]TDSheet!$A:$Z,26,0)</f>
        <v>8.4464000000000006</v>
      </c>
      <c r="AA92" s="16">
        <f>VLOOKUP(A:A,[1]TDSheet!$A:$AA,27,0)</f>
        <v>3.8197999999999999</v>
      </c>
      <c r="AB92" s="16">
        <f>VLOOKUP(A:A,[3]TDSheet!$A:$D,4,0)</f>
        <v>6.1269999999999998</v>
      </c>
      <c r="AC92" s="16">
        <f>VLOOKUP(A:A,[1]TDSheet!$A:$AC,29,0)</f>
        <v>0</v>
      </c>
      <c r="AD92" s="16">
        <f>VLOOKUP(A:A,[1]TDSheet!$A:$AD,30,0)</f>
        <v>0</v>
      </c>
      <c r="AE92" s="16">
        <f t="shared" si="19"/>
        <v>0</v>
      </c>
      <c r="AF92" s="16">
        <f t="shared" si="20"/>
        <v>0</v>
      </c>
      <c r="AG92" s="16"/>
      <c r="AH92" s="16"/>
      <c r="AI92" s="16"/>
    </row>
    <row r="93" spans="1:35" s="1" customFormat="1" ht="11.1" customHeight="1" outlineLevel="1" x14ac:dyDescent="0.2">
      <c r="A93" s="7" t="s">
        <v>97</v>
      </c>
      <c r="B93" s="7" t="s">
        <v>9</v>
      </c>
      <c r="C93" s="8">
        <v>484.02499999999998</v>
      </c>
      <c r="D93" s="8">
        <v>503.09699999999998</v>
      </c>
      <c r="E93" s="21">
        <v>291.52699999999999</v>
      </c>
      <c r="F93" s="21">
        <v>692.49800000000005</v>
      </c>
      <c r="G93" s="1">
        <f>VLOOKUP(A:A,[1]TDSheet!$A:$G,7,0)</f>
        <v>0</v>
      </c>
      <c r="H93" s="1" t="e">
        <f>VLOOKUP(A:A,[1]TDSheet!$A:$H,8,0)</f>
        <v>#N/A</v>
      </c>
      <c r="I93" s="16">
        <f>VLOOKUP(A:A,[2]TDSheet!$A:$F,6,0)</f>
        <v>288</v>
      </c>
      <c r="J93" s="16">
        <f t="shared" si="15"/>
        <v>3.5269999999999868</v>
      </c>
      <c r="K93" s="16">
        <f>VLOOKUP(A:A,[1]TDSheet!$A:$L,12,0)</f>
        <v>0</v>
      </c>
      <c r="L93" s="16"/>
      <c r="M93" s="16"/>
      <c r="N93" s="16"/>
      <c r="O93" s="16"/>
      <c r="P93" s="16"/>
      <c r="Q93" s="16"/>
      <c r="R93" s="18"/>
      <c r="S93" s="16">
        <f t="shared" si="16"/>
        <v>58.305399999999999</v>
      </c>
      <c r="T93" s="18"/>
      <c r="U93" s="19">
        <f t="shared" si="17"/>
        <v>11.877081711127959</v>
      </c>
      <c r="V93" s="16">
        <f t="shared" si="18"/>
        <v>11.877081711127959</v>
      </c>
      <c r="W93" s="16"/>
      <c r="X93" s="16"/>
      <c r="Y93" s="16">
        <f>VLOOKUP(A:A,[1]TDSheet!$A:$Y,25,0)</f>
        <v>93.119</v>
      </c>
      <c r="Z93" s="16">
        <f>VLOOKUP(A:A,[1]TDSheet!$A:$Z,26,0)</f>
        <v>87.471800000000002</v>
      </c>
      <c r="AA93" s="16">
        <f>VLOOKUP(A:A,[1]TDSheet!$A:$AA,27,0)</f>
        <v>106.36300000000001</v>
      </c>
      <c r="AB93" s="16">
        <f>VLOOKUP(A:A,[3]TDSheet!$A:$D,4,0)</f>
        <v>49.158999999999999</v>
      </c>
      <c r="AC93" s="16">
        <f>VLOOKUP(A:A,[1]TDSheet!$A:$AC,29,0)</f>
        <v>0</v>
      </c>
      <c r="AD93" s="16">
        <f>VLOOKUP(A:A,[1]TDSheet!$A:$AD,30,0)</f>
        <v>0</v>
      </c>
      <c r="AE93" s="16">
        <f t="shared" si="19"/>
        <v>0</v>
      </c>
      <c r="AF93" s="16">
        <f t="shared" si="20"/>
        <v>0</v>
      </c>
      <c r="AG93" s="16"/>
      <c r="AH93" s="16"/>
      <c r="AI93" s="16"/>
    </row>
    <row r="94" spans="1:35" s="1" customFormat="1" ht="11.1" customHeight="1" outlineLevel="1" x14ac:dyDescent="0.2">
      <c r="A94" s="7" t="s">
        <v>94</v>
      </c>
      <c r="B94" s="7" t="s">
        <v>8</v>
      </c>
      <c r="C94" s="8">
        <v>313</v>
      </c>
      <c r="D94" s="8">
        <v>2015</v>
      </c>
      <c r="E94" s="21">
        <v>257</v>
      </c>
      <c r="F94" s="21">
        <v>2062</v>
      </c>
      <c r="G94" s="1">
        <f>VLOOKUP(A:A,[1]TDSheet!$A:$G,7,0)</f>
        <v>0</v>
      </c>
      <c r="H94" s="1">
        <f>VLOOKUP(A:A,[1]TDSheet!$A:$H,8,0)</f>
        <v>0</v>
      </c>
      <c r="I94" s="16">
        <f>VLOOKUP(A:A,[2]TDSheet!$A:$F,6,0)</f>
        <v>266</v>
      </c>
      <c r="J94" s="16">
        <f t="shared" si="15"/>
        <v>-9</v>
      </c>
      <c r="K94" s="16">
        <f>VLOOKUP(A:A,[1]TDSheet!$A:$L,12,0)</f>
        <v>0</v>
      </c>
      <c r="L94" s="16"/>
      <c r="M94" s="16"/>
      <c r="N94" s="16"/>
      <c r="O94" s="16"/>
      <c r="P94" s="16"/>
      <c r="Q94" s="16"/>
      <c r="R94" s="18"/>
      <c r="S94" s="16">
        <f t="shared" si="16"/>
        <v>51.4</v>
      </c>
      <c r="T94" s="18"/>
      <c r="U94" s="19">
        <f t="shared" si="17"/>
        <v>40.116731517509727</v>
      </c>
      <c r="V94" s="16">
        <f t="shared" si="18"/>
        <v>40.116731517509727</v>
      </c>
      <c r="W94" s="16"/>
      <c r="X94" s="16"/>
      <c r="Y94" s="16">
        <f>VLOOKUP(A:A,[1]TDSheet!$A:$Y,25,0)</f>
        <v>74.8</v>
      </c>
      <c r="Z94" s="16">
        <f>VLOOKUP(A:A,[1]TDSheet!$A:$Z,26,0)</f>
        <v>54</v>
      </c>
      <c r="AA94" s="16">
        <f>VLOOKUP(A:A,[1]TDSheet!$A:$AA,27,0)</f>
        <v>47</v>
      </c>
      <c r="AB94" s="16">
        <f>VLOOKUP(A:A,[3]TDSheet!$A:$D,4,0)</f>
        <v>26</v>
      </c>
      <c r="AC94" s="16">
        <f>VLOOKUP(A:A,[1]TDSheet!$A:$AC,29,0)</f>
        <v>0</v>
      </c>
      <c r="AD94" s="16">
        <f>VLOOKUP(A:A,[1]TDSheet!$A:$AD,30,0)</f>
        <v>0</v>
      </c>
      <c r="AE94" s="16">
        <f t="shared" si="19"/>
        <v>0</v>
      </c>
      <c r="AF94" s="16">
        <f t="shared" si="20"/>
        <v>0</v>
      </c>
      <c r="AG94" s="16"/>
      <c r="AH94" s="16"/>
      <c r="AI9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2025-09-05T12:42:48Z</dcterms:modified>
</cp:coreProperties>
</file>