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C86CDF0-7B16-4506-9B1A-2F1958CA85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Y158" i="1"/>
  <c r="X158" i="1"/>
  <c r="Z157" i="1"/>
  <c r="X157" i="1"/>
  <c r="BO156" i="1"/>
  <c r="BM156" i="1"/>
  <c r="Z156" i="1"/>
  <c r="Y156" i="1"/>
  <c r="P156" i="1"/>
  <c r="X153" i="1"/>
  <c r="Z152" i="1"/>
  <c r="X152" i="1"/>
  <c r="BO151" i="1"/>
  <c r="BM151" i="1"/>
  <c r="Z151" i="1"/>
  <c r="Y151" i="1"/>
  <c r="Y153" i="1" s="1"/>
  <c r="P151" i="1"/>
  <c r="Y148" i="1"/>
  <c r="X148" i="1"/>
  <c r="Z147" i="1"/>
  <c r="X147" i="1"/>
  <c r="BO146" i="1"/>
  <c r="BM146" i="1"/>
  <c r="Z146" i="1"/>
  <c r="Y146" i="1"/>
  <c r="P146" i="1"/>
  <c r="X143" i="1"/>
  <c r="Z142" i="1"/>
  <c r="X142" i="1"/>
  <c r="BO141" i="1"/>
  <c r="BM141" i="1"/>
  <c r="Z141" i="1"/>
  <c r="Y141" i="1"/>
  <c r="Y143" i="1" s="1"/>
  <c r="P141" i="1"/>
  <c r="Y138" i="1"/>
  <c r="X138" i="1"/>
  <c r="Z137" i="1"/>
  <c r="X137" i="1"/>
  <c r="BO136" i="1"/>
  <c r="BM136" i="1"/>
  <c r="Z136" i="1"/>
  <c r="Y136" i="1"/>
  <c r="P136" i="1"/>
  <c r="BP135" i="1"/>
  <c r="BO135" i="1"/>
  <c r="BN135" i="1"/>
  <c r="BM135" i="1"/>
  <c r="Z135" i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Y116" i="1"/>
  <c r="X116" i="1"/>
  <c r="Z115" i="1"/>
  <c r="X115" i="1"/>
  <c r="BO114" i="1"/>
  <c r="BM114" i="1"/>
  <c r="Z114" i="1"/>
  <c r="Y114" i="1"/>
  <c r="P114" i="1"/>
  <c r="X112" i="1"/>
  <c r="X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Y103" i="1"/>
  <c r="X103" i="1"/>
  <c r="Z102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P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Y70" i="1"/>
  <c r="X70" i="1"/>
  <c r="Z69" i="1"/>
  <c r="X69" i="1"/>
  <c r="BO68" i="1"/>
  <c r="BM68" i="1"/>
  <c r="Z68" i="1"/>
  <c r="Y68" i="1"/>
  <c r="P68" i="1"/>
  <c r="BP67" i="1"/>
  <c r="BO67" i="1"/>
  <c r="BN67" i="1"/>
  <c r="BM67" i="1"/>
  <c r="Z67" i="1"/>
  <c r="Y67" i="1"/>
  <c r="P67" i="1"/>
  <c r="BO66" i="1"/>
  <c r="BM66" i="1"/>
  <c r="Z66" i="1"/>
  <c r="Y66" i="1"/>
  <c r="P66" i="1"/>
  <c r="X64" i="1"/>
  <c r="X63" i="1"/>
  <c r="BO62" i="1"/>
  <c r="BN62" i="1"/>
  <c r="BM62" i="1"/>
  <c r="Z62" i="1"/>
  <c r="Y62" i="1"/>
  <c r="BP62" i="1" s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Y69" i="1"/>
  <c r="BP66" i="1"/>
  <c r="BN66" i="1"/>
  <c r="BP68" i="1"/>
  <c r="BN68" i="1"/>
  <c r="Z75" i="1"/>
  <c r="Y86" i="1"/>
  <c r="Y97" i="1"/>
  <c r="BP90" i="1"/>
  <c r="BN90" i="1"/>
  <c r="BP92" i="1"/>
  <c r="BN92" i="1"/>
  <c r="BP94" i="1"/>
  <c r="BN94" i="1"/>
  <c r="Y96" i="1"/>
  <c r="BP101" i="1"/>
  <c r="BN101" i="1"/>
  <c r="Y115" i="1"/>
  <c r="BP114" i="1"/>
  <c r="BN114" i="1"/>
  <c r="Y125" i="1"/>
  <c r="Y132" i="1"/>
  <c r="BP129" i="1"/>
  <c r="BN129" i="1"/>
  <c r="Y131" i="1"/>
  <c r="BP136" i="1"/>
  <c r="BN136" i="1"/>
  <c r="Y147" i="1"/>
  <c r="BP146" i="1"/>
  <c r="BN146" i="1"/>
  <c r="Y157" i="1"/>
  <c r="BP156" i="1"/>
  <c r="BN156" i="1"/>
  <c r="H9" i="1"/>
  <c r="Y76" i="1"/>
  <c r="BP73" i="1"/>
  <c r="BN73" i="1"/>
  <c r="Y75" i="1"/>
  <c r="BP85" i="1"/>
  <c r="BN85" i="1"/>
  <c r="Y111" i="1"/>
  <c r="BP106" i="1"/>
  <c r="BN106" i="1"/>
  <c r="BP108" i="1"/>
  <c r="BN108" i="1"/>
  <c r="BP110" i="1"/>
  <c r="BN110" i="1"/>
  <c r="BP124" i="1"/>
  <c r="BN124" i="1"/>
  <c r="Y142" i="1"/>
  <c r="BP141" i="1"/>
  <c r="BN141" i="1"/>
  <c r="Y152" i="1"/>
  <c r="BP151" i="1"/>
  <c r="BN151" i="1"/>
  <c r="BP163" i="1"/>
  <c r="BN163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Z291" i="1" s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8" i="1" l="1"/>
  <c r="B299" i="1"/>
  <c r="Y290" i="1"/>
  <c r="Y287" i="1"/>
  <c r="Y289" i="1" s="1"/>
  <c r="A299" i="1" l="1"/>
  <c r="C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<sst xmlns="http://schemas.openxmlformats.org/spreadsheetml/2006/main" count="1289" uniqueCount="410">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</sst>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8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216</v>
      </c>
      <c r="Y260" s="279">
        <f>IFERROR(IF(X260="","",X260),"")</f>
        <v>216</v>
      </c>
      <c r="Z260" s="36">
        <f>IFERROR(IF(X260="","",X260*0.0155),"")</f>
        <v>3.3479999999999999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1352.1599999999999</v>
      </c>
      <c r="BN260" s="67">
        <f>IFERROR(Y260*I260,"0")</f>
        <v>1352.1599999999999</v>
      </c>
      <c r="BO260" s="67">
        <f>IFERROR(X260/J260,"0")</f>
        <v>2.5714285714285716</v>
      </c>
      <c r="BP260" s="67">
        <f>IFERROR(Y260/J260,"0")</f>
        <v>2.5714285714285716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216</v>
      </c>
      <c r="Y262" s="280">
        <f>IFERROR(SUM(Y260:Y261),"0")</f>
        <v>216</v>
      </c>
      <c r="Z262" s="280">
        <f>IFERROR(IF(Z260="",0,Z260),"0")+IFERROR(IF(Z261="",0,Z261),"0")</f>
        <v>3.3479999999999999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1296</v>
      </c>
      <c r="Y263" s="280">
        <f>IFERROR(SUMPRODUCT(Y260:Y261*H260:H261),"0")</f>
        <v>1296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378</v>
      </c>
      <c r="Y272" s="279">
        <f t="shared" si="6"/>
        <v>378</v>
      </c>
      <c r="Z272" s="36">
        <f>IFERROR(IF(X272="","",X272*0.00936),"")</f>
        <v>3.5380799999999999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1471.1759999999999</v>
      </c>
      <c r="BN272" s="67">
        <f t="shared" si="8"/>
        <v>1471.1759999999999</v>
      </c>
      <c r="BO272" s="67">
        <f t="shared" si="9"/>
        <v>3</v>
      </c>
      <c r="BP272" s="67">
        <f t="shared" si="10"/>
        <v>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240</v>
      </c>
      <c r="Y273" s="279">
        <f t="shared" si="6"/>
        <v>240</v>
      </c>
      <c r="Z273" s="36">
        <f>IFERROR(IF(X273="","",X273*0.0155),"")</f>
        <v>3.7199999999999998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1376.4</v>
      </c>
      <c r="BN273" s="67">
        <f t="shared" si="8"/>
        <v>1376.4</v>
      </c>
      <c r="BO273" s="67">
        <f t="shared" si="9"/>
        <v>2.8571428571428572</v>
      </c>
      <c r="BP273" s="67">
        <f t="shared" si="10"/>
        <v>2.8571428571428572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84</v>
      </c>
      <c r="Y274" s="279">
        <f t="shared" si="6"/>
        <v>84</v>
      </c>
      <c r="Z274" s="36">
        <f t="shared" ref="Z274:Z279" si="11">IFERROR(IF(X274="","",X274*0.00936),"")</f>
        <v>0.78624000000000005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268.12800000000004</v>
      </c>
      <c r="BN274" s="67">
        <f t="shared" si="8"/>
        <v>268.12800000000004</v>
      </c>
      <c r="BO274" s="67">
        <f t="shared" si="9"/>
        <v>0.66666666666666663</v>
      </c>
      <c r="BP274" s="67">
        <f t="shared" si="10"/>
        <v>0.66666666666666663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756</v>
      </c>
      <c r="Y275" s="279">
        <f t="shared" si="6"/>
        <v>756</v>
      </c>
      <c r="Z275" s="36">
        <f t="shared" si="11"/>
        <v>7.0761599999999998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2942.3519999999999</v>
      </c>
      <c r="BN275" s="67">
        <f t="shared" si="8"/>
        <v>2942.3519999999999</v>
      </c>
      <c r="BO275" s="67">
        <f t="shared" si="9"/>
        <v>6</v>
      </c>
      <c r="BP275" s="67">
        <f t="shared" si="10"/>
        <v>6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70</v>
      </c>
      <c r="Y276" s="279">
        <f t="shared" si="6"/>
        <v>70</v>
      </c>
      <c r="Z276" s="36">
        <f t="shared" si="11"/>
        <v>0.6552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272.44</v>
      </c>
      <c r="BN276" s="67">
        <f t="shared" si="8"/>
        <v>272.44</v>
      </c>
      <c r="BO276" s="67">
        <f t="shared" si="9"/>
        <v>0.55555555555555558</v>
      </c>
      <c r="BP276" s="67">
        <f t="shared" si="10"/>
        <v>0.55555555555555558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1528</v>
      </c>
      <c r="Y284" s="280">
        <f>IFERROR(SUM(Y271:Y283),"0")</f>
        <v>1528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15.775679999999999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6026.8000000000011</v>
      </c>
      <c r="Y285" s="280">
        <f>IFERROR(SUMPRODUCT(Y271:Y283*H271:H283),"0")</f>
        <v>6026.8000000000011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7322.8000000000011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7322.8000000000011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7682.655999999999</v>
      </c>
      <c r="Y287" s="280">
        <f>IFERROR(SUM(BN22:BN283),"0")</f>
        <v>7682.655999999999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16</v>
      </c>
      <c r="Y288" s="38">
        <f>ROUNDUP(SUM(BP22:BP283),0)</f>
        <v>16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8082.655999999999</v>
      </c>
      <c r="Y289" s="280">
        <f>GrossWeightTotalR+PalletQtyTotalR*25</f>
        <v>8082.655999999999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1744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1744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19.12368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7322.8000000000011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7322.8000000000011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