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9,25 НОРД\"/>
    </mc:Choice>
  </mc:AlternateContent>
  <xr:revisionPtr revIDLastSave="0" documentId="13_ncr:1_{567A22C1-E0B3-417A-B3BA-5BA1932CD3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1" l="1"/>
  <c r="P7" i="1" l="1"/>
  <c r="P8" i="1"/>
  <c r="P9" i="1"/>
  <c r="P10" i="1"/>
  <c r="P11" i="1"/>
  <c r="P12" i="1"/>
  <c r="P13" i="1"/>
  <c r="P14" i="1"/>
  <c r="P16" i="1"/>
  <c r="P17" i="1"/>
  <c r="P18" i="1"/>
  <c r="P19" i="1"/>
  <c r="P20" i="1"/>
  <c r="P6" i="1"/>
  <c r="V7" i="1" l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W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6" i="1"/>
  <c r="AI20" i="1"/>
  <c r="L20" i="1"/>
  <c r="AI19" i="1"/>
  <c r="L19" i="1"/>
  <c r="AI18" i="1"/>
  <c r="L18" i="1"/>
  <c r="AI17" i="1"/>
  <c r="L17" i="1"/>
  <c r="AI16" i="1"/>
  <c r="L16" i="1"/>
  <c r="AI15" i="1"/>
  <c r="L15" i="1"/>
  <c r="AI14" i="1"/>
  <c r="L14" i="1"/>
  <c r="AI13" i="1"/>
  <c r="L13" i="1"/>
  <c r="AI12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L5" i="1" s="1"/>
  <c r="AI5" i="1"/>
  <c r="AG5" i="1"/>
  <c r="AF5" i="1"/>
  <c r="AE5" i="1"/>
  <c r="AD5" i="1"/>
  <c r="AC5" i="1"/>
  <c r="AB5" i="1"/>
  <c r="AA5" i="1"/>
  <c r="Z5" i="1"/>
  <c r="Y5" i="1"/>
  <c r="X5" i="1"/>
  <c r="T5" i="1"/>
  <c r="S5" i="1"/>
  <c r="O5" i="1"/>
  <c r="N5" i="1"/>
  <c r="M5" i="1"/>
  <c r="K5" i="1"/>
  <c r="F5" i="1"/>
  <c r="E5" i="1"/>
  <c r="R5" i="1" l="1"/>
</calcChain>
</file>

<file path=xl/sharedStrings.xml><?xml version="1.0" encoding="utf-8"?>
<sst xmlns="http://schemas.openxmlformats.org/spreadsheetml/2006/main" count="93" uniqueCount="59">
  <si>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</si>
  <si>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</si>
  <si>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</si>
  <si>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</si>
  <si>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</si>
  <si>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</si>
  <si>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</si>
  <si>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</si>
  <si>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</si>
  <si>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</si>
  <si>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</si>
  <si>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</si>
  <si>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</si>
  <si>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</si>
  <si>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</si>
  <si>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</si>
  <si>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</si>
  <si>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</si>
  <si>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</si>
  <si>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</si>
  <si>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</si>
  <si>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</si>
  <si>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</si>
  <si>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</si>
  <si>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</si>
  <si>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05,09,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</si>
  <si>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</si>
  <si>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</si>
  <si>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</si>
  <si>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</si>
  <si>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</si>
  <si>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</si>
  <si>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</si>
  <si>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</si>
  <si>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</si>
  <si>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</si>
  <si>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Горбуша б/г "Скит" 1/22  Норд</t>
  </si>
  <si>
    <t>кг</t>
  </si>
  <si>
    <t>нужно увеличить продажи!!!</t>
  </si>
  <si>
    <t>Котлеты из лосося ИП Наумов 1/4  Ситрейд</t>
  </si>
  <si>
    <t>новинка</t>
  </si>
  <si>
    <t>Креветки Королевские 30-40 1/5  Норд</t>
  </si>
  <si>
    <t>Креветки Королевские 30-40 1/5  Ситрейд</t>
  </si>
  <si>
    <t>Минтай б/г "Кайтес" 25+ 1/24  Норд</t>
  </si>
  <si>
    <t>Минтай б/г L КТФ 1/18  Ситрейд</t>
  </si>
  <si>
    <t>Мойва н/р Сахалин "восток торг" 1/20  Ситрейд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</si>
  <si>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</si>
  <si>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</si>
  <si>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</si>
  <si>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"ФОР" 300+ 1/30  Норд</t>
  </si>
  <si>
    <t>Скумбрия Н/Р 500-900 Перу 1/20  Норд</t>
  </si>
  <si>
    <t>Филе пангасиуса 220+ 5% 1/10  Норд</t>
  </si>
  <si>
    <t>нужно увеличить продажи</t>
  </si>
  <si>
    <t>Филе пангасиуса 220+ 5% 1/10  Ситрейд</t>
  </si>
  <si>
    <t>Форель н/р 800-1200 Турция (вес)  Норд</t>
  </si>
  <si>
    <t>цена стар</t>
  </si>
  <si>
    <t>цена нов</t>
  </si>
  <si>
    <t>нет в наличии</t>
  </si>
  <si>
    <t>Сельдь МТФ 300+ 1/33  Ситрейд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</si>
</sst>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4" fillId="2" borderId="1" xfId="1" applyNumberFormat="1" applyFon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Котлеты из лосося ИП Наумов 1/4  Ситрейд</v>
          </cell>
          <cell r="G112">
            <v>205</v>
          </cell>
        </row>
        <row r="113">
          <cell r="F113" t="str">
            <v>Минтай б/г L КТФ 1/18  Ситрейд</v>
          </cell>
          <cell r="G113">
            <v>205</v>
          </cell>
        </row>
        <row r="114">
          <cell r="F114" t="str">
            <v>Мойва н/р Сахалин "восток торг" 1/20  Ситрейд</v>
          </cell>
          <cell r="G114">
            <v>385</v>
          </cell>
        </row>
        <row r="115">
          <cell r="F115" t="str">
            <v>Рыбные медальоны с морковью ИП Наумов 1/4  Ситрейд</v>
          </cell>
          <cell r="G115">
            <v>205</v>
          </cell>
        </row>
        <row r="116">
          <cell r="F116" t="str">
            <v>Сельдь МТФ 300+ 1/33  Ситрейд</v>
          </cell>
          <cell r="G116">
            <v>240</v>
          </cell>
        </row>
        <row r="117">
          <cell r="F117" t="str">
            <v>Филе пангасиуса 220+ 5% 1/10  Ситрейд</v>
          </cell>
          <cell r="G117">
            <v>250</v>
          </cell>
        </row>
        <row r="119">
          <cell r="F119" t="str">
            <v>Креветки Королевские 30-40 1/5  Ситрейд</v>
          </cell>
          <cell r="G119">
            <v>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5" sqref="U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2" width="7" customWidth="1"/>
    <col min="13" max="15" width="0.5703125" customWidth="1"/>
    <col min="16" max="16" width="10.42578125" style="6" customWidth="1"/>
    <col min="17" max="17" width="13.5703125" style="6" bestFit="1" customWidth="1"/>
    <col min="18" max="20" width="7" customWidth="1"/>
    <col min="21" max="21" width="21" customWidth="1"/>
    <col min="22" max="23" width="5" customWidth="1"/>
    <col min="24" max="33" width="6" customWidth="1"/>
    <col min="34" max="34" width="46.7109375" customWidth="1"/>
    <col min="35" max="35" width="7" customWidth="1"/>
    <col min="36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7" t="s">
        <v>55</v>
      </c>
      <c r="Q3" s="17" t="s">
        <v>56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108.5</v>
      </c>
      <c r="F5" s="4">
        <f>SUM(F6:F500)</f>
        <v>1135.3</v>
      </c>
      <c r="G5" s="8"/>
      <c r="H5" s="1"/>
      <c r="I5" s="1"/>
      <c r="J5" s="1"/>
      <c r="K5" s="4">
        <f t="shared" ref="K5:T5" si="0">SUM(K6:K500)</f>
        <v>107</v>
      </c>
      <c r="L5" s="4">
        <f t="shared" si="0"/>
        <v>1.5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8"/>
      <c r="Q5" s="8"/>
      <c r="R5" s="4">
        <f t="shared" si="0"/>
        <v>21.7</v>
      </c>
      <c r="S5" s="4">
        <f t="shared" si="0"/>
        <v>39.099999999999994</v>
      </c>
      <c r="T5" s="4">
        <f t="shared" si="0"/>
        <v>0</v>
      </c>
      <c r="U5" s="1"/>
      <c r="V5" s="1"/>
      <c r="W5" s="1"/>
      <c r="X5" s="4">
        <f t="shared" ref="X5:AG5" si="1">SUM(X6:X500)</f>
        <v>24.240000000000002</v>
      </c>
      <c r="Y5" s="4">
        <f t="shared" si="1"/>
        <v>41.86</v>
      </c>
      <c r="Z5" s="4">
        <f t="shared" si="1"/>
        <v>20</v>
      </c>
      <c r="AA5" s="4">
        <f t="shared" si="1"/>
        <v>12</v>
      </c>
      <c r="AB5" s="4">
        <f t="shared" si="1"/>
        <v>0</v>
      </c>
      <c r="AC5" s="4">
        <f t="shared" si="1"/>
        <v>25</v>
      </c>
      <c r="AD5" s="4">
        <f t="shared" si="1"/>
        <v>20.740000000000002</v>
      </c>
      <c r="AE5" s="4">
        <f t="shared" si="1"/>
        <v>46.98</v>
      </c>
      <c r="AF5" s="4">
        <f t="shared" si="1"/>
        <v>41.56</v>
      </c>
      <c r="AG5" s="4">
        <f t="shared" si="1"/>
        <v>47.142000000000003</v>
      </c>
      <c r="AH5" s="1"/>
      <c r="AI5" s="4">
        <f>SUM(AI6:AI500)</f>
        <v>39.099999999999994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20" si="2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">
        <f>E6/5</f>
        <v>0</v>
      </c>
      <c r="S6" s="5"/>
      <c r="T6" s="5"/>
      <c r="U6" s="1"/>
      <c r="V6" s="1" t="e">
        <f>(F6+S6)/R6</f>
        <v>#DIV/0!</v>
      </c>
      <c r="W6" s="1" t="e">
        <f>F6/R6</f>
        <v>#DIV/0!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9.0599999999999987</v>
      </c>
      <c r="AF6" s="1">
        <v>0</v>
      </c>
      <c r="AG6" s="1">
        <v>0</v>
      </c>
      <c r="AH6" s="22" t="s">
        <v>38</v>
      </c>
      <c r="AI6" s="1">
        <f t="shared" ref="AI6:AI20" si="3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5.75" thickBot="1" x14ac:dyDescent="0.3">
      <c r="A7" s="1" t="s">
        <v>39</v>
      </c>
      <c r="B7" s="1" t="s">
        <v>37</v>
      </c>
      <c r="C7" s="1">
        <v>60</v>
      </c>
      <c r="D7" s="1"/>
      <c r="E7" s="1">
        <v>12</v>
      </c>
      <c r="F7" s="1">
        <v>32</v>
      </c>
      <c r="G7" s="8">
        <v>1</v>
      </c>
      <c r="H7" s="1"/>
      <c r="I7" s="1"/>
      <c r="J7" s="1"/>
      <c r="K7" s="1">
        <v>12</v>
      </c>
      <c r="L7" s="1">
        <f t="shared" si="2"/>
        <v>0</v>
      </c>
      <c r="M7" s="1"/>
      <c r="N7" s="1"/>
      <c r="O7" s="1"/>
      <c r="P7" s="8">
        <f>VLOOKUP(A7,[1]TDSheet!$F:$G,2,0)</f>
        <v>205</v>
      </c>
      <c r="Q7" s="8">
        <v>205</v>
      </c>
      <c r="R7" s="1">
        <f t="shared" ref="R7:R20" si="4">E7/5</f>
        <v>2.4</v>
      </c>
      <c r="S7" s="5"/>
      <c r="T7" s="5"/>
      <c r="U7" s="1"/>
      <c r="V7" s="1">
        <f t="shared" ref="V7:V20" si="5">(F7+S7)/R7</f>
        <v>13.333333333333334</v>
      </c>
      <c r="W7" s="1">
        <f t="shared" ref="W7:W20" si="6">F7/R7</f>
        <v>13.333333333333334</v>
      </c>
      <c r="X7" s="1">
        <v>4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40</v>
      </c>
      <c r="AI7" s="1">
        <f t="shared" si="3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1" t="s">
        <v>41</v>
      </c>
      <c r="B8" s="12" t="s">
        <v>37</v>
      </c>
      <c r="C8" s="12">
        <v>25</v>
      </c>
      <c r="D8" s="12"/>
      <c r="E8" s="12">
        <v>5</v>
      </c>
      <c r="F8" s="13">
        <v>20</v>
      </c>
      <c r="G8" s="8">
        <v>1</v>
      </c>
      <c r="H8" s="1"/>
      <c r="I8" s="1"/>
      <c r="J8" s="1"/>
      <c r="K8" s="1">
        <v>5</v>
      </c>
      <c r="L8" s="1">
        <f t="shared" si="2"/>
        <v>0</v>
      </c>
      <c r="M8" s="1"/>
      <c r="N8" s="1"/>
      <c r="O8" s="1"/>
      <c r="P8" s="8">
        <f>VLOOKUP(A8,[1]TDSheet!$F:$G,2,0)</f>
        <v>715</v>
      </c>
      <c r="Q8" s="18" t="s">
        <v>57</v>
      </c>
      <c r="R8" s="1">
        <f t="shared" si="4"/>
        <v>1</v>
      </c>
      <c r="S8" s="5"/>
      <c r="T8" s="5"/>
      <c r="U8" s="1"/>
      <c r="V8" s="1">
        <f t="shared" si="5"/>
        <v>20</v>
      </c>
      <c r="W8" s="1">
        <f t="shared" si="6"/>
        <v>20</v>
      </c>
      <c r="X8" s="1">
        <v>0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2" t="s">
        <v>38</v>
      </c>
      <c r="AI8" s="1">
        <f t="shared" si="3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thickBot="1" x14ac:dyDescent="0.3">
      <c r="A9" s="14" t="s">
        <v>42</v>
      </c>
      <c r="B9" s="15" t="s">
        <v>37</v>
      </c>
      <c r="C9" s="15">
        <v>30</v>
      </c>
      <c r="D9" s="15"/>
      <c r="E9" s="15"/>
      <c r="F9" s="16">
        <v>30</v>
      </c>
      <c r="G9" s="8">
        <v>1</v>
      </c>
      <c r="H9" s="1"/>
      <c r="I9" s="1"/>
      <c r="J9" s="1"/>
      <c r="K9" s="1"/>
      <c r="L9" s="1">
        <f t="shared" si="2"/>
        <v>0</v>
      </c>
      <c r="M9" s="1"/>
      <c r="N9" s="1"/>
      <c r="O9" s="1"/>
      <c r="P9" s="8">
        <f>VLOOKUP(A9,[1]TDSheet!$F:$G,2,0)</f>
        <v>715</v>
      </c>
      <c r="Q9" s="8">
        <v>825</v>
      </c>
      <c r="R9" s="1">
        <f t="shared" si="4"/>
        <v>0</v>
      </c>
      <c r="S9" s="5"/>
      <c r="T9" s="5"/>
      <c r="U9" s="1"/>
      <c r="V9" s="1" t="e">
        <f t="shared" si="5"/>
        <v>#DIV/0!</v>
      </c>
      <c r="W9" s="1" t="e">
        <f t="shared" si="6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22" t="s">
        <v>38</v>
      </c>
      <c r="AI9" s="1">
        <f t="shared" si="3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1" t="s">
        <v>43</v>
      </c>
      <c r="B10" s="12" t="s">
        <v>37</v>
      </c>
      <c r="C10" s="12">
        <v>144</v>
      </c>
      <c r="D10" s="12"/>
      <c r="E10" s="12"/>
      <c r="F10" s="13">
        <v>144</v>
      </c>
      <c r="G10" s="8">
        <v>1</v>
      </c>
      <c r="H10" s="1"/>
      <c r="I10" s="1"/>
      <c r="J10" s="1"/>
      <c r="K10" s="1"/>
      <c r="L10" s="1">
        <f t="shared" si="2"/>
        <v>0</v>
      </c>
      <c r="M10" s="1"/>
      <c r="N10" s="1"/>
      <c r="O10" s="1"/>
      <c r="P10" s="8">
        <f>VLOOKUP(A10,[1]TDSheet!$F:$G,2,0)</f>
        <v>185</v>
      </c>
      <c r="Q10" s="18" t="s">
        <v>57</v>
      </c>
      <c r="R10" s="1">
        <f t="shared" si="4"/>
        <v>0</v>
      </c>
      <c r="S10" s="5"/>
      <c r="T10" s="5"/>
      <c r="U10" s="1"/>
      <c r="V10" s="1" t="e">
        <f t="shared" si="5"/>
        <v>#DIV/0!</v>
      </c>
      <c r="W10" s="1" t="e">
        <f t="shared" si="6"/>
        <v>#DIV/0!</v>
      </c>
      <c r="X10" s="1">
        <v>0</v>
      </c>
      <c r="Y10" s="1">
        <v>14.66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2" t="s">
        <v>38</v>
      </c>
      <c r="AI10" s="1">
        <f t="shared" si="3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.75" thickBot="1" x14ac:dyDescent="0.3">
      <c r="A11" s="14" t="s">
        <v>44</v>
      </c>
      <c r="B11" s="15" t="s">
        <v>37</v>
      </c>
      <c r="C11" s="15">
        <v>270</v>
      </c>
      <c r="D11" s="15"/>
      <c r="E11" s="15"/>
      <c r="F11" s="16">
        <v>270</v>
      </c>
      <c r="G11" s="8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1"/>
      <c r="P11" s="8">
        <f>VLOOKUP(A11,[1]TDSheet!$F:$G,2,0)</f>
        <v>205</v>
      </c>
      <c r="Q11" s="8">
        <v>205</v>
      </c>
      <c r="R11" s="1">
        <f t="shared" si="4"/>
        <v>0</v>
      </c>
      <c r="S11" s="5"/>
      <c r="T11" s="5"/>
      <c r="U11" s="1"/>
      <c r="V11" s="1" t="e">
        <f t="shared" si="5"/>
        <v>#DIV/0!</v>
      </c>
      <c r="W11" s="1" t="e">
        <f t="shared" si="6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2" t="s">
        <v>38</v>
      </c>
      <c r="AI11" s="1">
        <f t="shared" si="3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37</v>
      </c>
      <c r="C12" s="1">
        <v>38.799999999999997</v>
      </c>
      <c r="D12" s="1"/>
      <c r="E12" s="1">
        <v>20.5</v>
      </c>
      <c r="F12" s="1">
        <v>18.3</v>
      </c>
      <c r="G12" s="8">
        <v>1</v>
      </c>
      <c r="H12" s="1"/>
      <c r="I12" s="1"/>
      <c r="J12" s="1"/>
      <c r="K12" s="1">
        <v>20</v>
      </c>
      <c r="L12" s="1">
        <f t="shared" si="2"/>
        <v>0.5</v>
      </c>
      <c r="M12" s="1"/>
      <c r="N12" s="1"/>
      <c r="O12" s="1"/>
      <c r="P12" s="8">
        <f>VLOOKUP(A12,[1]TDSheet!$F:$G,2,0)</f>
        <v>385</v>
      </c>
      <c r="Q12" s="8">
        <v>385</v>
      </c>
      <c r="R12" s="1">
        <f t="shared" si="4"/>
        <v>4.0999999999999996</v>
      </c>
      <c r="S12" s="5">
        <f t="shared" ref="S12" si="7">14*R12-F12</f>
        <v>39.099999999999994</v>
      </c>
      <c r="T12" s="5"/>
      <c r="U12" s="1"/>
      <c r="V12" s="1">
        <f t="shared" si="5"/>
        <v>14</v>
      </c>
      <c r="W12" s="1">
        <f t="shared" si="6"/>
        <v>4.4634146341463419</v>
      </c>
      <c r="X12" s="1">
        <v>8.24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3"/>
        <v>39.099999999999994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0" t="s">
        <v>46</v>
      </c>
      <c r="B13" s="1" t="s">
        <v>37</v>
      </c>
      <c r="C13" s="1"/>
      <c r="D13" s="1"/>
      <c r="E13" s="1"/>
      <c r="F13" s="1"/>
      <c r="G13" s="8">
        <v>1</v>
      </c>
      <c r="H13" s="1"/>
      <c r="I13" s="1"/>
      <c r="J13" s="1"/>
      <c r="K13" s="1"/>
      <c r="L13" s="1">
        <f t="shared" si="2"/>
        <v>0</v>
      </c>
      <c r="M13" s="1"/>
      <c r="N13" s="1"/>
      <c r="O13" s="1"/>
      <c r="P13" s="8">
        <f>VLOOKUP(A13,[1]TDSheet!$F:$G,2,0)</f>
        <v>105</v>
      </c>
      <c r="Q13" s="18" t="s">
        <v>57</v>
      </c>
      <c r="R13" s="1">
        <f t="shared" si="4"/>
        <v>0</v>
      </c>
      <c r="S13" s="5"/>
      <c r="T13" s="5"/>
      <c r="U13" s="1"/>
      <c r="V13" s="1" t="e">
        <f t="shared" si="5"/>
        <v>#DIV/0!</v>
      </c>
      <c r="W13" s="1" t="e">
        <f t="shared" si="6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7</v>
      </c>
      <c r="AD13" s="1">
        <v>6.74</v>
      </c>
      <c r="AE13" s="1">
        <v>13.2</v>
      </c>
      <c r="AF13" s="1">
        <v>13.56</v>
      </c>
      <c r="AG13" s="1">
        <v>20.2</v>
      </c>
      <c r="AH13" s="1"/>
      <c r="AI13" s="1">
        <f t="shared" si="3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0" t="s">
        <v>47</v>
      </c>
      <c r="B14" s="1" t="s">
        <v>37</v>
      </c>
      <c r="C14" s="1">
        <v>60</v>
      </c>
      <c r="D14" s="1"/>
      <c r="E14" s="1"/>
      <c r="F14" s="1">
        <v>60</v>
      </c>
      <c r="G14" s="8">
        <v>1</v>
      </c>
      <c r="H14" s="1"/>
      <c r="I14" s="1"/>
      <c r="J14" s="1"/>
      <c r="K14" s="1"/>
      <c r="L14" s="1">
        <f t="shared" si="2"/>
        <v>0</v>
      </c>
      <c r="M14" s="1"/>
      <c r="N14" s="1"/>
      <c r="O14" s="1"/>
      <c r="P14" s="8">
        <f>VLOOKUP(A14,[1]TDSheet!$F:$G,2,0)</f>
        <v>205</v>
      </c>
      <c r="Q14" s="8">
        <v>205</v>
      </c>
      <c r="R14" s="1">
        <f t="shared" si="4"/>
        <v>0</v>
      </c>
      <c r="S14" s="5"/>
      <c r="T14" s="5"/>
      <c r="U14" s="1"/>
      <c r="V14" s="1" t="e">
        <f t="shared" si="5"/>
        <v>#DIV/0!</v>
      </c>
      <c r="W14" s="1" t="e">
        <f t="shared" si="6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22" t="s">
        <v>38</v>
      </c>
      <c r="AI14" s="1">
        <f t="shared" si="3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0" t="s">
        <v>48</v>
      </c>
      <c r="B15" s="1" t="s">
        <v>37</v>
      </c>
      <c r="C15" s="1"/>
      <c r="D15" s="1"/>
      <c r="E15" s="1"/>
      <c r="F15" s="1"/>
      <c r="G15" s="8">
        <v>1</v>
      </c>
      <c r="H15" s="1"/>
      <c r="I15" s="1"/>
      <c r="J15" s="1"/>
      <c r="K15" s="1"/>
      <c r="L15" s="1">
        <f t="shared" si="2"/>
        <v>0</v>
      </c>
      <c r="M15" s="1"/>
      <c r="N15" s="1"/>
      <c r="O15" s="1"/>
      <c r="P15" s="8"/>
      <c r="Q15" s="18" t="s">
        <v>57</v>
      </c>
      <c r="R15" s="1">
        <f t="shared" si="4"/>
        <v>0</v>
      </c>
      <c r="S15" s="5"/>
      <c r="T15" s="5"/>
      <c r="U15" s="1"/>
      <c r="V15" s="1" t="e">
        <f t="shared" si="5"/>
        <v>#DIV/0!</v>
      </c>
      <c r="W15" s="1" t="e">
        <f t="shared" si="6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 t="s">
        <v>40</v>
      </c>
      <c r="AI15" s="1">
        <f t="shared" si="3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0" t="s">
        <v>49</v>
      </c>
      <c r="B16" s="1" t="s">
        <v>37</v>
      </c>
      <c r="C16" s="1">
        <v>120</v>
      </c>
      <c r="D16" s="1"/>
      <c r="E16" s="1">
        <v>31</v>
      </c>
      <c r="F16" s="1">
        <v>89</v>
      </c>
      <c r="G16" s="8">
        <v>1</v>
      </c>
      <c r="H16" s="1"/>
      <c r="I16" s="1"/>
      <c r="J16" s="1"/>
      <c r="K16" s="1">
        <v>30</v>
      </c>
      <c r="L16" s="1">
        <f t="shared" si="2"/>
        <v>1</v>
      </c>
      <c r="M16" s="1"/>
      <c r="N16" s="1"/>
      <c r="O16" s="1"/>
      <c r="P16" s="8">
        <f>VLOOKUP(A16,[1]TDSheet!$F:$G,2,0)</f>
        <v>240</v>
      </c>
      <c r="Q16" s="20">
        <v>225</v>
      </c>
      <c r="R16" s="1">
        <f t="shared" si="4"/>
        <v>6.2</v>
      </c>
      <c r="S16" s="5"/>
      <c r="T16" s="5"/>
      <c r="U16" s="1"/>
      <c r="V16" s="1">
        <f t="shared" si="5"/>
        <v>14.354838709677418</v>
      </c>
      <c r="W16" s="1">
        <f t="shared" si="6"/>
        <v>14.354838709677418</v>
      </c>
      <c r="X16" s="1">
        <v>0</v>
      </c>
      <c r="Y16" s="1">
        <v>6.2</v>
      </c>
      <c r="Z16" s="1">
        <v>6</v>
      </c>
      <c r="AA16" s="1">
        <v>0</v>
      </c>
      <c r="AB16" s="1">
        <v>0</v>
      </c>
      <c r="AC16" s="1">
        <v>0</v>
      </c>
      <c r="AD16" s="1">
        <v>0</v>
      </c>
      <c r="AE16" s="1">
        <v>6.7200000000000006</v>
      </c>
      <c r="AF16" s="1">
        <v>0</v>
      </c>
      <c r="AG16" s="1">
        <v>12.48</v>
      </c>
      <c r="AH16" s="19" t="s">
        <v>58</v>
      </c>
      <c r="AI16" s="1">
        <f t="shared" si="3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10" t="s">
        <v>50</v>
      </c>
      <c r="B17" s="1" t="s">
        <v>37</v>
      </c>
      <c r="C17" s="1"/>
      <c r="D17" s="1"/>
      <c r="E17" s="1"/>
      <c r="F17" s="1"/>
      <c r="G17" s="8">
        <v>1</v>
      </c>
      <c r="H17" s="1"/>
      <c r="I17" s="1"/>
      <c r="J17" s="1"/>
      <c r="K17" s="1"/>
      <c r="L17" s="1">
        <f t="shared" si="2"/>
        <v>0</v>
      </c>
      <c r="M17" s="1"/>
      <c r="N17" s="1"/>
      <c r="O17" s="1"/>
      <c r="P17" s="8">
        <f>VLOOKUP(A17,[1]TDSheet!$F:$G,2,0)</f>
        <v>275</v>
      </c>
      <c r="Q17" s="8">
        <v>415</v>
      </c>
      <c r="R17" s="1">
        <f t="shared" si="4"/>
        <v>0</v>
      </c>
      <c r="S17" s="5"/>
      <c r="T17" s="5"/>
      <c r="U17" s="1"/>
      <c r="V17" s="1" t="e">
        <f t="shared" si="5"/>
        <v>#DIV/0!</v>
      </c>
      <c r="W17" s="1" t="e">
        <f t="shared" si="6"/>
        <v>#DIV/0!</v>
      </c>
      <c r="X17" s="1">
        <v>0</v>
      </c>
      <c r="Y17" s="1">
        <v>0</v>
      </c>
      <c r="Z17" s="1">
        <v>8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/>
      <c r="AI17" s="1">
        <f t="shared" si="3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1" t="s">
        <v>51</v>
      </c>
      <c r="B18" s="12" t="s">
        <v>37</v>
      </c>
      <c r="C18" s="12">
        <v>40</v>
      </c>
      <c r="D18" s="12"/>
      <c r="E18" s="12">
        <v>40</v>
      </c>
      <c r="F18" s="13"/>
      <c r="G18" s="8">
        <v>1</v>
      </c>
      <c r="H18" s="1"/>
      <c r="I18" s="1"/>
      <c r="J18" s="1"/>
      <c r="K18" s="1">
        <v>40</v>
      </c>
      <c r="L18" s="1">
        <f t="shared" si="2"/>
        <v>0</v>
      </c>
      <c r="M18" s="1"/>
      <c r="N18" s="1"/>
      <c r="O18" s="1"/>
      <c r="P18" s="8">
        <f>VLOOKUP(A18,[1]TDSheet!$F:$G,2,0)</f>
        <v>250</v>
      </c>
      <c r="Q18" s="18" t="s">
        <v>57</v>
      </c>
      <c r="R18" s="1">
        <f t="shared" si="4"/>
        <v>8</v>
      </c>
      <c r="S18" s="5"/>
      <c r="T18" s="5"/>
      <c r="U18" s="1"/>
      <c r="V18" s="1">
        <f t="shared" si="5"/>
        <v>0</v>
      </c>
      <c r="W18" s="1">
        <f t="shared" si="6"/>
        <v>0</v>
      </c>
      <c r="X18" s="1">
        <v>2</v>
      </c>
      <c r="Y18" s="1">
        <v>20</v>
      </c>
      <c r="Z18" s="1">
        <v>6</v>
      </c>
      <c r="AA18" s="1">
        <v>12</v>
      </c>
      <c r="AB18" s="1">
        <v>0</v>
      </c>
      <c r="AC18" s="1">
        <v>18</v>
      </c>
      <c r="AD18" s="1">
        <v>14</v>
      </c>
      <c r="AE18" s="1">
        <v>18</v>
      </c>
      <c r="AF18" s="1">
        <v>18</v>
      </c>
      <c r="AG18" s="1">
        <v>12.8</v>
      </c>
      <c r="AH18" s="1"/>
      <c r="AI18" s="1">
        <f t="shared" si="3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75" thickBot="1" x14ac:dyDescent="0.3">
      <c r="A19" s="14" t="s">
        <v>53</v>
      </c>
      <c r="B19" s="15" t="s">
        <v>37</v>
      </c>
      <c r="C19" s="15">
        <v>150</v>
      </c>
      <c r="D19" s="15"/>
      <c r="E19" s="15"/>
      <c r="F19" s="16">
        <v>150</v>
      </c>
      <c r="G19" s="8">
        <v>1</v>
      </c>
      <c r="H19" s="1"/>
      <c r="I19" s="1"/>
      <c r="J19" s="1"/>
      <c r="K19" s="1"/>
      <c r="L19" s="1">
        <f t="shared" si="2"/>
        <v>0</v>
      </c>
      <c r="M19" s="1"/>
      <c r="N19" s="1"/>
      <c r="O19" s="1"/>
      <c r="P19" s="8">
        <f>VLOOKUP(A19,[1]TDSheet!$F:$G,2,0)</f>
        <v>250</v>
      </c>
      <c r="Q19" s="8">
        <v>250</v>
      </c>
      <c r="R19" s="1">
        <f t="shared" si="4"/>
        <v>0</v>
      </c>
      <c r="S19" s="5"/>
      <c r="T19" s="5"/>
      <c r="U19" s="1"/>
      <c r="V19" s="1" t="e">
        <f t="shared" si="5"/>
        <v>#DIV/0!</v>
      </c>
      <c r="W19" s="1" t="e">
        <f t="shared" si="6"/>
        <v>#DIV/0!</v>
      </c>
      <c r="X19" s="1">
        <v>10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21" t="s">
        <v>52</v>
      </c>
      <c r="AI19" s="1">
        <f t="shared" si="3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54</v>
      </c>
      <c r="B20" s="1" t="s">
        <v>37</v>
      </c>
      <c r="C20" s="1">
        <v>190</v>
      </c>
      <c r="D20" s="1"/>
      <c r="E20" s="1"/>
      <c r="F20" s="1">
        <v>190</v>
      </c>
      <c r="G20" s="8">
        <v>1</v>
      </c>
      <c r="H20" s="1"/>
      <c r="I20" s="1"/>
      <c r="J20" s="1"/>
      <c r="K20" s="1"/>
      <c r="L20" s="1">
        <f t="shared" si="2"/>
        <v>0</v>
      </c>
      <c r="M20" s="1"/>
      <c r="N20" s="1"/>
      <c r="O20" s="1"/>
      <c r="P20" s="8">
        <f>VLOOKUP(A20,[1]TDSheet!$F:$G,2,0)</f>
        <v>757</v>
      </c>
      <c r="Q20" s="8">
        <v>705</v>
      </c>
      <c r="R20" s="1">
        <f t="shared" si="4"/>
        <v>0</v>
      </c>
      <c r="S20" s="5"/>
      <c r="T20" s="5"/>
      <c r="U20" s="1"/>
      <c r="V20" s="1" t="e">
        <f t="shared" si="5"/>
        <v>#DIV/0!</v>
      </c>
      <c r="W20" s="1" t="e">
        <f t="shared" si="6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10</v>
      </c>
      <c r="AG20" s="1">
        <v>1.6619999999999999</v>
      </c>
      <c r="AH20" s="22" t="s">
        <v>38</v>
      </c>
      <c r="AI20" s="1">
        <f t="shared" si="3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8"/>
      <c r="Q500" s="8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I20" xr:uid="{63B8B994-F001-48C3-850A-FA5C1163BA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2025-09-05T12:55:31Z</dcterms:created>
  <dcterms:modified xsi:type="dcterms:W3CDTF">2025-09-05T13:11:30Z</dcterms:modified>
</cp:coreProperties>
</file>