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ga1\OneDrive\Desktop\Останкино\Останкино УЗ\Заказы\"/>
    </mc:Choice>
  </mc:AlternateContent>
  <xr:revisionPtr revIDLastSave="0" documentId="13_ncr:1_{CF764DE2-8080-4A78-9199-E11A2FE89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Sheet!$A$3:$AJ$30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7" i="1" l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6" i="1"/>
  <c r="U7" i="1" l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6" i="1"/>
  <c r="AN5" i="1" l="1"/>
  <c r="AK9" i="1"/>
  <c r="AK10" i="1"/>
  <c r="AK11" i="1"/>
  <c r="AK12" i="1"/>
  <c r="AK13" i="1"/>
  <c r="AK14" i="1"/>
  <c r="AK17" i="1"/>
  <c r="AK18" i="1"/>
  <c r="AK19" i="1"/>
  <c r="AK20" i="1"/>
  <c r="AK21" i="1"/>
  <c r="AK22" i="1"/>
  <c r="AK25" i="1"/>
  <c r="AK26" i="1"/>
  <c r="AK27" i="1"/>
  <c r="AK28" i="1"/>
  <c r="AK29" i="1"/>
  <c r="AK30" i="1"/>
  <c r="AK7" i="1"/>
  <c r="AK8" i="1"/>
  <c r="AK15" i="1"/>
  <c r="AK16" i="1"/>
  <c r="AK23" i="1"/>
  <c r="AK24" i="1"/>
  <c r="E26" i="1"/>
  <c r="K26" i="1" s="1"/>
  <c r="E24" i="1"/>
  <c r="K24" i="1" s="1"/>
  <c r="E22" i="1"/>
  <c r="K22" i="1" s="1"/>
  <c r="E16" i="1"/>
  <c r="K16" i="1" s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3" i="1"/>
  <c r="P25" i="1"/>
  <c r="P27" i="1"/>
  <c r="P28" i="1"/>
  <c r="P29" i="1"/>
  <c r="P30" i="1"/>
  <c r="P6" i="1"/>
  <c r="K30" i="1"/>
  <c r="K29" i="1"/>
  <c r="K28" i="1"/>
  <c r="K27" i="1"/>
  <c r="K25" i="1"/>
  <c r="K23" i="1"/>
  <c r="K21" i="1"/>
  <c r="K20" i="1"/>
  <c r="K19" i="1"/>
  <c r="K18" i="1"/>
  <c r="K17" i="1"/>
  <c r="K15" i="1"/>
  <c r="K14" i="1"/>
  <c r="K13" i="1"/>
  <c r="K12" i="1"/>
  <c r="K11" i="1"/>
  <c r="K10" i="1"/>
  <c r="K9" i="1"/>
  <c r="K8" i="1"/>
  <c r="K7" i="1"/>
  <c r="K6" i="1"/>
  <c r="AH5" i="1"/>
  <c r="AG5" i="1"/>
  <c r="AF5" i="1"/>
  <c r="AE5" i="1"/>
  <c r="AD5" i="1"/>
  <c r="AC5" i="1"/>
  <c r="AB5" i="1"/>
  <c r="AA5" i="1"/>
  <c r="Z5" i="1"/>
  <c r="Y5" i="1"/>
  <c r="O5" i="1"/>
  <c r="M5" i="1"/>
  <c r="L5" i="1"/>
  <c r="J5" i="1"/>
  <c r="P24" i="1" l="1"/>
  <c r="P22" i="1"/>
  <c r="W22" i="1" s="1"/>
  <c r="AJ13" i="1"/>
  <c r="V14" i="1"/>
  <c r="V29" i="1"/>
  <c r="AJ25" i="1"/>
  <c r="V30" i="1"/>
  <c r="AJ22" i="1"/>
  <c r="V28" i="1"/>
  <c r="V10" i="1"/>
  <c r="V6" i="1"/>
  <c r="AJ24" i="1"/>
  <c r="V27" i="1"/>
  <c r="V15" i="1"/>
  <c r="W6" i="1"/>
  <c r="S5" i="1"/>
  <c r="AK6" i="1"/>
  <c r="AK5" i="1" s="1"/>
  <c r="P26" i="1"/>
  <c r="V26" i="1" s="1"/>
  <c r="P16" i="1"/>
  <c r="AJ11" i="1"/>
  <c r="AJ12" i="1"/>
  <c r="V21" i="1"/>
  <c r="V17" i="1"/>
  <c r="AJ7" i="1"/>
  <c r="AJ9" i="1"/>
  <c r="AJ17" i="1"/>
  <c r="AJ19" i="1"/>
  <c r="AJ21" i="1"/>
  <c r="AJ23" i="1"/>
  <c r="V12" i="1"/>
  <c r="AJ8" i="1"/>
  <c r="AJ18" i="1"/>
  <c r="AJ20" i="1"/>
  <c r="V13" i="1"/>
  <c r="V11" i="1"/>
  <c r="V24" i="1"/>
  <c r="E5" i="1"/>
  <c r="W29" i="1"/>
  <c r="W25" i="1"/>
  <c r="W21" i="1"/>
  <c r="W17" i="1"/>
  <c r="W13" i="1"/>
  <c r="W9" i="1"/>
  <c r="W27" i="1"/>
  <c r="W23" i="1"/>
  <c r="W19" i="1"/>
  <c r="W15" i="1"/>
  <c r="W11" i="1"/>
  <c r="W7" i="1"/>
  <c r="W30" i="1"/>
  <c r="W28" i="1"/>
  <c r="W24" i="1"/>
  <c r="W20" i="1"/>
  <c r="W18" i="1"/>
  <c r="W14" i="1"/>
  <c r="W12" i="1"/>
  <c r="W10" i="1"/>
  <c r="W8" i="1"/>
  <c r="K5" i="1"/>
  <c r="AJ16" i="1" l="1"/>
  <c r="P5" i="1"/>
  <c r="AJ26" i="1"/>
  <c r="W26" i="1"/>
  <c r="W16" i="1"/>
  <c r="AJ6" i="1"/>
  <c r="AP5" i="1"/>
  <c r="AO5" i="1"/>
  <c r="V16" i="1"/>
  <c r="V22" i="1"/>
  <c r="AJ14" i="1"/>
  <c r="V25" i="1"/>
  <c r="V7" i="1"/>
  <c r="V8" i="1"/>
  <c r="V20" i="1"/>
  <c r="R5" i="1"/>
  <c r="V18" i="1"/>
  <c r="V9" i="1"/>
  <c r="V19" i="1"/>
  <c r="V23" i="1"/>
  <c r="AJ5" i="1" l="1"/>
</calcChain>
</file>

<file path=xl/sharedStrings.xml><?xml version="1.0" encoding="utf-8"?>
<sst xmlns="http://schemas.openxmlformats.org/spreadsheetml/2006/main" count="124" uniqueCount="81">
  <si>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</si>
  <si>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</si>
  <si>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</si>
  <si>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</si>
  <si>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</si>
  <si>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</si>
  <si>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</si>
  <si>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</si>
  <si>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</si>
  <si>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</si>
  <si>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</si>
  <si>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</si>
  <si>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</si>
  <si>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</si>
  <si>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</si>
  <si>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</si>
  <si>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</si>
  <si>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</si>
  <si>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</si>
  <si>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</si>
  <si>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</si>
  <si>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</si>
  <si>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</si>
  <si>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13,05,</t>
  </si>
  <si>
    <t>12,05,</t>
  </si>
  <si>
    <t>05,05,</t>
  </si>
  <si>
    <t>28,04,</t>
  </si>
  <si>
    <t>21,04,</t>
  </si>
  <si>
    <t>14,04,</t>
  </si>
  <si>
    <t>07,04,</t>
  </si>
  <si>
    <t>31,03,</t>
  </si>
  <si>
    <t>24,03,</t>
  </si>
  <si>
    <t>17,03,</t>
  </si>
  <si>
    <t>10,03,</t>
  </si>
  <si>
    <t>03,03,</t>
  </si>
  <si>
    <t>4079 СЕРВЕЛАТ КОПЧЕНЫЙ НА БУКЕ в/к в/у_СНГ</t>
  </si>
  <si>
    <t>кг</t>
  </si>
  <si>
    <t>4087   СЕРВЕЛАТ КОПЧЕНЫЙ НА БУКЕ в/к в/К 0,35</t>
  </si>
  <si>
    <t>шт</t>
  </si>
  <si>
    <t>5096   СЕРВЕЛАТ КРЕМЛЕВСКИЙ в/к в/у_СНГ</t>
  </si>
  <si>
    <t>необходимо увеличить продажи!!!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</si>
  <si>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</si>
  <si>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</si>
  <si>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</si>
  <si>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</si>
  <si>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не выводим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</si>
  <si>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</si>
  <si>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</si>
  <si>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</si>
  <si>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 xml:space="preserve">нет, на заводе </t>
  </si>
  <si>
    <t>6088 СОЧНЫЕ сос п/о мгс 1*6_UZ</t>
  </si>
  <si>
    <t>есть дубль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</si>
  <si>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</si>
  <si>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</si>
  <si>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</si>
  <si>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</si>
  <si>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</si>
  <si>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</si>
  <si>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ГРУДИНКА ПРЕМИУМ / есть дубль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</si>
  <si>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</si>
  <si>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</si>
  <si>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</si>
  <si>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новинка</t>
  </si>
  <si>
    <t>6853 МОЛОЧНЫЕ ПРЕМИУМ ПМ сос п/о мгс 1*6  ОСТАНКИНО</t>
  </si>
  <si>
    <t>7058 ШПИКАЧКИ СОЧНЫЕ С БЕКОНОМ п/о мгс 1*3_60с  ОСТАНКИНО</t>
  </si>
  <si>
    <t>дубль</t>
  </si>
  <si>
    <t>дубль на 6652</t>
  </si>
  <si>
    <t>7070 СОЧНЫЕ ПМ сос п/о мгс 1.5*4_А_50с  ОСТАНКИНО</t>
  </si>
  <si>
    <t>дубль на 6088</t>
  </si>
  <si>
    <t>7075 МОЛОЧ.ПРЕМИУМ ПМ сос п/о мгс 1.5*4_О_50с  ОСТАНКИНО</t>
  </si>
  <si>
    <t>дубль на 6853</t>
  </si>
  <si>
    <t>7187 ГРУДИНКА ПРЕМИУМ к/в мл/к в/у 0.3кг_50с  ОСТАНКИНО</t>
  </si>
  <si>
    <t>дубль на 6277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</si>
  <si>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ошибка в заказе (неверный код)</t>
    </r>
  </si>
  <si>
    <t>заказ</t>
  </si>
  <si>
    <t>16/05/</t>
  </si>
  <si>
    <t>2-16мая</t>
  </si>
  <si>
    <t>в неделю</t>
  </si>
  <si>
    <t>на складе</t>
  </si>
  <si>
    <t>в пути</t>
  </si>
  <si>
    <t>отправлен 13 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</si>
</sst>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6" borderId="1" xfId="1" applyNumberFormat="1" applyFill="1"/>
    <xf numFmtId="2" fontId="1" fillId="6" borderId="1" xfId="1" applyNumberFormat="1" applyFill="1"/>
    <xf numFmtId="164" fontId="6" fillId="5" borderId="1" xfId="1" applyNumberFormat="1" applyFont="1" applyFill="1"/>
    <xf numFmtId="164" fontId="4" fillId="5" borderId="1" xfId="1" applyNumberFormat="1" applyFont="1" applyFill="1"/>
    <xf numFmtId="164" fontId="5" fillId="5" borderId="1" xfId="1" applyNumberFormat="1" applyFont="1" applyFill="1"/>
    <xf numFmtId="164" fontId="1" fillId="0" borderId="1" xfId="1" applyNumberFormat="1" applyAlignment="1">
      <alignment horizontal="center"/>
    </xf>
    <xf numFmtId="164" fontId="1" fillId="0" borderId="2" xfId="1" applyNumberFormat="1" applyFill="1" applyBorder="1"/>
    <xf numFmtId="164" fontId="1" fillId="3" borderId="1" xfId="1" applyNumberFormat="1" applyFill="1" applyAlignment="1">
      <alignment horizontal="center"/>
    </xf>
    <xf numFmtId="0" fontId="0" fillId="0" borderId="0" xfId="0" applyAlignment="1">
      <alignment horizontal="center"/>
    </xf>
    <xf numFmtId="164" fontId="1" fillId="5" borderId="1" xfId="1" applyNumberFormat="1" applyFill="1" applyAlignment="1">
      <alignment horizontal="center"/>
    </xf>
    <xf numFmtId="164" fontId="2" fillId="2" borderId="1" xfId="1" applyNumberFormat="1" applyFont="1" applyFill="1" applyAlignment="1">
      <alignment horizontal="center"/>
    </xf>
    <xf numFmtId="164" fontId="1" fillId="6" borderId="1" xfId="1" applyNumberFormat="1" applyFill="1" applyAlignment="1">
      <alignment horizontal="center"/>
    </xf>
    <xf numFmtId="164" fontId="1" fillId="0" borderId="1" xfId="1" applyNumberFormat="1" applyAlignment="1">
      <alignment horizontal="center"/>
    </xf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zoomScale="85" workbookViewId="0">
      <pane xSplit="2" ySplit="5" topLeftCell="U6" activePane="bottomRight" state="frozen"/>
      <selection pane="topRight"/>
      <selection pane="bottomLeft"/>
      <selection pane="bottomRight" activeCell="AI29" sqref="AI29"/>
    </sheetView>
  </sheetViews>
  <sheetFormatPr defaultRowHeight="14.4" x14ac:dyDescent="0.3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3" width="0.6640625" customWidth="1"/>
    <col min="14" max="14" width="7" customWidth="1"/>
    <col min="15" max="15" width="13.5546875" style="18" customWidth="1"/>
    <col min="16" max="19" width="7" customWidth="1"/>
    <col min="20" max="20" width="21" customWidth="1"/>
    <col min="21" max="21" width="11.33203125" customWidth="1"/>
    <col min="22" max="22" width="9" customWidth="1"/>
    <col min="23" max="24" width="6.5546875" customWidth="1"/>
    <col min="25" max="34" width="6" customWidth="1"/>
    <col min="35" max="35" width="54.44140625" customWidth="1"/>
    <col min="36" max="36" width="7" customWidth="1"/>
    <col min="37" max="39" width="8" customWidth="1"/>
    <col min="40" max="40" width="10.109375" style="18" customWidth="1"/>
    <col min="41" max="42" width="8" style="18" customWidth="1"/>
    <col min="43" max="52" width="8" customWidth="1"/>
  </cols>
  <sheetData>
    <row r="1" spans="1:52" x14ac:dyDescent="0.3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5"/>
      <c r="AO1" s="15"/>
      <c r="AP1" s="15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s="1"/>
      <c r="B2" s="1"/>
      <c r="C2" s="1"/>
      <c r="D2" s="1"/>
      <c r="E2" s="1"/>
      <c r="F2" s="1" t="s">
        <v>75</v>
      </c>
      <c r="G2" s="7"/>
      <c r="H2" s="1"/>
      <c r="I2" s="1"/>
      <c r="J2" s="1"/>
      <c r="K2" s="1"/>
      <c r="L2" s="1"/>
      <c r="M2" s="1"/>
      <c r="N2" s="1"/>
      <c r="O2" s="19" t="s">
        <v>80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5"/>
      <c r="AO2" s="15"/>
      <c r="AP2" s="15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0" t="s">
        <v>13</v>
      </c>
      <c r="P3" s="2" t="s">
        <v>14</v>
      </c>
      <c r="Q3" s="2"/>
      <c r="R3" s="3" t="s">
        <v>15</v>
      </c>
      <c r="S3" s="6" t="s">
        <v>16</v>
      </c>
      <c r="T3" s="6" t="s">
        <v>17</v>
      </c>
      <c r="U3" s="2" t="s">
        <v>77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21</v>
      </c>
      <c r="AJ3" s="2" t="s">
        <v>22</v>
      </c>
      <c r="AK3" s="1" t="s">
        <v>74</v>
      </c>
      <c r="AL3" s="1"/>
      <c r="AM3" s="1"/>
      <c r="AN3" s="15" t="s">
        <v>78</v>
      </c>
      <c r="AO3" s="22" t="s">
        <v>79</v>
      </c>
      <c r="AP3" s="22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5"/>
      <c r="P4" s="1" t="s">
        <v>24</v>
      </c>
      <c r="Q4" s="1" t="s">
        <v>20</v>
      </c>
      <c r="R4" s="1"/>
      <c r="S4" s="1"/>
      <c r="T4" s="1"/>
      <c r="U4" s="1"/>
      <c r="V4" s="1"/>
      <c r="W4" s="1"/>
      <c r="X4" s="1" t="s">
        <v>76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/>
      <c r="AJ4" s="1"/>
      <c r="AK4" s="1" t="s">
        <v>36</v>
      </c>
      <c r="AL4" s="1"/>
      <c r="AM4" s="1"/>
      <c r="AN4" s="15" t="s">
        <v>36</v>
      </c>
      <c r="AO4" s="15" t="s">
        <v>36</v>
      </c>
      <c r="AP4" s="15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">
      <c r="A5" s="1"/>
      <c r="B5" s="1"/>
      <c r="C5" s="1"/>
      <c r="D5" s="1"/>
      <c r="E5" s="4">
        <f>SUM(E6:E500)</f>
        <v>6245.0039999999999</v>
      </c>
      <c r="F5" s="4">
        <v>11854.483000000002</v>
      </c>
      <c r="G5" s="7"/>
      <c r="H5" s="1"/>
      <c r="I5" s="1"/>
      <c r="J5" s="4">
        <f t="shared" ref="J5:S5" si="0">SUM(J6:J500)</f>
        <v>0</v>
      </c>
      <c r="K5" s="4">
        <f t="shared" si="0"/>
        <v>6245.0039999999999</v>
      </c>
      <c r="L5" s="4">
        <f t="shared" si="0"/>
        <v>0</v>
      </c>
      <c r="M5" s="4">
        <f t="shared" si="0"/>
        <v>0</v>
      </c>
      <c r="N5" s="4">
        <v>4150</v>
      </c>
      <c r="O5" s="17">
        <f t="shared" si="0"/>
        <v>3440</v>
      </c>
      <c r="P5" s="4">
        <f t="shared" si="0"/>
        <v>1249.0008</v>
      </c>
      <c r="Q5" s="4"/>
      <c r="R5" s="4">
        <f t="shared" si="0"/>
        <v>1495.8010000000002</v>
      </c>
      <c r="S5" s="4">
        <f t="shared" si="0"/>
        <v>2030</v>
      </c>
      <c r="T5" s="1"/>
      <c r="U5" s="1"/>
      <c r="V5" s="1"/>
      <c r="W5" s="1"/>
      <c r="X5" s="1"/>
      <c r="Y5" s="4">
        <f t="shared" ref="Y5:AH5" si="1">SUM(Y6:Y500)</f>
        <v>1028.634</v>
      </c>
      <c r="Z5" s="4">
        <f t="shared" si="1"/>
        <v>993.03879999999992</v>
      </c>
      <c r="AA5" s="4">
        <f t="shared" si="1"/>
        <v>914.29179999999997</v>
      </c>
      <c r="AB5" s="4">
        <f t="shared" si="1"/>
        <v>758.18940000000009</v>
      </c>
      <c r="AC5" s="4">
        <f t="shared" si="1"/>
        <v>773.40460000000007</v>
      </c>
      <c r="AD5" s="4">
        <f t="shared" si="1"/>
        <v>773.54319999999996</v>
      </c>
      <c r="AE5" s="4">
        <f t="shared" si="1"/>
        <v>522.33140000000003</v>
      </c>
      <c r="AF5" s="4">
        <f t="shared" si="1"/>
        <v>575.26219999999989</v>
      </c>
      <c r="AG5" s="4">
        <f t="shared" si="1"/>
        <v>632.9692</v>
      </c>
      <c r="AH5" s="4">
        <f t="shared" si="1"/>
        <v>500.08120000000002</v>
      </c>
      <c r="AI5" s="1"/>
      <c r="AJ5" s="4">
        <f>SUM(AJ6:AJ500)</f>
        <v>1134.624</v>
      </c>
      <c r="AK5" s="4">
        <f>SUM(AK6:AK500)</f>
        <v>1040</v>
      </c>
      <c r="AL5" s="1"/>
      <c r="AM5" s="1"/>
      <c r="AN5" s="17">
        <f t="shared" ref="AN5:AP5" si="2">SUM(AN6:AN500)</f>
        <v>4075.3759999999997</v>
      </c>
      <c r="AO5" s="17">
        <f t="shared" si="2"/>
        <v>2356</v>
      </c>
      <c r="AP5" s="17">
        <f t="shared" si="2"/>
        <v>1830</v>
      </c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3">
      <c r="A6" s="1" t="s">
        <v>35</v>
      </c>
      <c r="B6" s="1" t="s">
        <v>36</v>
      </c>
      <c r="C6" s="1">
        <v>8.4290000000000003</v>
      </c>
      <c r="D6" s="1">
        <v>248.21</v>
      </c>
      <c r="E6" s="1">
        <v>106.786</v>
      </c>
      <c r="F6" s="1">
        <v>181.309</v>
      </c>
      <c r="G6" s="7">
        <v>1</v>
      </c>
      <c r="H6" s="1">
        <v>45</v>
      </c>
      <c r="I6" s="1">
        <v>7009</v>
      </c>
      <c r="J6" s="1"/>
      <c r="K6" s="1">
        <f t="shared" ref="K6:K30" si="3">E6-J6</f>
        <v>106.786</v>
      </c>
      <c r="L6" s="1"/>
      <c r="M6" s="1"/>
      <c r="N6" s="1">
        <v>200</v>
      </c>
      <c r="O6" s="15">
        <v>100</v>
      </c>
      <c r="P6" s="1">
        <f>E6/5</f>
        <v>21.357199999999999</v>
      </c>
      <c r="Q6" s="1">
        <v>40</v>
      </c>
      <c r="R6" s="5">
        <f>18*Q6-O6-N6-F6</f>
        <v>238.691</v>
      </c>
      <c r="S6" s="16">
        <v>100</v>
      </c>
      <c r="T6" s="1"/>
      <c r="U6" s="15">
        <f>Q6*5</f>
        <v>200</v>
      </c>
      <c r="V6" s="1">
        <f>(F6+N6+O6+R6)/P6</f>
        <v>33.712284381847809</v>
      </c>
      <c r="W6" s="1">
        <f>(F6+N6+O6)/P6</f>
        <v>22.536147060476093</v>
      </c>
      <c r="X6" s="1">
        <v>35.964800000000004</v>
      </c>
      <c r="Y6" s="1">
        <v>19.911799999999999</v>
      </c>
      <c r="Z6" s="1">
        <v>18.874400000000001</v>
      </c>
      <c r="AA6" s="1">
        <v>29.6374</v>
      </c>
      <c r="AB6" s="1">
        <v>30.683599999999998</v>
      </c>
      <c r="AC6" s="1">
        <v>19.5764</v>
      </c>
      <c r="AD6" s="1">
        <v>20.6448</v>
      </c>
      <c r="AE6" s="1">
        <v>10.416</v>
      </c>
      <c r="AF6" s="1">
        <v>27.349599999999999</v>
      </c>
      <c r="AG6" s="1">
        <v>18.192399999999999</v>
      </c>
      <c r="AH6" s="1">
        <v>12.142799999999999</v>
      </c>
      <c r="AI6" s="1"/>
      <c r="AJ6" s="1">
        <f>G6*R6</f>
        <v>238.691</v>
      </c>
      <c r="AK6" s="1">
        <f>S6*G6</f>
        <v>100</v>
      </c>
      <c r="AL6" s="1"/>
      <c r="AM6" s="1"/>
      <c r="AN6" s="15">
        <f>F6*G6</f>
        <v>181.309</v>
      </c>
      <c r="AO6" s="15">
        <f>N6*G6</f>
        <v>200</v>
      </c>
      <c r="AP6" s="15">
        <f>O6*G6</f>
        <v>100</v>
      </c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3">
      <c r="A7" s="1" t="s">
        <v>37</v>
      </c>
      <c r="B7" s="1" t="s">
        <v>38</v>
      </c>
      <c r="C7" s="1">
        <v>1238</v>
      </c>
      <c r="D7" s="1">
        <v>600</v>
      </c>
      <c r="E7" s="1">
        <v>563</v>
      </c>
      <c r="F7" s="1">
        <v>679</v>
      </c>
      <c r="G7" s="7">
        <v>0.35</v>
      </c>
      <c r="H7" s="1">
        <v>45</v>
      </c>
      <c r="I7" s="1">
        <v>7007</v>
      </c>
      <c r="J7" s="1"/>
      <c r="K7" s="1">
        <f t="shared" si="3"/>
        <v>563</v>
      </c>
      <c r="L7" s="1"/>
      <c r="M7" s="1"/>
      <c r="N7" s="1">
        <v>400</v>
      </c>
      <c r="O7" s="15">
        <v>500</v>
      </c>
      <c r="P7" s="1">
        <f t="shared" ref="P7:P30" si="4">E7/5</f>
        <v>112.6</v>
      </c>
      <c r="Q7" s="1">
        <v>115</v>
      </c>
      <c r="R7" s="5">
        <f t="shared" ref="R7:R30" si="5">18*Q7-O7-N7-F7</f>
        <v>491</v>
      </c>
      <c r="S7" s="16">
        <v>300</v>
      </c>
      <c r="T7" s="1"/>
      <c r="U7" s="15">
        <f t="shared" ref="U7:U30" si="6">Q7*5</f>
        <v>575</v>
      </c>
      <c r="V7" s="1">
        <f t="shared" ref="V7:V30" si="7">(F7+N7+O7+R7)/P7</f>
        <v>18.383658969804618</v>
      </c>
      <c r="W7" s="1">
        <f t="shared" ref="W7:W30" si="8">(F7+N7+O7)/P7</f>
        <v>14.023090586145649</v>
      </c>
      <c r="X7" s="1">
        <v>150.6</v>
      </c>
      <c r="Y7" s="1">
        <v>129.80000000000001</v>
      </c>
      <c r="Z7" s="1">
        <v>88.6</v>
      </c>
      <c r="AA7" s="1">
        <v>109.4</v>
      </c>
      <c r="AB7" s="1">
        <v>137.80000000000001</v>
      </c>
      <c r="AC7" s="1">
        <v>112.8</v>
      </c>
      <c r="AD7" s="1">
        <v>90.2</v>
      </c>
      <c r="AE7" s="1">
        <v>81.599999999999994</v>
      </c>
      <c r="AF7" s="1">
        <v>97.4</v>
      </c>
      <c r="AG7" s="1">
        <v>78.8</v>
      </c>
      <c r="AH7" s="1">
        <v>72.8</v>
      </c>
      <c r="AI7" s="1"/>
      <c r="AJ7" s="1">
        <f>G7*R7</f>
        <v>171.85</v>
      </c>
      <c r="AK7" s="1">
        <f t="shared" ref="AK7:AK30" si="9">S7*G7</f>
        <v>105</v>
      </c>
      <c r="AL7" s="1"/>
      <c r="AM7" s="1"/>
      <c r="AN7" s="15">
        <f t="shared" ref="AN7:AN30" si="10">F7*G7</f>
        <v>237.64999999999998</v>
      </c>
      <c r="AO7" s="15">
        <f t="shared" ref="AO7:AO30" si="11">N7*G7</f>
        <v>140</v>
      </c>
      <c r="AP7" s="15">
        <f t="shared" ref="AP7:AP30" si="12">O7*G7</f>
        <v>175</v>
      </c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3">
      <c r="A8" s="1" t="s">
        <v>39</v>
      </c>
      <c r="B8" s="1" t="s">
        <v>36</v>
      </c>
      <c r="C8" s="1">
        <v>158.333</v>
      </c>
      <c r="D8" s="1"/>
      <c r="E8" s="1">
        <v>38.896999999999998</v>
      </c>
      <c r="F8" s="1">
        <v>137.95599999999999</v>
      </c>
      <c r="G8" s="7">
        <v>1</v>
      </c>
      <c r="H8" s="1">
        <v>45</v>
      </c>
      <c r="I8" s="1">
        <v>7002</v>
      </c>
      <c r="J8" s="1"/>
      <c r="K8" s="1">
        <f t="shared" si="3"/>
        <v>38.896999999999998</v>
      </c>
      <c r="L8" s="1"/>
      <c r="M8" s="1"/>
      <c r="N8" s="1">
        <v>50</v>
      </c>
      <c r="O8" s="15">
        <v>50</v>
      </c>
      <c r="P8" s="1">
        <f t="shared" si="4"/>
        <v>7.7793999999999999</v>
      </c>
      <c r="Q8" s="1">
        <v>15</v>
      </c>
      <c r="R8" s="5">
        <f t="shared" si="5"/>
        <v>32.044000000000011</v>
      </c>
      <c r="S8" s="16">
        <v>30</v>
      </c>
      <c r="T8" s="1"/>
      <c r="U8" s="15">
        <f t="shared" si="6"/>
        <v>75</v>
      </c>
      <c r="V8" s="1">
        <f t="shared" si="7"/>
        <v>34.707046815949816</v>
      </c>
      <c r="W8" s="1">
        <f t="shared" si="8"/>
        <v>30.587963081985755</v>
      </c>
      <c r="X8" s="1">
        <v>14.172800000000001</v>
      </c>
      <c r="Y8" s="1">
        <v>3.9405999999999999</v>
      </c>
      <c r="Z8" s="1">
        <v>1.0524</v>
      </c>
      <c r="AA8" s="1">
        <v>5.1988000000000003</v>
      </c>
      <c r="AB8" s="1">
        <v>-0.53760000000000008</v>
      </c>
      <c r="AC8" s="1">
        <v>-1.5931999999999999</v>
      </c>
      <c r="AD8" s="1">
        <v>12.042400000000001</v>
      </c>
      <c r="AE8" s="1">
        <v>10.684799999999999</v>
      </c>
      <c r="AF8" s="1">
        <v>15.5586</v>
      </c>
      <c r="AG8" s="1">
        <v>22.2362</v>
      </c>
      <c r="AH8" s="1">
        <v>13.95</v>
      </c>
      <c r="AI8" s="14" t="s">
        <v>40</v>
      </c>
      <c r="AJ8" s="1">
        <f>G8*R8</f>
        <v>32.044000000000011</v>
      </c>
      <c r="AK8" s="1">
        <f t="shared" si="9"/>
        <v>30</v>
      </c>
      <c r="AL8" s="1"/>
      <c r="AM8" s="1"/>
      <c r="AN8" s="15">
        <f t="shared" si="10"/>
        <v>137.95599999999999</v>
      </c>
      <c r="AO8" s="15">
        <f t="shared" si="11"/>
        <v>50</v>
      </c>
      <c r="AP8" s="15">
        <f t="shared" si="12"/>
        <v>50</v>
      </c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3">
      <c r="A9" s="1" t="s">
        <v>41</v>
      </c>
      <c r="B9" s="1" t="s">
        <v>38</v>
      </c>
      <c r="C9" s="1">
        <v>345</v>
      </c>
      <c r="D9" s="1">
        <v>896</v>
      </c>
      <c r="E9" s="1">
        <v>469</v>
      </c>
      <c r="F9" s="1">
        <v>1138</v>
      </c>
      <c r="G9" s="7">
        <v>0.35</v>
      </c>
      <c r="H9" s="1">
        <v>45</v>
      </c>
      <c r="I9" s="1">
        <v>7017</v>
      </c>
      <c r="J9" s="1"/>
      <c r="K9" s="1">
        <f t="shared" si="3"/>
        <v>469</v>
      </c>
      <c r="L9" s="1"/>
      <c r="M9" s="1"/>
      <c r="N9" s="1">
        <v>700</v>
      </c>
      <c r="O9" s="15"/>
      <c r="P9" s="1">
        <f t="shared" si="4"/>
        <v>93.8</v>
      </c>
      <c r="Q9" s="1">
        <v>100</v>
      </c>
      <c r="R9" s="5">
        <f t="shared" si="5"/>
        <v>-38</v>
      </c>
      <c r="S9" s="16"/>
      <c r="T9" s="1"/>
      <c r="U9" s="15">
        <f t="shared" si="6"/>
        <v>500</v>
      </c>
      <c r="V9" s="1">
        <f t="shared" si="7"/>
        <v>19.189765458422176</v>
      </c>
      <c r="W9" s="1">
        <f t="shared" si="8"/>
        <v>19.594882729211086</v>
      </c>
      <c r="X9" s="1">
        <v>103.2</v>
      </c>
      <c r="Y9" s="1">
        <v>50</v>
      </c>
      <c r="Z9" s="1">
        <v>76</v>
      </c>
      <c r="AA9" s="1">
        <v>103.4</v>
      </c>
      <c r="AB9" s="1">
        <v>58.4</v>
      </c>
      <c r="AC9" s="1">
        <v>13.2</v>
      </c>
      <c r="AD9" s="1">
        <v>102.2</v>
      </c>
      <c r="AE9" s="1">
        <v>40.6</v>
      </c>
      <c r="AF9" s="1">
        <v>-0.4</v>
      </c>
      <c r="AG9" s="1">
        <v>39.799999999999997</v>
      </c>
      <c r="AH9" s="1">
        <v>47.6</v>
      </c>
      <c r="AI9" s="1"/>
      <c r="AJ9" s="1">
        <f>G9*R9</f>
        <v>-13.299999999999999</v>
      </c>
      <c r="AK9" s="1">
        <f t="shared" si="9"/>
        <v>0</v>
      </c>
      <c r="AL9" s="1"/>
      <c r="AM9" s="1"/>
      <c r="AN9" s="15">
        <f t="shared" si="10"/>
        <v>398.29999999999995</v>
      </c>
      <c r="AO9" s="15">
        <f t="shared" si="11"/>
        <v>244.99999999999997</v>
      </c>
      <c r="AP9" s="15">
        <f t="shared" si="12"/>
        <v>0</v>
      </c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3">
      <c r="A10" s="10" t="s">
        <v>42</v>
      </c>
      <c r="B10" s="10" t="s">
        <v>36</v>
      </c>
      <c r="C10" s="10">
        <v>164.423</v>
      </c>
      <c r="D10" s="10"/>
      <c r="E10" s="10"/>
      <c r="F10" s="1">
        <v>164.423</v>
      </c>
      <c r="G10" s="11">
        <v>0</v>
      </c>
      <c r="H10" s="10" t="e">
        <v>#N/A</v>
      </c>
      <c r="I10" s="10" t="e">
        <v>#N/A</v>
      </c>
      <c r="J10" s="10"/>
      <c r="K10" s="10">
        <f t="shared" si="3"/>
        <v>0</v>
      </c>
      <c r="L10" s="10"/>
      <c r="M10" s="10"/>
      <c r="N10" s="10">
        <v>0</v>
      </c>
      <c r="O10" s="21">
        <v>0</v>
      </c>
      <c r="P10" s="10">
        <f t="shared" si="4"/>
        <v>0</v>
      </c>
      <c r="Q10" s="10"/>
      <c r="R10" s="5">
        <f t="shared" si="5"/>
        <v>-164.423</v>
      </c>
      <c r="S10" s="16"/>
      <c r="T10" s="10"/>
      <c r="U10" s="15">
        <f t="shared" si="6"/>
        <v>0</v>
      </c>
      <c r="V10" s="10" t="e">
        <f t="shared" si="7"/>
        <v>#DIV/0!</v>
      </c>
      <c r="W10" s="10" t="e">
        <f t="shared" si="8"/>
        <v>#DIV/0!</v>
      </c>
      <c r="X10" s="1">
        <v>0</v>
      </c>
      <c r="Y10" s="10">
        <v>-0.53920000000000001</v>
      </c>
      <c r="Z10" s="10">
        <v>0</v>
      </c>
      <c r="AA10" s="10">
        <v>3.5087999999999999</v>
      </c>
      <c r="AB10" s="10">
        <v>1.3320000000000001</v>
      </c>
      <c r="AC10" s="10">
        <v>8.0768000000000004</v>
      </c>
      <c r="AD10" s="10">
        <v>5.0543999999999993</v>
      </c>
      <c r="AE10" s="10">
        <v>1.3615999999999999</v>
      </c>
      <c r="AF10" s="10">
        <v>11.2872</v>
      </c>
      <c r="AG10" s="10">
        <v>1.3435999999999999</v>
      </c>
      <c r="AH10" s="10">
        <v>0</v>
      </c>
      <c r="AI10" s="12" t="s">
        <v>73</v>
      </c>
      <c r="AJ10" s="10"/>
      <c r="AK10" s="1">
        <f t="shared" si="9"/>
        <v>0</v>
      </c>
      <c r="AL10" s="1"/>
      <c r="AM10" s="1"/>
      <c r="AN10" s="15">
        <f t="shared" si="10"/>
        <v>0</v>
      </c>
      <c r="AO10" s="15">
        <f t="shared" si="11"/>
        <v>0</v>
      </c>
      <c r="AP10" s="15">
        <f t="shared" si="12"/>
        <v>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3">
      <c r="A11" s="1" t="s">
        <v>43</v>
      </c>
      <c r="B11" s="1" t="s">
        <v>38</v>
      </c>
      <c r="C11" s="1">
        <v>412</v>
      </c>
      <c r="D11" s="1">
        <v>80</v>
      </c>
      <c r="E11" s="1">
        <v>246</v>
      </c>
      <c r="F11" s="1">
        <v>220</v>
      </c>
      <c r="G11" s="7">
        <v>0.4</v>
      </c>
      <c r="H11" s="1">
        <v>60</v>
      </c>
      <c r="I11" s="1">
        <v>6354</v>
      </c>
      <c r="J11" s="1"/>
      <c r="K11" s="1">
        <f t="shared" si="3"/>
        <v>246</v>
      </c>
      <c r="L11" s="1"/>
      <c r="M11" s="1"/>
      <c r="N11" s="1">
        <v>300</v>
      </c>
      <c r="O11" s="15">
        <v>250</v>
      </c>
      <c r="P11" s="1">
        <f t="shared" si="4"/>
        <v>49.2</v>
      </c>
      <c r="Q11" s="1">
        <v>50</v>
      </c>
      <c r="R11" s="5">
        <f t="shared" si="5"/>
        <v>130</v>
      </c>
      <c r="S11" s="16">
        <v>200</v>
      </c>
      <c r="T11" s="1"/>
      <c r="U11" s="15">
        <f t="shared" si="6"/>
        <v>250</v>
      </c>
      <c r="V11" s="1">
        <f t="shared" si="7"/>
        <v>18.292682926829269</v>
      </c>
      <c r="W11" s="1">
        <f t="shared" si="8"/>
        <v>15.650406504065039</v>
      </c>
      <c r="X11" s="1">
        <v>46.9</v>
      </c>
      <c r="Y11" s="1">
        <v>56.2</v>
      </c>
      <c r="Z11" s="1">
        <v>53.8</v>
      </c>
      <c r="AA11" s="1">
        <v>56.2</v>
      </c>
      <c r="AB11" s="1">
        <v>28.6</v>
      </c>
      <c r="AC11" s="1">
        <v>67.599999999999994</v>
      </c>
      <c r="AD11" s="1">
        <v>47.6</v>
      </c>
      <c r="AE11" s="1">
        <v>39</v>
      </c>
      <c r="AF11" s="1">
        <v>55.6</v>
      </c>
      <c r="AG11" s="1">
        <v>39.4</v>
      </c>
      <c r="AH11" s="1">
        <v>40.4</v>
      </c>
      <c r="AI11" s="1"/>
      <c r="AJ11" s="1">
        <f>G11*R11</f>
        <v>52</v>
      </c>
      <c r="AK11" s="1">
        <f t="shared" si="9"/>
        <v>80</v>
      </c>
      <c r="AL11" s="1"/>
      <c r="AM11" s="1"/>
      <c r="AN11" s="15">
        <f t="shared" si="10"/>
        <v>88</v>
      </c>
      <c r="AO11" s="15">
        <f t="shared" si="11"/>
        <v>120</v>
      </c>
      <c r="AP11" s="15">
        <f t="shared" si="12"/>
        <v>100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3">
      <c r="A12" s="1" t="s">
        <v>44</v>
      </c>
      <c r="B12" s="1" t="s">
        <v>36</v>
      </c>
      <c r="C12" s="1">
        <v>2.6739999999999999</v>
      </c>
      <c r="D12" s="1">
        <v>48.107999999999997</v>
      </c>
      <c r="E12" s="1">
        <v>48.136000000000003</v>
      </c>
      <c r="F12" s="1">
        <v>-7.0000000000000001E-3</v>
      </c>
      <c r="G12" s="7">
        <v>1</v>
      </c>
      <c r="H12" s="1">
        <v>60</v>
      </c>
      <c r="I12" s="1">
        <v>4405</v>
      </c>
      <c r="J12" s="1"/>
      <c r="K12" s="1">
        <f t="shared" si="3"/>
        <v>48.136000000000003</v>
      </c>
      <c r="L12" s="1"/>
      <c r="M12" s="1"/>
      <c r="N12" s="1">
        <v>50</v>
      </c>
      <c r="O12" s="15">
        <v>80</v>
      </c>
      <c r="P12" s="1">
        <f t="shared" si="4"/>
        <v>9.6272000000000002</v>
      </c>
      <c r="Q12" s="1">
        <v>10</v>
      </c>
      <c r="R12" s="5">
        <f t="shared" si="5"/>
        <v>50.006999999999998</v>
      </c>
      <c r="S12" s="16">
        <v>50</v>
      </c>
      <c r="T12" s="1"/>
      <c r="U12" s="15">
        <f t="shared" si="6"/>
        <v>50</v>
      </c>
      <c r="V12" s="1">
        <f t="shared" si="7"/>
        <v>18.697025095562573</v>
      </c>
      <c r="W12" s="1">
        <f t="shared" si="8"/>
        <v>13.502679906930362</v>
      </c>
      <c r="X12" s="1">
        <v>9.6578999999999997</v>
      </c>
      <c r="Y12" s="1">
        <v>-0.75060000000000004</v>
      </c>
      <c r="Z12" s="1">
        <v>-1.7889999999999999</v>
      </c>
      <c r="AA12" s="1">
        <v>5.6627999999999998</v>
      </c>
      <c r="AB12" s="1">
        <v>6.2283999999999997</v>
      </c>
      <c r="AC12" s="1">
        <v>17.5456</v>
      </c>
      <c r="AD12" s="1">
        <v>12.409599999999999</v>
      </c>
      <c r="AE12" s="1">
        <v>10.6972</v>
      </c>
      <c r="AF12" s="1">
        <v>14.6762</v>
      </c>
      <c r="AG12" s="1">
        <v>12.276199999999999</v>
      </c>
      <c r="AH12" s="1">
        <v>10.298</v>
      </c>
      <c r="AI12" s="1" t="s">
        <v>45</v>
      </c>
      <c r="AJ12" s="1">
        <f>G12*R12</f>
        <v>50.006999999999998</v>
      </c>
      <c r="AK12" s="1">
        <f t="shared" si="9"/>
        <v>50</v>
      </c>
      <c r="AL12" s="1"/>
      <c r="AM12" s="1"/>
      <c r="AN12" s="15">
        <f t="shared" si="10"/>
        <v>-7.0000000000000001E-3</v>
      </c>
      <c r="AO12" s="15">
        <f t="shared" si="11"/>
        <v>50</v>
      </c>
      <c r="AP12" s="15">
        <f t="shared" si="12"/>
        <v>80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3">
      <c r="A13" s="1" t="s">
        <v>46</v>
      </c>
      <c r="B13" s="1" t="s">
        <v>38</v>
      </c>
      <c r="C13" s="1">
        <v>93</v>
      </c>
      <c r="D13" s="1">
        <v>520</v>
      </c>
      <c r="E13" s="1">
        <v>301</v>
      </c>
      <c r="F13" s="1">
        <v>297</v>
      </c>
      <c r="G13" s="7">
        <v>0.4</v>
      </c>
      <c r="H13" s="1">
        <v>60</v>
      </c>
      <c r="I13" s="1">
        <v>6334</v>
      </c>
      <c r="J13" s="1"/>
      <c r="K13" s="1">
        <f t="shared" si="3"/>
        <v>301</v>
      </c>
      <c r="L13" s="1"/>
      <c r="M13" s="1"/>
      <c r="N13" s="1">
        <v>640</v>
      </c>
      <c r="O13" s="15">
        <v>400</v>
      </c>
      <c r="P13" s="1">
        <f t="shared" si="4"/>
        <v>60.2</v>
      </c>
      <c r="Q13" s="1">
        <v>80</v>
      </c>
      <c r="R13" s="5">
        <f t="shared" si="5"/>
        <v>103</v>
      </c>
      <c r="S13" s="16">
        <v>200</v>
      </c>
      <c r="T13" s="1"/>
      <c r="U13" s="15">
        <f t="shared" si="6"/>
        <v>400</v>
      </c>
      <c r="V13" s="1">
        <f t="shared" si="7"/>
        <v>23.920265780730897</v>
      </c>
      <c r="W13" s="1">
        <f t="shared" si="8"/>
        <v>22.209302325581394</v>
      </c>
      <c r="X13" s="1">
        <v>90.2</v>
      </c>
      <c r="Y13" s="1">
        <v>50.6</v>
      </c>
      <c r="Z13" s="1">
        <v>70</v>
      </c>
      <c r="AA13" s="1">
        <v>61.6</v>
      </c>
      <c r="AB13" s="1">
        <v>44.4</v>
      </c>
      <c r="AC13" s="1">
        <v>61.8</v>
      </c>
      <c r="AD13" s="1">
        <v>59</v>
      </c>
      <c r="AE13" s="1">
        <v>42.2</v>
      </c>
      <c r="AF13" s="1">
        <v>39.799999999999997</v>
      </c>
      <c r="AG13" s="1">
        <v>40.799999999999997</v>
      </c>
      <c r="AH13" s="1">
        <v>27</v>
      </c>
      <c r="AI13" s="1"/>
      <c r="AJ13" s="1">
        <f>G13*R13</f>
        <v>41.2</v>
      </c>
      <c r="AK13" s="1">
        <f t="shared" si="9"/>
        <v>80</v>
      </c>
      <c r="AL13" s="1"/>
      <c r="AM13" s="1"/>
      <c r="AN13" s="15">
        <f t="shared" si="10"/>
        <v>118.80000000000001</v>
      </c>
      <c r="AO13" s="15">
        <f t="shared" si="11"/>
        <v>256</v>
      </c>
      <c r="AP13" s="15">
        <f t="shared" si="12"/>
        <v>160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3">
      <c r="A14" s="1" t="s">
        <v>47</v>
      </c>
      <c r="B14" s="1" t="s">
        <v>36</v>
      </c>
      <c r="C14" s="1">
        <v>2.6379999999999999</v>
      </c>
      <c r="D14" s="1">
        <v>48.74</v>
      </c>
      <c r="E14" s="1">
        <v>48.77</v>
      </c>
      <c r="F14" s="1">
        <v>-2.5999999999999999E-2</v>
      </c>
      <c r="G14" s="7">
        <v>1</v>
      </c>
      <c r="H14" s="1">
        <v>60</v>
      </c>
      <c r="I14" s="1">
        <v>4335</v>
      </c>
      <c r="J14" s="1"/>
      <c r="K14" s="1">
        <f t="shared" si="3"/>
        <v>48.77</v>
      </c>
      <c r="L14" s="1"/>
      <c r="M14" s="1"/>
      <c r="N14" s="1">
        <v>50</v>
      </c>
      <c r="O14" s="15">
        <v>80</v>
      </c>
      <c r="P14" s="1">
        <f t="shared" si="4"/>
        <v>9.7540000000000013</v>
      </c>
      <c r="Q14" s="1">
        <v>10</v>
      </c>
      <c r="R14" s="5">
        <f t="shared" si="5"/>
        <v>50.026000000000003</v>
      </c>
      <c r="S14" s="16">
        <v>50</v>
      </c>
      <c r="T14" s="1"/>
      <c r="U14" s="15">
        <f t="shared" si="6"/>
        <v>50</v>
      </c>
      <c r="V14" s="1">
        <f t="shared" si="7"/>
        <v>18.453967603034648</v>
      </c>
      <c r="W14" s="1">
        <f t="shared" si="8"/>
        <v>13.325199917982363</v>
      </c>
      <c r="X14" s="1">
        <v>9.7514000000000003</v>
      </c>
      <c r="Y14" s="1">
        <v>-0.94000000000000006</v>
      </c>
      <c r="Z14" s="1">
        <v>-1.341</v>
      </c>
      <c r="AA14" s="1">
        <v>4.1150000000000002</v>
      </c>
      <c r="AB14" s="1">
        <v>7.7713999999999999</v>
      </c>
      <c r="AC14" s="1">
        <v>13.376200000000001</v>
      </c>
      <c r="AD14" s="1">
        <v>18.494</v>
      </c>
      <c r="AE14" s="1">
        <v>10.798400000000001</v>
      </c>
      <c r="AF14" s="1">
        <v>19.1172</v>
      </c>
      <c r="AG14" s="1">
        <v>15.135</v>
      </c>
      <c r="AH14" s="1">
        <v>8.0993999999999993</v>
      </c>
      <c r="AI14" s="1" t="s">
        <v>45</v>
      </c>
      <c r="AJ14" s="1">
        <f>G14*R14</f>
        <v>50.026000000000003</v>
      </c>
      <c r="AK14" s="1">
        <f t="shared" si="9"/>
        <v>50</v>
      </c>
      <c r="AL14" s="1"/>
      <c r="AM14" s="1"/>
      <c r="AN14" s="15">
        <f t="shared" si="10"/>
        <v>-2.5999999999999999E-2</v>
      </c>
      <c r="AO14" s="15">
        <f t="shared" si="11"/>
        <v>50</v>
      </c>
      <c r="AP14" s="15">
        <f t="shared" si="12"/>
        <v>80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3">
      <c r="A15" s="10" t="s">
        <v>48</v>
      </c>
      <c r="B15" s="10" t="s">
        <v>36</v>
      </c>
      <c r="C15" s="10"/>
      <c r="D15" s="10"/>
      <c r="E15" s="10"/>
      <c r="F15" s="1"/>
      <c r="G15" s="11">
        <v>0</v>
      </c>
      <c r="H15" s="10">
        <v>60</v>
      </c>
      <c r="I15" s="10" t="e">
        <v>#N/A</v>
      </c>
      <c r="J15" s="10"/>
      <c r="K15" s="10">
        <f t="shared" si="3"/>
        <v>0</v>
      </c>
      <c r="L15" s="10"/>
      <c r="M15" s="10"/>
      <c r="N15" s="10">
        <v>0</v>
      </c>
      <c r="O15" s="21">
        <v>0</v>
      </c>
      <c r="P15" s="10">
        <f t="shared" si="4"/>
        <v>0</v>
      </c>
      <c r="Q15" s="10"/>
      <c r="R15" s="5">
        <f t="shared" si="5"/>
        <v>0</v>
      </c>
      <c r="S15" s="16"/>
      <c r="T15" s="10"/>
      <c r="U15" s="15">
        <f t="shared" si="6"/>
        <v>0</v>
      </c>
      <c r="V15" s="10" t="e">
        <f t="shared" si="7"/>
        <v>#DIV/0!</v>
      </c>
      <c r="W15" s="10" t="e">
        <f t="shared" si="8"/>
        <v>#DIV/0!</v>
      </c>
      <c r="X15" s="1" t="e">
        <v>#N/A</v>
      </c>
      <c r="Y15" s="10">
        <v>0</v>
      </c>
      <c r="Z15" s="10">
        <v>0</v>
      </c>
      <c r="AA15" s="10">
        <v>-0.51479999999999992</v>
      </c>
      <c r="AB15" s="10">
        <v>-0.30299999999999999</v>
      </c>
      <c r="AC15" s="10">
        <v>-0.62460000000000004</v>
      </c>
      <c r="AD15" s="10">
        <v>-2.036</v>
      </c>
      <c r="AE15" s="10">
        <v>0</v>
      </c>
      <c r="AF15" s="10">
        <v>-0.31180000000000002</v>
      </c>
      <c r="AG15" s="10">
        <v>0</v>
      </c>
      <c r="AH15" s="10">
        <v>0</v>
      </c>
      <c r="AI15" s="10" t="s">
        <v>49</v>
      </c>
      <c r="AJ15" s="10"/>
      <c r="AK15" s="1">
        <f t="shared" si="9"/>
        <v>0</v>
      </c>
      <c r="AL15" s="1"/>
      <c r="AM15" s="1"/>
      <c r="AN15" s="15">
        <f t="shared" si="10"/>
        <v>0</v>
      </c>
      <c r="AO15" s="15">
        <f t="shared" si="11"/>
        <v>0</v>
      </c>
      <c r="AP15" s="15">
        <f t="shared" si="12"/>
        <v>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3">
      <c r="A16" s="1" t="s">
        <v>50</v>
      </c>
      <c r="B16" s="1" t="s">
        <v>36</v>
      </c>
      <c r="C16" s="1">
        <v>-1.0189999999999999</v>
      </c>
      <c r="D16" s="1"/>
      <c r="E16" s="13">
        <f>E28</f>
        <v>450.49700000000001</v>
      </c>
      <c r="F16" s="1">
        <v>585.85799999999995</v>
      </c>
      <c r="G16" s="7">
        <v>1</v>
      </c>
      <c r="H16" s="1">
        <v>50</v>
      </c>
      <c r="I16" s="1">
        <v>7070</v>
      </c>
      <c r="J16" s="1"/>
      <c r="K16" s="1">
        <f t="shared" si="3"/>
        <v>450.49700000000001</v>
      </c>
      <c r="L16" s="1"/>
      <c r="M16" s="1"/>
      <c r="N16" s="1">
        <v>500</v>
      </c>
      <c r="O16" s="15">
        <v>250</v>
      </c>
      <c r="P16" s="1">
        <f t="shared" si="4"/>
        <v>90.099400000000003</v>
      </c>
      <c r="Q16" s="1">
        <v>90</v>
      </c>
      <c r="R16" s="5">
        <f t="shared" si="5"/>
        <v>284.14200000000005</v>
      </c>
      <c r="S16" s="16">
        <v>200</v>
      </c>
      <c r="T16" s="1"/>
      <c r="U16" s="15">
        <f t="shared" si="6"/>
        <v>450</v>
      </c>
      <c r="V16" s="1">
        <f t="shared" si="7"/>
        <v>17.980141932132732</v>
      </c>
      <c r="W16" s="1">
        <f t="shared" si="8"/>
        <v>14.826491630354917</v>
      </c>
      <c r="X16" s="1">
        <v>115</v>
      </c>
      <c r="Y16" s="1">
        <v>78.695000000000007</v>
      </c>
      <c r="Z16" s="1">
        <v>83.852000000000004</v>
      </c>
      <c r="AA16" s="1">
        <v>84.366799999999998</v>
      </c>
      <c r="AB16" s="1">
        <v>92.790800000000004</v>
      </c>
      <c r="AC16" s="1">
        <v>84.081800000000001</v>
      </c>
      <c r="AD16" s="1">
        <v>77.613399999999999</v>
      </c>
      <c r="AE16" s="1">
        <v>46.794800000000002</v>
      </c>
      <c r="AF16" s="1">
        <v>67.1434</v>
      </c>
      <c r="AG16" s="1">
        <v>71.352800000000002</v>
      </c>
      <c r="AH16" s="1">
        <v>40.863799999999998</v>
      </c>
      <c r="AI16" s="1" t="s">
        <v>51</v>
      </c>
      <c r="AJ16" s="1">
        <f t="shared" ref="AJ16:AJ26" si="13">G16*R16</f>
        <v>284.14200000000005</v>
      </c>
      <c r="AK16" s="1">
        <f t="shared" si="9"/>
        <v>200</v>
      </c>
      <c r="AL16" s="1"/>
      <c r="AM16" s="1"/>
      <c r="AN16" s="15">
        <f t="shared" si="10"/>
        <v>585.85799999999995</v>
      </c>
      <c r="AO16" s="15">
        <f t="shared" si="11"/>
        <v>500</v>
      </c>
      <c r="AP16" s="15">
        <f t="shared" si="12"/>
        <v>250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3">
      <c r="A17" s="1" t="s">
        <v>52</v>
      </c>
      <c r="B17" s="1" t="s">
        <v>36</v>
      </c>
      <c r="C17" s="1">
        <v>134.4</v>
      </c>
      <c r="D17" s="1"/>
      <c r="E17" s="1"/>
      <c r="F17" s="1">
        <v>139.15100000000001</v>
      </c>
      <c r="G17" s="7">
        <v>1</v>
      </c>
      <c r="H17" s="1">
        <v>120</v>
      </c>
      <c r="I17" s="1">
        <v>1146</v>
      </c>
      <c r="J17" s="1"/>
      <c r="K17" s="1">
        <f t="shared" si="3"/>
        <v>0</v>
      </c>
      <c r="L17" s="1"/>
      <c r="M17" s="1"/>
      <c r="N17" s="1">
        <v>50</v>
      </c>
      <c r="O17" s="15">
        <v>0</v>
      </c>
      <c r="P17" s="1">
        <f t="shared" si="4"/>
        <v>0</v>
      </c>
      <c r="Q17" s="1">
        <v>5</v>
      </c>
      <c r="R17" s="5">
        <f t="shared" si="5"/>
        <v>-99.15100000000001</v>
      </c>
      <c r="S17" s="16"/>
      <c r="T17" s="1"/>
      <c r="U17" s="15">
        <f t="shared" si="6"/>
        <v>25</v>
      </c>
      <c r="V17" s="1" t="e">
        <f t="shared" si="7"/>
        <v>#DIV/0!</v>
      </c>
      <c r="W17" s="1" t="e">
        <f t="shared" si="8"/>
        <v>#DIV/0!</v>
      </c>
      <c r="X17" s="1">
        <v>4.6208</v>
      </c>
      <c r="Y17" s="1">
        <v>0</v>
      </c>
      <c r="Z17" s="1">
        <v>-0.1012</v>
      </c>
      <c r="AA17" s="1">
        <v>-0.497</v>
      </c>
      <c r="AB17" s="1">
        <v>-9.9199999999999997E-2</v>
      </c>
      <c r="AC17" s="1">
        <v>-0.90800000000000003</v>
      </c>
      <c r="AD17" s="1">
        <v>-6.6111999999999993</v>
      </c>
      <c r="AE17" s="1">
        <v>9.7599999999999992E-2</v>
      </c>
      <c r="AF17" s="1">
        <v>2.0699999999999998</v>
      </c>
      <c r="AG17" s="1">
        <v>4.0510000000000002</v>
      </c>
      <c r="AH17" s="1">
        <v>2.2751999999999999</v>
      </c>
      <c r="AI17" s="14" t="s">
        <v>40</v>
      </c>
      <c r="AJ17" s="1">
        <f t="shared" si="13"/>
        <v>-99.15100000000001</v>
      </c>
      <c r="AK17" s="1">
        <f t="shared" si="9"/>
        <v>0</v>
      </c>
      <c r="AL17" s="1"/>
      <c r="AM17" s="1"/>
      <c r="AN17" s="15">
        <f t="shared" si="10"/>
        <v>139.15100000000001</v>
      </c>
      <c r="AO17" s="15">
        <f t="shared" si="11"/>
        <v>50</v>
      </c>
      <c r="AP17" s="15">
        <f t="shared" si="12"/>
        <v>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3">
      <c r="A18" s="1" t="s">
        <v>53</v>
      </c>
      <c r="B18" s="1" t="s">
        <v>38</v>
      </c>
      <c r="C18" s="1">
        <v>334</v>
      </c>
      <c r="D18" s="1"/>
      <c r="E18" s="1">
        <v>10</v>
      </c>
      <c r="F18" s="1">
        <v>364</v>
      </c>
      <c r="G18" s="7">
        <v>0.25</v>
      </c>
      <c r="H18" s="1">
        <v>120</v>
      </c>
      <c r="I18" s="1">
        <v>5738</v>
      </c>
      <c r="J18" s="1"/>
      <c r="K18" s="1">
        <f t="shared" si="3"/>
        <v>10</v>
      </c>
      <c r="L18" s="1"/>
      <c r="M18" s="1"/>
      <c r="N18" s="1">
        <v>200</v>
      </c>
      <c r="O18" s="15">
        <v>80</v>
      </c>
      <c r="P18" s="1">
        <f t="shared" si="4"/>
        <v>2</v>
      </c>
      <c r="Q18" s="1">
        <v>40</v>
      </c>
      <c r="R18" s="5">
        <f t="shared" si="5"/>
        <v>76</v>
      </c>
      <c r="S18" s="16">
        <v>120</v>
      </c>
      <c r="T18" s="1"/>
      <c r="U18" s="15">
        <f t="shared" si="6"/>
        <v>200</v>
      </c>
      <c r="V18" s="1">
        <f t="shared" si="7"/>
        <v>360</v>
      </c>
      <c r="W18" s="1">
        <f t="shared" si="8"/>
        <v>322</v>
      </c>
      <c r="X18" s="1">
        <v>36</v>
      </c>
      <c r="Y18" s="1">
        <v>5.4</v>
      </c>
      <c r="Z18" s="1">
        <v>11.2</v>
      </c>
      <c r="AA18" s="1">
        <v>1.4</v>
      </c>
      <c r="AB18" s="1">
        <v>16</v>
      </c>
      <c r="AC18" s="1">
        <v>7.8</v>
      </c>
      <c r="AD18" s="1">
        <v>-6.8</v>
      </c>
      <c r="AE18" s="1">
        <v>1.8</v>
      </c>
      <c r="AF18" s="1">
        <v>10</v>
      </c>
      <c r="AG18" s="1">
        <v>23.8</v>
      </c>
      <c r="AH18" s="1">
        <v>15.8</v>
      </c>
      <c r="AI18" s="14" t="s">
        <v>40</v>
      </c>
      <c r="AJ18" s="1">
        <f t="shared" si="13"/>
        <v>19</v>
      </c>
      <c r="AK18" s="1">
        <f t="shared" si="9"/>
        <v>30</v>
      </c>
      <c r="AL18" s="1"/>
      <c r="AM18" s="1"/>
      <c r="AN18" s="15">
        <f t="shared" si="10"/>
        <v>91</v>
      </c>
      <c r="AO18" s="15">
        <f t="shared" si="11"/>
        <v>50</v>
      </c>
      <c r="AP18" s="15">
        <f t="shared" si="12"/>
        <v>20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3">
      <c r="A19" s="1" t="s">
        <v>54</v>
      </c>
      <c r="B19" s="1" t="s">
        <v>38</v>
      </c>
      <c r="C19" s="1">
        <v>2239</v>
      </c>
      <c r="D19" s="1"/>
      <c r="E19" s="1">
        <v>11</v>
      </c>
      <c r="F19" s="1">
        <v>2207</v>
      </c>
      <c r="G19" s="7">
        <v>0.25</v>
      </c>
      <c r="H19" s="1">
        <v>120</v>
      </c>
      <c r="I19" s="1">
        <v>4993</v>
      </c>
      <c r="J19" s="1"/>
      <c r="K19" s="1">
        <f t="shared" si="3"/>
        <v>11</v>
      </c>
      <c r="L19" s="1"/>
      <c r="M19" s="1"/>
      <c r="N19" s="1">
        <v>80</v>
      </c>
      <c r="O19" s="15">
        <v>80</v>
      </c>
      <c r="P19" s="1">
        <f t="shared" si="4"/>
        <v>2.2000000000000002</v>
      </c>
      <c r="Q19" s="1">
        <v>45</v>
      </c>
      <c r="R19" s="5">
        <f t="shared" si="5"/>
        <v>-1557</v>
      </c>
      <c r="S19" s="16"/>
      <c r="T19" s="1"/>
      <c r="U19" s="15">
        <f t="shared" si="6"/>
        <v>225</v>
      </c>
      <c r="V19" s="1">
        <f t="shared" si="7"/>
        <v>368.18181818181813</v>
      </c>
      <c r="W19" s="1">
        <f t="shared" si="8"/>
        <v>1075.9090909090908</v>
      </c>
      <c r="X19" s="1">
        <v>43.2</v>
      </c>
      <c r="Y19" s="1">
        <v>0.4</v>
      </c>
      <c r="Z19" s="1">
        <v>0</v>
      </c>
      <c r="AA19" s="1">
        <v>-3.4</v>
      </c>
      <c r="AB19" s="1">
        <v>7</v>
      </c>
      <c r="AC19" s="1">
        <v>23</v>
      </c>
      <c r="AD19" s="1">
        <v>-4.5999999999999996</v>
      </c>
      <c r="AE19" s="1">
        <v>12.6</v>
      </c>
      <c r="AF19" s="1">
        <v>12.4</v>
      </c>
      <c r="AG19" s="1">
        <v>28.8</v>
      </c>
      <c r="AH19" s="1">
        <v>30.6</v>
      </c>
      <c r="AI19" s="14" t="s">
        <v>40</v>
      </c>
      <c r="AJ19" s="1">
        <f t="shared" si="13"/>
        <v>-389.25</v>
      </c>
      <c r="AK19" s="1">
        <f t="shared" si="9"/>
        <v>0</v>
      </c>
      <c r="AL19" s="1"/>
      <c r="AM19" s="1"/>
      <c r="AN19" s="15">
        <f t="shared" si="10"/>
        <v>551.75</v>
      </c>
      <c r="AO19" s="15">
        <f t="shared" si="11"/>
        <v>20</v>
      </c>
      <c r="AP19" s="15">
        <f t="shared" si="12"/>
        <v>20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">
      <c r="A20" s="1" t="s">
        <v>55</v>
      </c>
      <c r="B20" s="1" t="s">
        <v>36</v>
      </c>
      <c r="C20" s="1">
        <v>3.9350000000000001</v>
      </c>
      <c r="D20" s="1">
        <v>149.68299999999999</v>
      </c>
      <c r="E20" s="1">
        <v>43.225000000000001</v>
      </c>
      <c r="F20" s="1">
        <v>100.10899999999999</v>
      </c>
      <c r="G20" s="7">
        <v>1</v>
      </c>
      <c r="H20" s="1">
        <v>120</v>
      </c>
      <c r="I20" s="1">
        <v>4154</v>
      </c>
      <c r="J20" s="1"/>
      <c r="K20" s="1">
        <f t="shared" si="3"/>
        <v>43.225000000000001</v>
      </c>
      <c r="L20" s="1"/>
      <c r="M20" s="1"/>
      <c r="N20" s="1">
        <v>50</v>
      </c>
      <c r="O20" s="15">
        <v>30</v>
      </c>
      <c r="P20" s="1">
        <f t="shared" si="4"/>
        <v>8.6449999999999996</v>
      </c>
      <c r="Q20" s="1">
        <v>10</v>
      </c>
      <c r="R20" s="5">
        <f t="shared" si="5"/>
        <v>-0.10899999999999466</v>
      </c>
      <c r="S20" s="16"/>
      <c r="T20" s="1"/>
      <c r="U20" s="15">
        <f t="shared" si="6"/>
        <v>50</v>
      </c>
      <c r="V20" s="1">
        <f t="shared" si="7"/>
        <v>20.821283979178716</v>
      </c>
      <c r="W20" s="1">
        <f t="shared" si="8"/>
        <v>20.833892423366105</v>
      </c>
      <c r="X20" s="1">
        <v>11.387900000000002</v>
      </c>
      <c r="Y20" s="1">
        <v>9.3103999999999996</v>
      </c>
      <c r="Z20" s="1">
        <v>9.4653999999999989</v>
      </c>
      <c r="AA20" s="1">
        <v>14.3856</v>
      </c>
      <c r="AB20" s="1">
        <v>4.1466000000000003</v>
      </c>
      <c r="AC20" s="1">
        <v>11.728400000000001</v>
      </c>
      <c r="AD20" s="1">
        <v>7.0635999999999992</v>
      </c>
      <c r="AE20" s="1">
        <v>1.786</v>
      </c>
      <c r="AF20" s="1">
        <v>4.5351999999999997</v>
      </c>
      <c r="AG20" s="1">
        <v>5.6479999999999997</v>
      </c>
      <c r="AH20" s="1">
        <v>3.3755999999999999</v>
      </c>
      <c r="AI20" s="1"/>
      <c r="AJ20" s="1">
        <f t="shared" si="13"/>
        <v>-0.10899999999999466</v>
      </c>
      <c r="AK20" s="1">
        <f t="shared" si="9"/>
        <v>0</v>
      </c>
      <c r="AL20" s="1"/>
      <c r="AM20" s="1"/>
      <c r="AN20" s="15">
        <f t="shared" si="10"/>
        <v>100.10899999999999</v>
      </c>
      <c r="AO20" s="15">
        <f t="shared" si="11"/>
        <v>50</v>
      </c>
      <c r="AP20" s="15">
        <f t="shared" si="12"/>
        <v>30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">
      <c r="A21" s="1" t="s">
        <v>56</v>
      </c>
      <c r="B21" s="1" t="s">
        <v>38</v>
      </c>
      <c r="C21" s="1">
        <v>-12</v>
      </c>
      <c r="D21" s="1">
        <v>960</v>
      </c>
      <c r="E21" s="1">
        <v>284</v>
      </c>
      <c r="F21" s="1">
        <v>780</v>
      </c>
      <c r="G21" s="7">
        <v>0.25</v>
      </c>
      <c r="H21" s="1">
        <v>120</v>
      </c>
      <c r="I21" s="1">
        <v>5739</v>
      </c>
      <c r="J21" s="1"/>
      <c r="K21" s="1">
        <f t="shared" si="3"/>
        <v>284</v>
      </c>
      <c r="L21" s="1"/>
      <c r="M21" s="1"/>
      <c r="N21" s="1">
        <v>80</v>
      </c>
      <c r="O21" s="15">
        <v>240</v>
      </c>
      <c r="P21" s="1">
        <f t="shared" si="4"/>
        <v>56.8</v>
      </c>
      <c r="Q21" s="1">
        <v>60</v>
      </c>
      <c r="R21" s="5">
        <f t="shared" si="5"/>
        <v>-20</v>
      </c>
      <c r="S21" s="16">
        <v>80</v>
      </c>
      <c r="T21" s="1"/>
      <c r="U21" s="15">
        <f t="shared" si="6"/>
        <v>300</v>
      </c>
      <c r="V21" s="1">
        <f t="shared" si="7"/>
        <v>19.014084507042256</v>
      </c>
      <c r="W21" s="1">
        <f t="shared" si="8"/>
        <v>19.366197183098592</v>
      </c>
      <c r="X21" s="1">
        <v>58.4</v>
      </c>
      <c r="Y21" s="1">
        <v>36.799999999999997</v>
      </c>
      <c r="Z21" s="1">
        <v>45.2</v>
      </c>
      <c r="AA21" s="1">
        <v>95.8</v>
      </c>
      <c r="AB21" s="1">
        <v>6</v>
      </c>
      <c r="AC21" s="1">
        <v>70.2</v>
      </c>
      <c r="AD21" s="1">
        <v>41.2</v>
      </c>
      <c r="AE21" s="1">
        <v>21</v>
      </c>
      <c r="AF21" s="1">
        <v>5.2</v>
      </c>
      <c r="AG21" s="1">
        <v>28</v>
      </c>
      <c r="AH21" s="1">
        <v>13.4</v>
      </c>
      <c r="AI21" s="1"/>
      <c r="AJ21" s="1">
        <f t="shared" si="13"/>
        <v>-5</v>
      </c>
      <c r="AK21" s="1">
        <f t="shared" si="9"/>
        <v>20</v>
      </c>
      <c r="AL21" s="1"/>
      <c r="AM21" s="1"/>
      <c r="AN21" s="15">
        <f t="shared" si="10"/>
        <v>195</v>
      </c>
      <c r="AO21" s="15">
        <f t="shared" si="11"/>
        <v>20</v>
      </c>
      <c r="AP21" s="15">
        <f t="shared" si="12"/>
        <v>60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">
      <c r="A22" s="1" t="s">
        <v>57</v>
      </c>
      <c r="B22" s="1" t="s">
        <v>38</v>
      </c>
      <c r="C22" s="1">
        <v>-5</v>
      </c>
      <c r="D22" s="1"/>
      <c r="E22" s="13">
        <f>E30</f>
        <v>961</v>
      </c>
      <c r="F22" s="1">
        <v>1267</v>
      </c>
      <c r="G22" s="7">
        <v>0.3</v>
      </c>
      <c r="H22" s="1">
        <v>45</v>
      </c>
      <c r="I22" s="1">
        <v>6200</v>
      </c>
      <c r="J22" s="1"/>
      <c r="K22" s="1">
        <f t="shared" si="3"/>
        <v>961</v>
      </c>
      <c r="L22" s="1"/>
      <c r="M22" s="1"/>
      <c r="N22" s="1">
        <v>350</v>
      </c>
      <c r="O22" s="15">
        <v>600</v>
      </c>
      <c r="P22" s="1">
        <f t="shared" si="4"/>
        <v>192.2</v>
      </c>
      <c r="Q22" s="1">
        <v>195</v>
      </c>
      <c r="R22" s="5">
        <f t="shared" si="5"/>
        <v>1293</v>
      </c>
      <c r="S22" s="16">
        <v>400</v>
      </c>
      <c r="T22" s="1"/>
      <c r="U22" s="15">
        <f t="shared" si="6"/>
        <v>975</v>
      </c>
      <c r="V22" s="1">
        <f t="shared" si="7"/>
        <v>18.262226847034341</v>
      </c>
      <c r="W22" s="1">
        <f t="shared" si="8"/>
        <v>11.534859521331947</v>
      </c>
      <c r="X22" s="1">
        <v>200</v>
      </c>
      <c r="Y22" s="1">
        <v>127.6</v>
      </c>
      <c r="Z22" s="1">
        <v>132.4</v>
      </c>
      <c r="AA22" s="1">
        <v>195.8</v>
      </c>
      <c r="AB22" s="1">
        <v>136.4</v>
      </c>
      <c r="AC22" s="1">
        <v>138</v>
      </c>
      <c r="AD22" s="1">
        <v>169</v>
      </c>
      <c r="AE22" s="1">
        <v>103.4</v>
      </c>
      <c r="AF22" s="1">
        <v>70.8</v>
      </c>
      <c r="AG22" s="1">
        <v>95.8</v>
      </c>
      <c r="AH22" s="1">
        <v>90.2</v>
      </c>
      <c r="AI22" s="1" t="s">
        <v>58</v>
      </c>
      <c r="AJ22" s="1">
        <f t="shared" si="13"/>
        <v>387.9</v>
      </c>
      <c r="AK22" s="1">
        <f t="shared" si="9"/>
        <v>120</v>
      </c>
      <c r="AL22" s="1"/>
      <c r="AM22" s="1"/>
      <c r="AN22" s="15">
        <f t="shared" si="10"/>
        <v>380.09999999999997</v>
      </c>
      <c r="AO22" s="15">
        <f t="shared" si="11"/>
        <v>105</v>
      </c>
      <c r="AP22" s="15">
        <f t="shared" si="12"/>
        <v>180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" customHeight="1" x14ac:dyDescent="0.3">
      <c r="A23" s="1" t="s">
        <v>59</v>
      </c>
      <c r="B23" s="1" t="s">
        <v>38</v>
      </c>
      <c r="C23" s="1">
        <v>386</v>
      </c>
      <c r="D23" s="1">
        <v>848</v>
      </c>
      <c r="E23" s="1">
        <v>374</v>
      </c>
      <c r="F23" s="1">
        <v>826</v>
      </c>
      <c r="G23" s="7">
        <v>0.5</v>
      </c>
      <c r="H23" s="1">
        <v>60</v>
      </c>
      <c r="I23" s="1">
        <v>6346</v>
      </c>
      <c r="J23" s="1"/>
      <c r="K23" s="1">
        <f t="shared" si="3"/>
        <v>374</v>
      </c>
      <c r="L23" s="1"/>
      <c r="M23" s="1"/>
      <c r="N23" s="1">
        <v>0</v>
      </c>
      <c r="O23" s="15">
        <v>350</v>
      </c>
      <c r="P23" s="1">
        <f t="shared" si="4"/>
        <v>74.8</v>
      </c>
      <c r="Q23" s="1">
        <v>100</v>
      </c>
      <c r="R23" s="5">
        <f t="shared" si="5"/>
        <v>624</v>
      </c>
      <c r="S23" s="16">
        <v>250</v>
      </c>
      <c r="T23" s="1"/>
      <c r="U23" s="15">
        <f t="shared" si="6"/>
        <v>500</v>
      </c>
      <c r="V23" s="1">
        <f t="shared" si="7"/>
        <v>24.064171122994654</v>
      </c>
      <c r="W23" s="1">
        <f t="shared" si="8"/>
        <v>15.72192513368984</v>
      </c>
      <c r="X23" s="1">
        <v>102.8</v>
      </c>
      <c r="Y23" s="1">
        <v>65.599999999999994</v>
      </c>
      <c r="Z23" s="1">
        <v>47.2</v>
      </c>
      <c r="AA23" s="1">
        <v>91</v>
      </c>
      <c r="AB23" s="1">
        <v>68</v>
      </c>
      <c r="AC23" s="1">
        <v>45.6</v>
      </c>
      <c r="AD23" s="1">
        <v>76.8</v>
      </c>
      <c r="AE23" s="1">
        <v>47.8</v>
      </c>
      <c r="AF23" s="1">
        <v>58.8</v>
      </c>
      <c r="AG23" s="1">
        <v>47.4</v>
      </c>
      <c r="AH23" s="1">
        <v>34.6</v>
      </c>
      <c r="AI23" s="1"/>
      <c r="AJ23" s="1">
        <f t="shared" si="13"/>
        <v>312</v>
      </c>
      <c r="AK23" s="1">
        <f t="shared" si="9"/>
        <v>125</v>
      </c>
      <c r="AL23" s="1"/>
      <c r="AM23" s="1"/>
      <c r="AN23" s="15">
        <f t="shared" si="10"/>
        <v>413</v>
      </c>
      <c r="AO23" s="15">
        <f t="shared" si="11"/>
        <v>0</v>
      </c>
      <c r="AP23" s="15">
        <f t="shared" si="12"/>
        <v>175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3">
      <c r="A24" s="1" t="s">
        <v>60</v>
      </c>
      <c r="B24" s="1" t="s">
        <v>36</v>
      </c>
      <c r="C24" s="1">
        <v>3.0209999999999999</v>
      </c>
      <c r="D24" s="1"/>
      <c r="E24" s="13">
        <f>E27</f>
        <v>195.79499999999999</v>
      </c>
      <c r="F24" s="1">
        <v>442.20100000000002</v>
      </c>
      <c r="G24" s="7">
        <v>1</v>
      </c>
      <c r="H24" s="1">
        <v>60</v>
      </c>
      <c r="I24" s="1">
        <v>7058</v>
      </c>
      <c r="J24" s="1"/>
      <c r="K24" s="1">
        <f t="shared" si="3"/>
        <v>195.79499999999999</v>
      </c>
      <c r="L24" s="1"/>
      <c r="M24" s="1"/>
      <c r="N24" s="1">
        <v>350</v>
      </c>
      <c r="O24" s="15">
        <v>200</v>
      </c>
      <c r="P24" s="1">
        <f t="shared" si="4"/>
        <v>39.158999999999999</v>
      </c>
      <c r="Q24" s="1">
        <v>50</v>
      </c>
      <c r="R24" s="5">
        <f t="shared" si="5"/>
        <v>-92.201000000000022</v>
      </c>
      <c r="S24" s="5"/>
      <c r="T24" s="1"/>
      <c r="U24" s="15">
        <f t="shared" si="6"/>
        <v>250</v>
      </c>
      <c r="V24" s="1">
        <f t="shared" si="7"/>
        <v>22.983222247759137</v>
      </c>
      <c r="W24" s="1">
        <f t="shared" si="8"/>
        <v>25.337751219387627</v>
      </c>
      <c r="X24" s="1" t="e">
        <v>#N/A</v>
      </c>
      <c r="Y24" s="1">
        <v>37.150599999999997</v>
      </c>
      <c r="Z24" s="1">
        <v>38.3474</v>
      </c>
      <c r="AA24" s="1">
        <v>50.550199999999997</v>
      </c>
      <c r="AB24" s="1">
        <v>36.383600000000001</v>
      </c>
      <c r="AC24" s="1">
        <v>46.771599999999999</v>
      </c>
      <c r="AD24" s="1">
        <v>40.721400000000003</v>
      </c>
      <c r="AE24" s="1">
        <v>26.754200000000001</v>
      </c>
      <c r="AF24" s="1">
        <v>41.722000000000001</v>
      </c>
      <c r="AG24" s="1">
        <v>37.274799999999999</v>
      </c>
      <c r="AH24" s="1">
        <v>27.388400000000001</v>
      </c>
      <c r="AI24" s="1" t="s">
        <v>51</v>
      </c>
      <c r="AJ24" s="1">
        <f t="shared" si="13"/>
        <v>-92.201000000000022</v>
      </c>
      <c r="AK24" s="1">
        <f t="shared" si="9"/>
        <v>0</v>
      </c>
      <c r="AL24" s="1"/>
      <c r="AM24" s="1"/>
      <c r="AN24" s="15">
        <f t="shared" si="10"/>
        <v>442.20100000000002</v>
      </c>
      <c r="AO24" s="15">
        <f t="shared" si="11"/>
        <v>350</v>
      </c>
      <c r="AP24" s="15">
        <f t="shared" si="12"/>
        <v>200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1" t="s">
        <v>61</v>
      </c>
      <c r="B25" s="1"/>
      <c r="C25" s="1">
        <v>71</v>
      </c>
      <c r="D25" s="1">
        <v>320</v>
      </c>
      <c r="E25" s="1">
        <v>286</v>
      </c>
      <c r="F25" s="1"/>
      <c r="G25" s="7">
        <v>0.33</v>
      </c>
      <c r="H25" s="1">
        <v>45</v>
      </c>
      <c r="I25" s="1">
        <v>6787</v>
      </c>
      <c r="J25" s="1"/>
      <c r="K25" s="1">
        <f t="shared" si="3"/>
        <v>286</v>
      </c>
      <c r="L25" s="1"/>
      <c r="M25" s="1"/>
      <c r="N25" s="1">
        <v>0</v>
      </c>
      <c r="O25" s="15">
        <v>0</v>
      </c>
      <c r="P25" s="1">
        <f t="shared" si="4"/>
        <v>57.2</v>
      </c>
      <c r="Q25" s="1"/>
      <c r="R25" s="5">
        <f t="shared" si="5"/>
        <v>0</v>
      </c>
      <c r="S25" s="5"/>
      <c r="T25" s="1"/>
      <c r="U25" s="15">
        <f t="shared" si="6"/>
        <v>0</v>
      </c>
      <c r="V25" s="1">
        <f t="shared" si="7"/>
        <v>0</v>
      </c>
      <c r="W25" s="1">
        <f t="shared" si="8"/>
        <v>0</v>
      </c>
      <c r="X25" s="1">
        <v>80.8</v>
      </c>
      <c r="Y25" s="1">
        <v>86.2</v>
      </c>
      <c r="Z25" s="1">
        <v>-0.2</v>
      </c>
      <c r="AA25" s="1">
        <v>-0.2</v>
      </c>
      <c r="AB25" s="1">
        <v>58.6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 t="s">
        <v>62</v>
      </c>
      <c r="AJ25" s="1">
        <f t="shared" si="13"/>
        <v>0</v>
      </c>
      <c r="AK25" s="1">
        <f t="shared" si="9"/>
        <v>0</v>
      </c>
      <c r="AL25" s="1"/>
      <c r="AM25" s="1"/>
      <c r="AN25" s="15">
        <f t="shared" si="10"/>
        <v>0</v>
      </c>
      <c r="AO25" s="15">
        <f t="shared" si="11"/>
        <v>0</v>
      </c>
      <c r="AP25" s="15">
        <f t="shared" si="12"/>
        <v>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">
      <c r="A26" s="1" t="s">
        <v>63</v>
      </c>
      <c r="B26" s="1" t="s">
        <v>36</v>
      </c>
      <c r="C26" s="1">
        <v>5.1040000000000001</v>
      </c>
      <c r="D26" s="1"/>
      <c r="E26" s="13">
        <f>E29</f>
        <v>100.303</v>
      </c>
      <c r="F26" s="1">
        <v>15.225</v>
      </c>
      <c r="G26" s="7">
        <v>1</v>
      </c>
      <c r="H26" s="1">
        <v>50</v>
      </c>
      <c r="I26" s="1">
        <v>7075</v>
      </c>
      <c r="J26" s="1"/>
      <c r="K26" s="1">
        <f t="shared" si="3"/>
        <v>100.303</v>
      </c>
      <c r="L26" s="1"/>
      <c r="M26" s="1"/>
      <c r="N26" s="1">
        <v>100</v>
      </c>
      <c r="O26" s="15">
        <v>150</v>
      </c>
      <c r="P26" s="1">
        <f t="shared" si="4"/>
        <v>20.060600000000001</v>
      </c>
      <c r="Q26" s="1">
        <v>20</v>
      </c>
      <c r="R26" s="5">
        <f t="shared" si="5"/>
        <v>94.775000000000006</v>
      </c>
      <c r="S26" s="5">
        <v>50</v>
      </c>
      <c r="T26" s="1"/>
      <c r="U26" s="15">
        <f t="shared" si="6"/>
        <v>100</v>
      </c>
      <c r="V26" s="1">
        <f t="shared" si="7"/>
        <v>17.94562475698633</v>
      </c>
      <c r="W26" s="1">
        <f t="shared" si="8"/>
        <v>13.221189794921388</v>
      </c>
      <c r="X26" s="1" t="e">
        <v>#N/A</v>
      </c>
      <c r="Y26" s="1">
        <v>15.539</v>
      </c>
      <c r="Z26" s="1">
        <v>33.691199999999988</v>
      </c>
      <c r="AA26" s="1">
        <v>6.8781999999999996</v>
      </c>
      <c r="AB26" s="1">
        <v>18.5928</v>
      </c>
      <c r="AC26" s="1">
        <v>35.373600000000003</v>
      </c>
      <c r="AD26" s="1">
        <v>13.546799999999999</v>
      </c>
      <c r="AE26" s="1">
        <v>12.940799999999999</v>
      </c>
      <c r="AF26" s="1">
        <v>22.514600000000002</v>
      </c>
      <c r="AG26" s="1">
        <v>22.859200000000001</v>
      </c>
      <c r="AH26" s="1">
        <v>9.2880000000000003</v>
      </c>
      <c r="AI26" s="1" t="s">
        <v>51</v>
      </c>
      <c r="AJ26" s="1">
        <f t="shared" si="13"/>
        <v>94.775000000000006</v>
      </c>
      <c r="AK26" s="1">
        <f t="shared" si="9"/>
        <v>50</v>
      </c>
      <c r="AL26" s="1"/>
      <c r="AM26" s="1"/>
      <c r="AN26" s="15">
        <f t="shared" si="10"/>
        <v>15.225</v>
      </c>
      <c r="AO26" s="15">
        <f t="shared" si="11"/>
        <v>100</v>
      </c>
      <c r="AP26" s="15">
        <f t="shared" si="12"/>
        <v>150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">
      <c r="A27" s="10" t="s">
        <v>64</v>
      </c>
      <c r="B27" s="10"/>
      <c r="C27" s="10">
        <v>92.117000000000004</v>
      </c>
      <c r="D27" s="10">
        <v>358.803</v>
      </c>
      <c r="E27" s="13">
        <v>195.79499999999999</v>
      </c>
      <c r="F27" s="1"/>
      <c r="G27" s="11">
        <v>0</v>
      </c>
      <c r="H27" s="10" t="e">
        <v>#N/A</v>
      </c>
      <c r="I27" s="10" t="s">
        <v>65</v>
      </c>
      <c r="J27" s="10"/>
      <c r="K27" s="10">
        <f t="shared" si="3"/>
        <v>195.79499999999999</v>
      </c>
      <c r="L27" s="10"/>
      <c r="M27" s="10"/>
      <c r="N27" s="10"/>
      <c r="O27" s="21">
        <v>0</v>
      </c>
      <c r="P27" s="10">
        <f t="shared" si="4"/>
        <v>39.158999999999999</v>
      </c>
      <c r="Q27" s="10"/>
      <c r="R27" s="5">
        <f t="shared" si="5"/>
        <v>0</v>
      </c>
      <c r="S27" s="5"/>
      <c r="T27" s="10"/>
      <c r="U27" s="15">
        <f t="shared" si="6"/>
        <v>0</v>
      </c>
      <c r="V27" s="10">
        <f t="shared" si="7"/>
        <v>0</v>
      </c>
      <c r="W27" s="10">
        <f t="shared" si="8"/>
        <v>0</v>
      </c>
      <c r="X27" s="1">
        <v>53.038599999999995</v>
      </c>
      <c r="Y27" s="10">
        <v>35.882399999999997</v>
      </c>
      <c r="Z27" s="10">
        <v>36.643999999999998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 t="s">
        <v>66</v>
      </c>
      <c r="AJ27" s="10"/>
      <c r="AK27" s="1">
        <f t="shared" si="9"/>
        <v>0</v>
      </c>
      <c r="AL27" s="1"/>
      <c r="AM27" s="1"/>
      <c r="AN27" s="15">
        <f t="shared" si="10"/>
        <v>0</v>
      </c>
      <c r="AO27" s="15">
        <f t="shared" si="11"/>
        <v>0</v>
      </c>
      <c r="AP27" s="15">
        <f t="shared" si="12"/>
        <v>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">
      <c r="A28" s="10" t="s">
        <v>67</v>
      </c>
      <c r="B28" s="10"/>
      <c r="C28" s="10">
        <v>328.18400000000003</v>
      </c>
      <c r="D28" s="10">
        <v>616.49</v>
      </c>
      <c r="E28" s="13">
        <v>450.49700000000001</v>
      </c>
      <c r="F28" s="1"/>
      <c r="G28" s="11">
        <v>0</v>
      </c>
      <c r="H28" s="10" t="e">
        <v>#N/A</v>
      </c>
      <c r="I28" s="10" t="s">
        <v>65</v>
      </c>
      <c r="J28" s="10"/>
      <c r="K28" s="10">
        <f t="shared" si="3"/>
        <v>450.49700000000001</v>
      </c>
      <c r="L28" s="10"/>
      <c r="M28" s="10"/>
      <c r="N28" s="10"/>
      <c r="O28" s="21">
        <v>0</v>
      </c>
      <c r="P28" s="10">
        <f t="shared" si="4"/>
        <v>90.099400000000003</v>
      </c>
      <c r="Q28" s="10"/>
      <c r="R28" s="5">
        <f t="shared" si="5"/>
        <v>0</v>
      </c>
      <c r="S28" s="5"/>
      <c r="T28" s="10"/>
      <c r="U28" s="15">
        <f t="shared" si="6"/>
        <v>0</v>
      </c>
      <c r="V28" s="10">
        <f t="shared" si="7"/>
        <v>0</v>
      </c>
      <c r="W28" s="10">
        <f t="shared" si="8"/>
        <v>0</v>
      </c>
      <c r="X28" s="1">
        <v>115.25709999999999</v>
      </c>
      <c r="Y28" s="10">
        <v>78.695000000000007</v>
      </c>
      <c r="Z28" s="10">
        <v>83.852000000000004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 t="s">
        <v>68</v>
      </c>
      <c r="AJ28" s="10"/>
      <c r="AK28" s="1">
        <f t="shared" si="9"/>
        <v>0</v>
      </c>
      <c r="AL28" s="1"/>
      <c r="AM28" s="1"/>
      <c r="AN28" s="15">
        <f t="shared" si="10"/>
        <v>0</v>
      </c>
      <c r="AO28" s="15">
        <f t="shared" si="11"/>
        <v>0</v>
      </c>
      <c r="AP28" s="15">
        <f t="shared" si="12"/>
        <v>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">
      <c r="A29" s="10" t="s">
        <v>69</v>
      </c>
      <c r="B29" s="10"/>
      <c r="C29" s="10">
        <v>58.164999999999999</v>
      </c>
      <c r="D29" s="10">
        <v>49.625</v>
      </c>
      <c r="E29" s="13">
        <v>100.303</v>
      </c>
      <c r="F29" s="1"/>
      <c r="G29" s="11">
        <v>0</v>
      </c>
      <c r="H29" s="10" t="e">
        <v>#N/A</v>
      </c>
      <c r="I29" s="10" t="s">
        <v>65</v>
      </c>
      <c r="J29" s="10"/>
      <c r="K29" s="10">
        <f t="shared" si="3"/>
        <v>100.303</v>
      </c>
      <c r="L29" s="10"/>
      <c r="M29" s="10"/>
      <c r="N29" s="10"/>
      <c r="O29" s="21">
        <v>0</v>
      </c>
      <c r="P29" s="10">
        <f t="shared" si="4"/>
        <v>20.060600000000001</v>
      </c>
      <c r="Q29" s="10"/>
      <c r="R29" s="5">
        <f t="shared" si="5"/>
        <v>0</v>
      </c>
      <c r="S29" s="5"/>
      <c r="T29" s="10"/>
      <c r="U29" s="15">
        <f t="shared" si="6"/>
        <v>0</v>
      </c>
      <c r="V29" s="10">
        <f t="shared" si="7"/>
        <v>0</v>
      </c>
      <c r="W29" s="10">
        <f t="shared" si="8"/>
        <v>0</v>
      </c>
      <c r="X29" s="1">
        <v>24.607999999999997</v>
      </c>
      <c r="Y29" s="10">
        <v>15.539</v>
      </c>
      <c r="Z29" s="10">
        <v>33.691199999999988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 t="s">
        <v>70</v>
      </c>
      <c r="AJ29" s="10"/>
      <c r="AK29" s="1">
        <f t="shared" si="9"/>
        <v>0</v>
      </c>
      <c r="AL29" s="1"/>
      <c r="AM29" s="1"/>
      <c r="AN29" s="15">
        <f t="shared" si="10"/>
        <v>0</v>
      </c>
      <c r="AO29" s="15">
        <f t="shared" si="11"/>
        <v>0</v>
      </c>
      <c r="AP29" s="15">
        <f t="shared" si="12"/>
        <v>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3">
      <c r="A30" s="10" t="s">
        <v>71</v>
      </c>
      <c r="B30" s="10"/>
      <c r="C30" s="10">
        <v>960</v>
      </c>
      <c r="D30" s="10">
        <v>1296</v>
      </c>
      <c r="E30" s="13">
        <v>961</v>
      </c>
      <c r="F30" s="1"/>
      <c r="G30" s="11">
        <v>0</v>
      </c>
      <c r="H30" s="10" t="e">
        <v>#N/A</v>
      </c>
      <c r="I30" s="10" t="s">
        <v>65</v>
      </c>
      <c r="J30" s="10"/>
      <c r="K30" s="10">
        <f t="shared" si="3"/>
        <v>961</v>
      </c>
      <c r="L30" s="10"/>
      <c r="M30" s="10"/>
      <c r="N30" s="10"/>
      <c r="O30" s="21">
        <v>0</v>
      </c>
      <c r="P30" s="10">
        <f t="shared" si="4"/>
        <v>192.2</v>
      </c>
      <c r="Q30" s="10"/>
      <c r="R30" s="5">
        <f t="shared" si="5"/>
        <v>0</v>
      </c>
      <c r="S30" s="5"/>
      <c r="T30" s="10"/>
      <c r="U30" s="15">
        <f t="shared" si="6"/>
        <v>0</v>
      </c>
      <c r="V30" s="10">
        <f t="shared" si="7"/>
        <v>0</v>
      </c>
      <c r="W30" s="10">
        <f t="shared" si="8"/>
        <v>0</v>
      </c>
      <c r="X30" s="1">
        <v>211.1</v>
      </c>
      <c r="Y30" s="10">
        <v>127.6</v>
      </c>
      <c r="Z30" s="10">
        <v>132.6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 t="s">
        <v>72</v>
      </c>
      <c r="AJ30" s="10"/>
      <c r="AK30" s="1">
        <f t="shared" si="9"/>
        <v>0</v>
      </c>
      <c r="AL30" s="1"/>
      <c r="AM30" s="1"/>
      <c r="AN30" s="15">
        <f t="shared" si="10"/>
        <v>0</v>
      </c>
      <c r="AO30" s="15">
        <f t="shared" si="11"/>
        <v>0</v>
      </c>
      <c r="AP30" s="15">
        <f t="shared" si="12"/>
        <v>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5"/>
      <c r="AO31" s="15"/>
      <c r="AP31" s="15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5"/>
      <c r="AO32" s="15"/>
      <c r="AP32" s="15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3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  <c r="O33" s="1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5"/>
      <c r="AO33" s="15"/>
      <c r="AP33" s="15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3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  <c r="O34" s="1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5"/>
      <c r="AO34" s="15"/>
      <c r="AP34" s="15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3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  <c r="O35" s="1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5"/>
      <c r="AO35" s="15"/>
      <c r="AP35" s="15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3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  <c r="O36" s="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5"/>
      <c r="AO36" s="15"/>
      <c r="AP36" s="15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3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1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5"/>
      <c r="AO37" s="15"/>
      <c r="AP37" s="15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3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1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5"/>
      <c r="AO38" s="15"/>
      <c r="AP38" s="15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3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5"/>
      <c r="AO39" s="15"/>
      <c r="AP39" s="15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3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5"/>
      <c r="AO40" s="15"/>
      <c r="AP40" s="15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3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5"/>
      <c r="AO41" s="15"/>
      <c r="AP41" s="15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1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5"/>
      <c r="AO42" s="15"/>
      <c r="AP42" s="15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3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5"/>
      <c r="AO43" s="15"/>
      <c r="AP43" s="15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5"/>
      <c r="AO44" s="15"/>
      <c r="AP44" s="15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5"/>
      <c r="AO45" s="15"/>
      <c r="AP45" s="15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5"/>
      <c r="AO46" s="15"/>
      <c r="AP46" s="15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5"/>
      <c r="AO47" s="15"/>
      <c r="AP47" s="15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5"/>
      <c r="AO48" s="15"/>
      <c r="AP48" s="15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5"/>
      <c r="AO49" s="15"/>
      <c r="AP49" s="15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3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5"/>
      <c r="AO50" s="15"/>
      <c r="AP50" s="15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5"/>
      <c r="AO51" s="15"/>
      <c r="AP51" s="15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5"/>
      <c r="AO52" s="15"/>
      <c r="AP52" s="15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5"/>
      <c r="AO53" s="15"/>
      <c r="AP53" s="15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5"/>
      <c r="AO54" s="15"/>
      <c r="AP54" s="15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5"/>
      <c r="AO55" s="15"/>
      <c r="AP55" s="15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5"/>
      <c r="AO56" s="15"/>
      <c r="AP56" s="15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5"/>
      <c r="AO57" s="15"/>
      <c r="AP57" s="15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5"/>
      <c r="AO58" s="15"/>
      <c r="AP58" s="15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5"/>
      <c r="AO59" s="15"/>
      <c r="AP59" s="15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5"/>
      <c r="AO60" s="15"/>
      <c r="AP60" s="15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3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5"/>
      <c r="AO61" s="15"/>
      <c r="AP61" s="15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3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5"/>
      <c r="AO62" s="15"/>
      <c r="AP62" s="15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3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5"/>
      <c r="AO63" s="15"/>
      <c r="AP63" s="15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3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5"/>
      <c r="AO64" s="15"/>
      <c r="AP64" s="15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5"/>
      <c r="AO65" s="15"/>
      <c r="AP65" s="15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3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5"/>
      <c r="AO66" s="15"/>
      <c r="AP66" s="15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3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5"/>
      <c r="AO67" s="15"/>
      <c r="AP67" s="15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5"/>
      <c r="AO68" s="15"/>
      <c r="AP68" s="15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3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5"/>
      <c r="AO69" s="15"/>
      <c r="AP69" s="15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3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5"/>
      <c r="AO70" s="15"/>
      <c r="AP70" s="15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3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5"/>
      <c r="AO71" s="15"/>
      <c r="AP71" s="15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5"/>
      <c r="AO72" s="15"/>
      <c r="AP72" s="15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5"/>
      <c r="AO73" s="15"/>
      <c r="AP73" s="15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3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5"/>
      <c r="AO74" s="15"/>
      <c r="AP74" s="15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5"/>
      <c r="AO75" s="15"/>
      <c r="AP75" s="15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3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5"/>
      <c r="AO76" s="15"/>
      <c r="AP76" s="15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3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5"/>
      <c r="AO77" s="15"/>
      <c r="AP77" s="15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3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5"/>
      <c r="AO78" s="15"/>
      <c r="AP78" s="15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3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5"/>
      <c r="AO79" s="15"/>
      <c r="AP79" s="15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3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5"/>
      <c r="AO80" s="15"/>
      <c r="AP80" s="15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3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5"/>
      <c r="AO81" s="15"/>
      <c r="AP81" s="15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3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5"/>
      <c r="AO82" s="15"/>
      <c r="AP82" s="15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3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5"/>
      <c r="AO83" s="15"/>
      <c r="AP83" s="15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3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5"/>
      <c r="AO84" s="15"/>
      <c r="AP84" s="15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3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5"/>
      <c r="AO85" s="15"/>
      <c r="AP85" s="15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3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5"/>
      <c r="AO86" s="15"/>
      <c r="AP86" s="15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3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5"/>
      <c r="AO87" s="15"/>
      <c r="AP87" s="15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3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5"/>
      <c r="AO88" s="15"/>
      <c r="AP88" s="15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3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5"/>
      <c r="AO89" s="15"/>
      <c r="AP89" s="15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3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5"/>
      <c r="AO90" s="15"/>
      <c r="AP90" s="15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3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5"/>
      <c r="AO91" s="15"/>
      <c r="AP91" s="15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3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5"/>
      <c r="AO92" s="15"/>
      <c r="AP92" s="15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3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5"/>
      <c r="AO93" s="15"/>
      <c r="AP93" s="15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3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5"/>
      <c r="AO94" s="15"/>
      <c r="AP94" s="15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3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5"/>
      <c r="AO95" s="15"/>
      <c r="AP95" s="15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3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5"/>
      <c r="AO96" s="15"/>
      <c r="AP96" s="15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3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5"/>
      <c r="AO97" s="15"/>
      <c r="AP97" s="15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3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5"/>
      <c r="AO98" s="15"/>
      <c r="AP98" s="15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3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5"/>
      <c r="AO99" s="15"/>
      <c r="AP99" s="15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3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5"/>
      <c r="AO100" s="15"/>
      <c r="AP100" s="15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3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5"/>
      <c r="AO101" s="15"/>
      <c r="AP101" s="15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3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5"/>
      <c r="AO102" s="15"/>
      <c r="AP102" s="15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3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5"/>
      <c r="AO103" s="15"/>
      <c r="AP103" s="15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3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5"/>
      <c r="AO104" s="15"/>
      <c r="AP104" s="15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3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5"/>
      <c r="AO105" s="15"/>
      <c r="AP105" s="15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3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5"/>
      <c r="AO106" s="15"/>
      <c r="AP106" s="15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3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5"/>
      <c r="AO107" s="15"/>
      <c r="AP107" s="15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3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5"/>
      <c r="AO108" s="15"/>
      <c r="AP108" s="15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3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5"/>
      <c r="AO109" s="15"/>
      <c r="AP109" s="15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3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5"/>
      <c r="AO110" s="15"/>
      <c r="AP110" s="15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3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5"/>
      <c r="AO111" s="15"/>
      <c r="AP111" s="15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3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5"/>
      <c r="AO112" s="15"/>
      <c r="AP112" s="15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3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5"/>
      <c r="AO113" s="15"/>
      <c r="AP113" s="15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3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5"/>
      <c r="AO114" s="15"/>
      <c r="AP114" s="15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3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5"/>
      <c r="AO115" s="15"/>
      <c r="AP115" s="15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3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5"/>
      <c r="AO116" s="15"/>
      <c r="AP116" s="15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3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5"/>
      <c r="AO117" s="15"/>
      <c r="AP117" s="15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3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5"/>
      <c r="AO118" s="15"/>
      <c r="AP118" s="15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3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5"/>
      <c r="AO119" s="15"/>
      <c r="AP119" s="15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3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5"/>
      <c r="AO120" s="15"/>
      <c r="AP120" s="15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3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5"/>
      <c r="AO121" s="15"/>
      <c r="AP121" s="15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3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5"/>
      <c r="AO122" s="15"/>
      <c r="AP122" s="15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3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5"/>
      <c r="AO123" s="15"/>
      <c r="AP123" s="15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3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5"/>
      <c r="AO124" s="15"/>
      <c r="AP124" s="15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3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5"/>
      <c r="AO125" s="15"/>
      <c r="AP125" s="15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3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5"/>
      <c r="AO126" s="15"/>
      <c r="AP126" s="15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3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5"/>
      <c r="AO127" s="15"/>
      <c r="AP127" s="15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3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5"/>
      <c r="AO128" s="15"/>
      <c r="AP128" s="15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3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5"/>
      <c r="AO129" s="15"/>
      <c r="AP129" s="15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3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5"/>
      <c r="AO130" s="15"/>
      <c r="AP130" s="15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3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5"/>
      <c r="AO131" s="15"/>
      <c r="AP131" s="15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3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5"/>
      <c r="AO132" s="15"/>
      <c r="AP132" s="15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3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5"/>
      <c r="AO133" s="15"/>
      <c r="AP133" s="15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3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5"/>
      <c r="AO134" s="15"/>
      <c r="AP134" s="15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3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5"/>
      <c r="AO135" s="15"/>
      <c r="AP135" s="15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3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5"/>
      <c r="AO136" s="15"/>
      <c r="AP136" s="15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3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5"/>
      <c r="AO137" s="15"/>
      <c r="AP137" s="15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3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5"/>
      <c r="AO138" s="15"/>
      <c r="AP138" s="15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3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5"/>
      <c r="AO139" s="15"/>
      <c r="AP139" s="15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3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5"/>
      <c r="AO140" s="15"/>
      <c r="AP140" s="15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3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5"/>
      <c r="AO141" s="15"/>
      <c r="AP141" s="15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3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5"/>
      <c r="AO142" s="15"/>
      <c r="AP142" s="15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3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5"/>
      <c r="AO143" s="15"/>
      <c r="AP143" s="15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3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5"/>
      <c r="AO144" s="15"/>
      <c r="AP144" s="15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3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5"/>
      <c r="AO145" s="15"/>
      <c r="AP145" s="15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3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5"/>
      <c r="AO146" s="15"/>
      <c r="AP146" s="15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3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5"/>
      <c r="AO147" s="15"/>
      <c r="AP147" s="15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3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5"/>
      <c r="AO148" s="15"/>
      <c r="AP148" s="15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3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5"/>
      <c r="AO149" s="15"/>
      <c r="AP149" s="15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3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5"/>
      <c r="AO150" s="15"/>
      <c r="AP150" s="15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3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5"/>
      <c r="AO151" s="15"/>
      <c r="AP151" s="15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3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5"/>
      <c r="AO152" s="15"/>
      <c r="AP152" s="15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3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5"/>
      <c r="AO153" s="15"/>
      <c r="AP153" s="15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3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5"/>
      <c r="AO154" s="15"/>
      <c r="AP154" s="15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3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5"/>
      <c r="AO155" s="15"/>
      <c r="AP155" s="15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3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5"/>
      <c r="AO156" s="15"/>
      <c r="AP156" s="15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3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5"/>
      <c r="AO157" s="15"/>
      <c r="AP157" s="15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3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5"/>
      <c r="AO158" s="15"/>
      <c r="AP158" s="15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3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5"/>
      <c r="AO159" s="15"/>
      <c r="AP159" s="15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3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5"/>
      <c r="AO160" s="15"/>
      <c r="AP160" s="15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3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5"/>
      <c r="AO161" s="15"/>
      <c r="AP161" s="15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3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5"/>
      <c r="AO162" s="15"/>
      <c r="AP162" s="15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3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5"/>
      <c r="AO163" s="15"/>
      <c r="AP163" s="15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3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5"/>
      <c r="AO164" s="15"/>
      <c r="AP164" s="15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3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5"/>
      <c r="AO165" s="15"/>
      <c r="AP165" s="15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3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5"/>
      <c r="AO166" s="15"/>
      <c r="AP166" s="15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3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5"/>
      <c r="AO167" s="15"/>
      <c r="AP167" s="15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3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5"/>
      <c r="AO168" s="15"/>
      <c r="AP168" s="15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3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5"/>
      <c r="AO169" s="15"/>
      <c r="AP169" s="15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3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5"/>
      <c r="AO170" s="15"/>
      <c r="AP170" s="15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3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5"/>
      <c r="AO171" s="15"/>
      <c r="AP171" s="15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3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5"/>
      <c r="AO172" s="15"/>
      <c r="AP172" s="15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3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5"/>
      <c r="AO173" s="15"/>
      <c r="AP173" s="15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3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5"/>
      <c r="AO174" s="15"/>
      <c r="AP174" s="15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3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5"/>
      <c r="AO175" s="15"/>
      <c r="AP175" s="15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3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5"/>
      <c r="AO176" s="15"/>
      <c r="AP176" s="15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3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5"/>
      <c r="AO177" s="15"/>
      <c r="AP177" s="15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3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5"/>
      <c r="AO178" s="15"/>
      <c r="AP178" s="15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3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5"/>
      <c r="AO179" s="15"/>
      <c r="AP179" s="15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3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5"/>
      <c r="AO180" s="15"/>
      <c r="AP180" s="15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3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5"/>
      <c r="AO181" s="15"/>
      <c r="AP181" s="15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3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5"/>
      <c r="AO182" s="15"/>
      <c r="AP182" s="15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3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5"/>
      <c r="AO183" s="15"/>
      <c r="AP183" s="15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3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5"/>
      <c r="AO184" s="15"/>
      <c r="AP184" s="15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3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5"/>
      <c r="AO185" s="15"/>
      <c r="AP185" s="15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3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5"/>
      <c r="AO186" s="15"/>
      <c r="AP186" s="15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3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5"/>
      <c r="AO187" s="15"/>
      <c r="AP187" s="15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3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5"/>
      <c r="AO188" s="15"/>
      <c r="AP188" s="15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3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5"/>
      <c r="AO189" s="15"/>
      <c r="AP189" s="15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3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5"/>
      <c r="AO190" s="15"/>
      <c r="AP190" s="15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3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5"/>
      <c r="AO191" s="15"/>
      <c r="AP191" s="15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3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5"/>
      <c r="AO192" s="15"/>
      <c r="AP192" s="15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3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5"/>
      <c r="AO193" s="15"/>
      <c r="AP193" s="15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3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5"/>
      <c r="AO194" s="15"/>
      <c r="AP194" s="15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3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5"/>
      <c r="AO195" s="15"/>
      <c r="AP195" s="15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3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5"/>
      <c r="AO196" s="15"/>
      <c r="AP196" s="15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3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5"/>
      <c r="AO197" s="15"/>
      <c r="AP197" s="15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3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5"/>
      <c r="AO198" s="15"/>
      <c r="AP198" s="15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3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5"/>
      <c r="AO199" s="15"/>
      <c r="AP199" s="15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3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5"/>
      <c r="AO200" s="15"/>
      <c r="AP200" s="15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3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5"/>
      <c r="AO201" s="15"/>
      <c r="AP201" s="15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3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5"/>
      <c r="AO202" s="15"/>
      <c r="AP202" s="15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3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5"/>
      <c r="AO203" s="15"/>
      <c r="AP203" s="15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3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5"/>
      <c r="AO204" s="15"/>
      <c r="AP204" s="15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3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5"/>
      <c r="AO205" s="15"/>
      <c r="AP205" s="15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3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5"/>
      <c r="AO206" s="15"/>
      <c r="AP206" s="15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3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5"/>
      <c r="AO207" s="15"/>
      <c r="AP207" s="15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3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5"/>
      <c r="AO208" s="15"/>
      <c r="AP208" s="15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3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5"/>
      <c r="AO209" s="15"/>
      <c r="AP209" s="15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3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5"/>
      <c r="AO210" s="15"/>
      <c r="AP210" s="15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3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5"/>
      <c r="AO211" s="15"/>
      <c r="AP211" s="15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3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5"/>
      <c r="AO212" s="15"/>
      <c r="AP212" s="15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3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5"/>
      <c r="AO213" s="15"/>
      <c r="AP213" s="15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3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5"/>
      <c r="AO214" s="15"/>
      <c r="AP214" s="15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3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5"/>
      <c r="AO215" s="15"/>
      <c r="AP215" s="15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3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5"/>
      <c r="AO216" s="15"/>
      <c r="AP216" s="15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3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5"/>
      <c r="AO217" s="15"/>
      <c r="AP217" s="15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3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5"/>
      <c r="AO218" s="15"/>
      <c r="AP218" s="15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3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5"/>
      <c r="AO219" s="15"/>
      <c r="AP219" s="15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3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5"/>
      <c r="AO220" s="15"/>
      <c r="AP220" s="15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3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5"/>
      <c r="AO221" s="15"/>
      <c r="AP221" s="15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3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5"/>
      <c r="AO222" s="15"/>
      <c r="AP222" s="15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3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5"/>
      <c r="AO223" s="15"/>
      <c r="AP223" s="15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3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5"/>
      <c r="AO224" s="15"/>
      <c r="AP224" s="15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3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5"/>
      <c r="AO225" s="15"/>
      <c r="AP225" s="15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3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5"/>
      <c r="AO226" s="15"/>
      <c r="AP226" s="15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3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5"/>
      <c r="AO227" s="15"/>
      <c r="AP227" s="15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3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5"/>
      <c r="AO228" s="15"/>
      <c r="AP228" s="15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3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5"/>
      <c r="AO229" s="15"/>
      <c r="AP229" s="15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3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5"/>
      <c r="AO230" s="15"/>
      <c r="AP230" s="15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3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5"/>
      <c r="AO231" s="15"/>
      <c r="AP231" s="15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3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5"/>
      <c r="AO232" s="15"/>
      <c r="AP232" s="15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3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5"/>
      <c r="AO233" s="15"/>
      <c r="AP233" s="15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3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5"/>
      <c r="AO234" s="15"/>
      <c r="AP234" s="15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3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5"/>
      <c r="AO235" s="15"/>
      <c r="AP235" s="15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3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5"/>
      <c r="AO236" s="15"/>
      <c r="AP236" s="15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3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5"/>
      <c r="AO237" s="15"/>
      <c r="AP237" s="15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3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5"/>
      <c r="AO238" s="15"/>
      <c r="AP238" s="15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3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5"/>
      <c r="AO239" s="15"/>
      <c r="AP239" s="15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3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5"/>
      <c r="AO240" s="15"/>
      <c r="AP240" s="15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3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5"/>
      <c r="AO241" s="15"/>
      <c r="AP241" s="15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3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5"/>
      <c r="AO242" s="15"/>
      <c r="AP242" s="15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3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5"/>
      <c r="AO243" s="15"/>
      <c r="AP243" s="15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3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5"/>
      <c r="AO244" s="15"/>
      <c r="AP244" s="15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3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5"/>
      <c r="AO245" s="15"/>
      <c r="AP245" s="15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3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5"/>
      <c r="AO246" s="15"/>
      <c r="AP246" s="15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3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5"/>
      <c r="AO247" s="15"/>
      <c r="AP247" s="15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3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5"/>
      <c r="AO248" s="15"/>
      <c r="AP248" s="15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3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5"/>
      <c r="AO249" s="15"/>
      <c r="AP249" s="15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3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5"/>
      <c r="AO250" s="15"/>
      <c r="AP250" s="15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3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5"/>
      <c r="AO251" s="15"/>
      <c r="AP251" s="15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3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5"/>
      <c r="AO252" s="15"/>
      <c r="AP252" s="15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3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5"/>
      <c r="AO253" s="15"/>
      <c r="AP253" s="15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3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5"/>
      <c r="AO254" s="15"/>
      <c r="AP254" s="15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3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5"/>
      <c r="AO255" s="15"/>
      <c r="AP255" s="15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3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5"/>
      <c r="AO256" s="15"/>
      <c r="AP256" s="15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3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5"/>
      <c r="AO257" s="15"/>
      <c r="AP257" s="15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3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5"/>
      <c r="AO258" s="15"/>
      <c r="AP258" s="15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3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5"/>
      <c r="AO259" s="15"/>
      <c r="AP259" s="15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3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5"/>
      <c r="AO260" s="15"/>
      <c r="AP260" s="15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3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5"/>
      <c r="AO261" s="15"/>
      <c r="AP261" s="15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3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5"/>
      <c r="AO262" s="15"/>
      <c r="AP262" s="15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3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5"/>
      <c r="AO263" s="15"/>
      <c r="AP263" s="15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3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5"/>
      <c r="AO264" s="15"/>
      <c r="AP264" s="15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3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5"/>
      <c r="AO265" s="15"/>
      <c r="AP265" s="15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3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5"/>
      <c r="AO266" s="15"/>
      <c r="AP266" s="15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3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5"/>
      <c r="AO267" s="15"/>
      <c r="AP267" s="15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3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5"/>
      <c r="AO268" s="15"/>
      <c r="AP268" s="15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3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5"/>
      <c r="AO269" s="15"/>
      <c r="AP269" s="15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3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5"/>
      <c r="AO270" s="15"/>
      <c r="AP270" s="15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3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5"/>
      <c r="AO271" s="15"/>
      <c r="AP271" s="15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3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5"/>
      <c r="AO272" s="15"/>
      <c r="AP272" s="15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3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5"/>
      <c r="AO273" s="15"/>
      <c r="AP273" s="15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3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5"/>
      <c r="AO274" s="15"/>
      <c r="AP274" s="15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3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5"/>
      <c r="AO275" s="15"/>
      <c r="AP275" s="15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3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5"/>
      <c r="AO276" s="15"/>
      <c r="AP276" s="15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3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5"/>
      <c r="AO277" s="15"/>
      <c r="AP277" s="15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3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5"/>
      <c r="AO278" s="15"/>
      <c r="AP278" s="15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3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5"/>
      <c r="AO279" s="15"/>
      <c r="AP279" s="15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3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5"/>
      <c r="AO280" s="15"/>
      <c r="AP280" s="15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3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5"/>
      <c r="AO281" s="15"/>
      <c r="AP281" s="15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3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5"/>
      <c r="AO282" s="15"/>
      <c r="AP282" s="15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3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5"/>
      <c r="AO283" s="15"/>
      <c r="AP283" s="15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3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5"/>
      <c r="AO284" s="15"/>
      <c r="AP284" s="15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3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5"/>
      <c r="AO285" s="15"/>
      <c r="AP285" s="15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3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5"/>
      <c r="AO286" s="15"/>
      <c r="AP286" s="15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3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5"/>
      <c r="AO287" s="15"/>
      <c r="AP287" s="15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3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5"/>
      <c r="AO288" s="15"/>
      <c r="AP288" s="15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3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5"/>
      <c r="AO289" s="15"/>
      <c r="AP289" s="15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3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5"/>
      <c r="AO290" s="15"/>
      <c r="AP290" s="15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3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5"/>
      <c r="AO291" s="15"/>
      <c r="AP291" s="15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3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5"/>
      <c r="AO292" s="15"/>
      <c r="AP292" s="15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3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5"/>
      <c r="AO293" s="15"/>
      <c r="AP293" s="15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3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5"/>
      <c r="AO294" s="15"/>
      <c r="AP294" s="15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3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5"/>
      <c r="AO295" s="15"/>
      <c r="AP295" s="15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3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5"/>
      <c r="AO296" s="15"/>
      <c r="AP296" s="15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3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5"/>
      <c r="AO297" s="15"/>
      <c r="AP297" s="15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3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5"/>
      <c r="AO298" s="15"/>
      <c r="AP298" s="15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3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5"/>
      <c r="AO299" s="15"/>
      <c r="AP299" s="15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3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5"/>
      <c r="AO300" s="15"/>
      <c r="AP300" s="15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3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5"/>
      <c r="AO301" s="15"/>
      <c r="AP301" s="15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3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5"/>
      <c r="AO302" s="15"/>
      <c r="AP302" s="15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3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5"/>
      <c r="AO303" s="15"/>
      <c r="AP303" s="15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3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5"/>
      <c r="AO304" s="15"/>
      <c r="AP304" s="15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3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5"/>
      <c r="AO305" s="15"/>
      <c r="AP305" s="15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3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5"/>
      <c r="AO306" s="15"/>
      <c r="AP306" s="15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3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5"/>
      <c r="AO307" s="15"/>
      <c r="AP307" s="15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3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5"/>
      <c r="AO308" s="15"/>
      <c r="AP308" s="15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3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5"/>
      <c r="AO309" s="15"/>
      <c r="AP309" s="15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3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5"/>
      <c r="AO310" s="15"/>
      <c r="AP310" s="15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3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5"/>
      <c r="AO311" s="15"/>
      <c r="AP311" s="15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3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5"/>
      <c r="AO312" s="15"/>
      <c r="AP312" s="15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3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5"/>
      <c r="AO313" s="15"/>
      <c r="AP313" s="15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3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5"/>
      <c r="AO314" s="15"/>
      <c r="AP314" s="15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3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5"/>
      <c r="AO315" s="15"/>
      <c r="AP315" s="15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3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5"/>
      <c r="AO316" s="15"/>
      <c r="AP316" s="15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3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5"/>
      <c r="AO317" s="15"/>
      <c r="AP317" s="15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3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5"/>
      <c r="AO318" s="15"/>
      <c r="AP318" s="15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3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5"/>
      <c r="AO319" s="15"/>
      <c r="AP319" s="15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3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5"/>
      <c r="AO320" s="15"/>
      <c r="AP320" s="15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3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5"/>
      <c r="AO321" s="15"/>
      <c r="AP321" s="15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3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5"/>
      <c r="AO322" s="15"/>
      <c r="AP322" s="15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3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5"/>
      <c r="AO323" s="15"/>
      <c r="AP323" s="15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3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5"/>
      <c r="AO324" s="15"/>
      <c r="AP324" s="15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3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5"/>
      <c r="AO325" s="15"/>
      <c r="AP325" s="15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3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5"/>
      <c r="AO326" s="15"/>
      <c r="AP326" s="15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3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5"/>
      <c r="AO327" s="15"/>
      <c r="AP327" s="15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3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5"/>
      <c r="AO328" s="15"/>
      <c r="AP328" s="15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3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5"/>
      <c r="AO329" s="15"/>
      <c r="AP329" s="15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3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5"/>
      <c r="AO330" s="15"/>
      <c r="AP330" s="15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3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5"/>
      <c r="AO331" s="15"/>
      <c r="AP331" s="15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3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5"/>
      <c r="AO332" s="15"/>
      <c r="AP332" s="15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3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5"/>
      <c r="AO333" s="15"/>
      <c r="AP333" s="15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3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5"/>
      <c r="AO334" s="15"/>
      <c r="AP334" s="15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3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5"/>
      <c r="AO335" s="15"/>
      <c r="AP335" s="15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3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5"/>
      <c r="AO336" s="15"/>
      <c r="AP336" s="15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3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5"/>
      <c r="AO337" s="15"/>
      <c r="AP337" s="15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3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5"/>
      <c r="AO338" s="15"/>
      <c r="AP338" s="15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3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5"/>
      <c r="AO339" s="15"/>
      <c r="AP339" s="15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3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5"/>
      <c r="AO340" s="15"/>
      <c r="AP340" s="15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3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5"/>
      <c r="AO341" s="15"/>
      <c r="AP341" s="15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3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5"/>
      <c r="AO342" s="15"/>
      <c r="AP342" s="15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3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5"/>
      <c r="AO343" s="15"/>
      <c r="AP343" s="15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3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5"/>
      <c r="AO344" s="15"/>
      <c r="AP344" s="15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3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5"/>
      <c r="AO345" s="15"/>
      <c r="AP345" s="15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3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5"/>
      <c r="AO346" s="15"/>
      <c r="AP346" s="15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3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5"/>
      <c r="AO347" s="15"/>
      <c r="AP347" s="15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3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5"/>
      <c r="AO348" s="15"/>
      <c r="AP348" s="15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3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5"/>
      <c r="AO349" s="15"/>
      <c r="AP349" s="15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3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5"/>
      <c r="AO350" s="15"/>
      <c r="AP350" s="15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3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5"/>
      <c r="AO351" s="15"/>
      <c r="AP351" s="15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3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5"/>
      <c r="AO352" s="15"/>
      <c r="AP352" s="15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3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5"/>
      <c r="AO353" s="15"/>
      <c r="AP353" s="15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3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5"/>
      <c r="AO354" s="15"/>
      <c r="AP354" s="15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3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5"/>
      <c r="AO355" s="15"/>
      <c r="AP355" s="15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3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5"/>
      <c r="AO356" s="15"/>
      <c r="AP356" s="15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3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5"/>
      <c r="AO357" s="15"/>
      <c r="AP357" s="15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3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5"/>
      <c r="AO358" s="15"/>
      <c r="AP358" s="15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3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5"/>
      <c r="AO359" s="15"/>
      <c r="AP359" s="15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3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5"/>
      <c r="AO360" s="15"/>
      <c r="AP360" s="15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3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5"/>
      <c r="AO361" s="15"/>
      <c r="AP361" s="15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3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5"/>
      <c r="AO362" s="15"/>
      <c r="AP362" s="15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3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5"/>
      <c r="AO363" s="15"/>
      <c r="AP363" s="15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3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5"/>
      <c r="AO364" s="15"/>
      <c r="AP364" s="15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3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5"/>
      <c r="AO365" s="15"/>
      <c r="AP365" s="15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3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5"/>
      <c r="AO366" s="15"/>
      <c r="AP366" s="15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3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5"/>
      <c r="AO367" s="15"/>
      <c r="AP367" s="15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3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5"/>
      <c r="AO368" s="15"/>
      <c r="AP368" s="15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3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5"/>
      <c r="AO369" s="15"/>
      <c r="AP369" s="15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3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5"/>
      <c r="AO370" s="15"/>
      <c r="AP370" s="15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3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5"/>
      <c r="AO371" s="15"/>
      <c r="AP371" s="15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3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5"/>
      <c r="AO372" s="15"/>
      <c r="AP372" s="15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3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5"/>
      <c r="AO373" s="15"/>
      <c r="AP373" s="15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3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5"/>
      <c r="AO374" s="15"/>
      <c r="AP374" s="15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3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5"/>
      <c r="AO375" s="15"/>
      <c r="AP375" s="15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3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5"/>
      <c r="AO376" s="15"/>
      <c r="AP376" s="15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3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5"/>
      <c r="AO377" s="15"/>
      <c r="AP377" s="15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3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5"/>
      <c r="AO378" s="15"/>
      <c r="AP378" s="15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3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5"/>
      <c r="AO379" s="15"/>
      <c r="AP379" s="15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3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5"/>
      <c r="AO380" s="15"/>
      <c r="AP380" s="15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3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5"/>
      <c r="AO381" s="15"/>
      <c r="AP381" s="15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3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5"/>
      <c r="AO382" s="15"/>
      <c r="AP382" s="15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3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5"/>
      <c r="AO383" s="15"/>
      <c r="AP383" s="15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3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5"/>
      <c r="AO384" s="15"/>
      <c r="AP384" s="15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3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5"/>
      <c r="AO385" s="15"/>
      <c r="AP385" s="15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3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5"/>
      <c r="AO386" s="15"/>
      <c r="AP386" s="15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3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5"/>
      <c r="AO387" s="15"/>
      <c r="AP387" s="15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3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5"/>
      <c r="AO388" s="15"/>
      <c r="AP388" s="15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3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5"/>
      <c r="AO389" s="15"/>
      <c r="AP389" s="15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3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5"/>
      <c r="AO390" s="15"/>
      <c r="AP390" s="15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3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5"/>
      <c r="AO391" s="15"/>
      <c r="AP391" s="15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3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5"/>
      <c r="AO392" s="15"/>
      <c r="AP392" s="15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3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5"/>
      <c r="AO393" s="15"/>
      <c r="AP393" s="15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3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5"/>
      <c r="AO394" s="15"/>
      <c r="AP394" s="15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3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5"/>
      <c r="AO395" s="15"/>
      <c r="AP395" s="15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3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5"/>
      <c r="AO396" s="15"/>
      <c r="AP396" s="15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3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5"/>
      <c r="AO397" s="15"/>
      <c r="AP397" s="15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3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5"/>
      <c r="AO398" s="15"/>
      <c r="AP398" s="15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3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5"/>
      <c r="AO399" s="15"/>
      <c r="AP399" s="15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3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5"/>
      <c r="AO400" s="15"/>
      <c r="AP400" s="15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3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5"/>
      <c r="AO401" s="15"/>
      <c r="AP401" s="15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3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5"/>
      <c r="AO402" s="15"/>
      <c r="AP402" s="15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3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5"/>
      <c r="AO403" s="15"/>
      <c r="AP403" s="15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3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5"/>
      <c r="AO404" s="15"/>
      <c r="AP404" s="15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3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5"/>
      <c r="AO405" s="15"/>
      <c r="AP405" s="15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3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5"/>
      <c r="AO406" s="15"/>
      <c r="AP406" s="15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3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5"/>
      <c r="AO407" s="15"/>
      <c r="AP407" s="15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3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5"/>
      <c r="AO408" s="15"/>
      <c r="AP408" s="15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3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5"/>
      <c r="AO409" s="15"/>
      <c r="AP409" s="15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3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5"/>
      <c r="AO410" s="15"/>
      <c r="AP410" s="15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3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5"/>
      <c r="AO411" s="15"/>
      <c r="AP411" s="15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3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5"/>
      <c r="AO412" s="15"/>
      <c r="AP412" s="15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3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5"/>
      <c r="AO413" s="15"/>
      <c r="AP413" s="15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3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5"/>
      <c r="AO414" s="15"/>
      <c r="AP414" s="15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3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5"/>
      <c r="AO415" s="15"/>
      <c r="AP415" s="15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3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5"/>
      <c r="AO416" s="15"/>
      <c r="AP416" s="15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3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5"/>
      <c r="AO417" s="15"/>
      <c r="AP417" s="15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3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5"/>
      <c r="AO418" s="15"/>
      <c r="AP418" s="15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3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5"/>
      <c r="AO419" s="15"/>
      <c r="AP419" s="15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3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5"/>
      <c r="AO420" s="15"/>
      <c r="AP420" s="15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3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5"/>
      <c r="AO421" s="15"/>
      <c r="AP421" s="15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3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5"/>
      <c r="AO422" s="15"/>
      <c r="AP422" s="15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3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5"/>
      <c r="AO423" s="15"/>
      <c r="AP423" s="15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3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5"/>
      <c r="AO424" s="15"/>
      <c r="AP424" s="15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3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5"/>
      <c r="AO425" s="15"/>
      <c r="AP425" s="15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3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5"/>
      <c r="AO426" s="15"/>
      <c r="AP426" s="15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3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5"/>
      <c r="AO427" s="15"/>
      <c r="AP427" s="15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3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5"/>
      <c r="AO428" s="15"/>
      <c r="AP428" s="15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3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5"/>
      <c r="AO429" s="15"/>
      <c r="AP429" s="15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3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5"/>
      <c r="AO430" s="15"/>
      <c r="AP430" s="15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3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5"/>
      <c r="AO431" s="15"/>
      <c r="AP431" s="15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3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5"/>
      <c r="AO432" s="15"/>
      <c r="AP432" s="15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3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5"/>
      <c r="AO433" s="15"/>
      <c r="AP433" s="15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3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5"/>
      <c r="AO434" s="15"/>
      <c r="AP434" s="15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3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5"/>
      <c r="AO435" s="15"/>
      <c r="AP435" s="15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3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5"/>
      <c r="AO436" s="15"/>
      <c r="AP436" s="15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3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5"/>
      <c r="AO437" s="15"/>
      <c r="AP437" s="15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3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5"/>
      <c r="AO438" s="15"/>
      <c r="AP438" s="15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3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5"/>
      <c r="AO439" s="15"/>
      <c r="AP439" s="15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3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5"/>
      <c r="AO440" s="15"/>
      <c r="AP440" s="15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3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5"/>
      <c r="AO441" s="15"/>
      <c r="AP441" s="15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3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5"/>
      <c r="AO442" s="15"/>
      <c r="AP442" s="15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3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5"/>
      <c r="AO443" s="15"/>
      <c r="AP443" s="15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3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5"/>
      <c r="AO444" s="15"/>
      <c r="AP444" s="15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3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5"/>
      <c r="AO445" s="15"/>
      <c r="AP445" s="15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3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5"/>
      <c r="AO446" s="15"/>
      <c r="AP446" s="15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3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5"/>
      <c r="AO447" s="15"/>
      <c r="AP447" s="15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3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5"/>
      <c r="AO448" s="15"/>
      <c r="AP448" s="15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3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5"/>
      <c r="AO449" s="15"/>
      <c r="AP449" s="15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3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5"/>
      <c r="AO450" s="15"/>
      <c r="AP450" s="15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3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5"/>
      <c r="AO451" s="15"/>
      <c r="AP451" s="15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3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5"/>
      <c r="AO452" s="15"/>
      <c r="AP452" s="15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3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5"/>
      <c r="AO453" s="15"/>
      <c r="AP453" s="15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3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5"/>
      <c r="AO454" s="15"/>
      <c r="AP454" s="15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3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5"/>
      <c r="AO455" s="15"/>
      <c r="AP455" s="15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3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5"/>
      <c r="AO456" s="15"/>
      <c r="AP456" s="15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3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5"/>
      <c r="AO457" s="15"/>
      <c r="AP457" s="15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3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5"/>
      <c r="AO458" s="15"/>
      <c r="AP458" s="15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3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5"/>
      <c r="AO459" s="15"/>
      <c r="AP459" s="15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3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5"/>
      <c r="AO460" s="15"/>
      <c r="AP460" s="15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3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5"/>
      <c r="AO461" s="15"/>
      <c r="AP461" s="15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3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5"/>
      <c r="AO462" s="15"/>
      <c r="AP462" s="15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3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5"/>
      <c r="AO463" s="15"/>
      <c r="AP463" s="15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3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5"/>
      <c r="AO464" s="15"/>
      <c r="AP464" s="15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3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5"/>
      <c r="AO465" s="15"/>
      <c r="AP465" s="15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3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5"/>
      <c r="AO466" s="15"/>
      <c r="AP466" s="15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3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5"/>
      <c r="AO467" s="15"/>
      <c r="AP467" s="15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3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5"/>
      <c r="AO468" s="15"/>
      <c r="AP468" s="15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3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5"/>
      <c r="AO469" s="15"/>
      <c r="AP469" s="15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3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5"/>
      <c r="AO470" s="15"/>
      <c r="AP470" s="15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3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5"/>
      <c r="AO471" s="15"/>
      <c r="AP471" s="15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3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5"/>
      <c r="AO472" s="15"/>
      <c r="AP472" s="15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3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5"/>
      <c r="AO473" s="15"/>
      <c r="AP473" s="15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3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5"/>
      <c r="AO474" s="15"/>
      <c r="AP474" s="15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3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5"/>
      <c r="AO475" s="15"/>
      <c r="AP475" s="15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3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5"/>
      <c r="AO476" s="15"/>
      <c r="AP476" s="15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3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5"/>
      <c r="AO477" s="15"/>
      <c r="AP477" s="15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3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5"/>
      <c r="AO478" s="15"/>
      <c r="AP478" s="15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3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5"/>
      <c r="AO479" s="15"/>
      <c r="AP479" s="15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3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5"/>
      <c r="AO480" s="15"/>
      <c r="AP480" s="15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3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5"/>
      <c r="AO481" s="15"/>
      <c r="AP481" s="15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3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5"/>
      <c r="AO482" s="15"/>
      <c r="AP482" s="15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3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5"/>
      <c r="AO483" s="15"/>
      <c r="AP483" s="15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3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5"/>
      <c r="AO484" s="15"/>
      <c r="AP484" s="15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3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5"/>
      <c r="AO485" s="15"/>
      <c r="AP485" s="15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3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5"/>
      <c r="AO486" s="15"/>
      <c r="AP486" s="15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3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5"/>
      <c r="AO487" s="15"/>
      <c r="AP487" s="15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3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5"/>
      <c r="AO488" s="15"/>
      <c r="AP488" s="15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3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5"/>
      <c r="AO489" s="15"/>
      <c r="AP489" s="15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3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5"/>
      <c r="AO490" s="15"/>
      <c r="AP490" s="15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3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5"/>
      <c r="AO491" s="15"/>
      <c r="AP491" s="15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3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5"/>
      <c r="AO492" s="15"/>
      <c r="AP492" s="15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3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5"/>
      <c r="AO493" s="15"/>
      <c r="AP493" s="15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3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5"/>
      <c r="AO494" s="15"/>
      <c r="AP494" s="15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3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5"/>
      <c r="AO495" s="15"/>
      <c r="AP495" s="15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3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5"/>
      <c r="AO496" s="15"/>
      <c r="AP496" s="15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3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5"/>
      <c r="AO497" s="15"/>
      <c r="AP497" s="15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3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5"/>
      <c r="AO498" s="15"/>
      <c r="AP498" s="15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3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5"/>
      <c r="AO499" s="15"/>
      <c r="AP499" s="15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3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5"/>
      <c r="AO500" s="15"/>
      <c r="AP500" s="15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autoFilter ref="A3:AJ30" xr:uid="{DE08C3C0-0640-4C7B-97FE-A68DA385014E}"/>
  <mergeCells count="1">
    <mergeCell ref="AO3:AP3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Olga Shu</cp:lastModifiedBy>
  <dcterms:created xsi:type="dcterms:W3CDTF">2025-05-12T13:47:33Z</dcterms:created>
  <dcterms:modified xsi:type="dcterms:W3CDTF">2025-05-16T10:53:31Z</dcterms:modified>
</cp:coreProperties>
</file>