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02,06,25 Ост СЫР филиалы\"/>
    </mc:Choice>
  </mc:AlternateContent>
  <xr:revisionPtr revIDLastSave="0" documentId="13_ncr:1_{6CA41238-C9F5-469D-B578-635169177B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AF17" i="1" s="1"/>
  <c r="P7" i="1"/>
  <c r="AF7" i="1" s="1"/>
  <c r="P36" i="1"/>
  <c r="AF36" i="1" s="1"/>
  <c r="P34" i="1"/>
  <c r="AF34" i="1" s="1"/>
  <c r="P22" i="1"/>
  <c r="P21" i="1"/>
  <c r="AF21" i="1" s="1"/>
  <c r="P18" i="1"/>
  <c r="AF12" i="1"/>
  <c r="AF6" i="1"/>
  <c r="S40" i="1"/>
  <c r="O40" i="1"/>
  <c r="T40" i="1" s="1"/>
  <c r="O39" i="1"/>
  <c r="S39" i="1" s="1"/>
  <c r="O7" i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O18" i="1"/>
  <c r="T18" i="1" s="1"/>
  <c r="O19" i="1"/>
  <c r="S19" i="1" s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S31" i="1" s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6" i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K21" i="1"/>
  <c r="AF20" i="1"/>
  <c r="K20" i="1"/>
  <c r="AF19" i="1"/>
  <c r="K19" i="1"/>
  <c r="AF18" i="1"/>
  <c r="K18" i="1"/>
  <c r="K17" i="1"/>
  <c r="AF16" i="1"/>
  <c r="K16" i="1"/>
  <c r="AF15" i="1"/>
  <c r="K15" i="1"/>
  <c r="AF14" i="1"/>
  <c r="K14" i="1"/>
  <c r="AF13" i="1"/>
  <c r="K13" i="1"/>
  <c r="K12" i="1"/>
  <c r="K40" i="1"/>
  <c r="K39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1" i="1" l="1"/>
  <c r="P5" i="1"/>
  <c r="S17" i="1"/>
  <c r="S7" i="1"/>
  <c r="AF5" i="1"/>
  <c r="K5" i="1"/>
  <c r="O5" i="1"/>
  <c r="T6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" i="1"/>
  <c r="T39" i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<sst xmlns="http://schemas.openxmlformats.org/spreadsheetml/2006/main" count="143" uniqueCount="82">
  <si>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</si>
  <si>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</si>
  <si>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</si>
  <si>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</si>
  <si>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</si>
  <si>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</si>
  <si>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</si>
  <si>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</si>
  <si>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</si>
  <si>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</si>
  <si>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</si>
  <si>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</si>
  <si>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</si>
  <si>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</si>
  <si>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</si>
  <si>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</si>
  <si>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</si>
  <si>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</si>
  <si>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</si>
  <si>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</si>
  <si>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</si>
  <si>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</si>
  <si>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</si>
  <si>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</si>
  <si>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</si>
  <si>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</si>
  <si>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</si>
  <si>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</si>
  <si>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</si>
  <si>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</si>
  <si>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</si>
  <si>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</si>
  <si>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</si>
  <si>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</si>
  <si>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</si>
  <si>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</si>
  <si>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</si>
  <si>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</si>
  <si>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</si>
  <si>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</si>
  <si>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</si>
  <si>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</si>
  <si>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</si>
  <si>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</si>
  <si>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</si>
  <si>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</si>
  <si>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</si>
  <si>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</si>
  <si>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</si>
  <si>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</si>
  <si>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</si>
  <si>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</si>
  <si>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</si>
  <si>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</si>
  <si>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</si>
  <si>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</si>
  <si>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</si>
  <si>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</si>
  <si>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</si>
  <si>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</si>
  <si>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</si>
  <si>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</si>
  <si>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</si>
  <si>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</si>
  <si>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</si>
  <si>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</si>
  <si>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</si>
  <si>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</si>
  <si>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</si>
  <si>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</si>
  <si>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</si>
  <si>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</si>
  <si>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</si>
  <si>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</si>
  <si>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</si>
  <si>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</si>
  <si>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</si>
  <si>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</si>
  <si>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</si>
  <si>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заказ</t>
  </si>
  <si>
    <r>
      <t>03,03,25 завод не отгрузил /</t>
    </r>
    <r>
      <rPr>
        <b/>
        <sz val="10"/>
        <rFont val="Arial"/>
        <family val="2"/>
        <charset val="204"/>
      </rPr>
      <t xml:space="preserve"> мин - 28шт</t>
    </r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</si>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</sst>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240.36699999999999</v>
      </c>
      <c r="F5" s="4">
        <f>SUM(F6:F498)</f>
        <v>1122.1590000000001</v>
      </c>
      <c r="G5" s="7"/>
      <c r="H5" s="1"/>
      <c r="I5" s="1"/>
      <c r="J5" s="4">
        <f t="shared" ref="J5:Q5" si="0">SUM(J6:J498)</f>
        <v>261.5</v>
      </c>
      <c r="K5" s="4">
        <f t="shared" si="0"/>
        <v>-21.133000000000003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48.073399999999985</v>
      </c>
      <c r="P5" s="4">
        <f t="shared" si="0"/>
        <v>525.79999999999995</v>
      </c>
      <c r="Q5" s="4">
        <f t="shared" si="0"/>
        <v>0</v>
      </c>
      <c r="R5" s="1"/>
      <c r="S5" s="1"/>
      <c r="T5" s="1"/>
      <c r="U5" s="4">
        <f t="shared" ref="U5:AD5" si="1">SUM(U6:U498)</f>
        <v>52.4482</v>
      </c>
      <c r="V5" s="4">
        <f t="shared" si="1"/>
        <v>39.23980000000001</v>
      </c>
      <c r="W5" s="4">
        <f t="shared" si="1"/>
        <v>49.214599999999997</v>
      </c>
      <c r="X5" s="4">
        <f t="shared" si="1"/>
        <v>44.58</v>
      </c>
      <c r="Y5" s="4">
        <f t="shared" si="1"/>
        <v>56.931000000000004</v>
      </c>
      <c r="Z5" s="4">
        <f t="shared" si="1"/>
        <v>69.763199999999998</v>
      </c>
      <c r="AA5" s="4">
        <f t="shared" si="1"/>
        <v>121.79459999999997</v>
      </c>
      <c r="AB5" s="4">
        <f t="shared" si="1"/>
        <v>89.576599999999985</v>
      </c>
      <c r="AC5" s="4">
        <f t="shared" si="1"/>
        <v>127.32220000000001</v>
      </c>
      <c r="AD5" s="4">
        <f t="shared" si="1"/>
        <v>124.80280000000002</v>
      </c>
      <c r="AE5" s="1"/>
      <c r="AF5" s="4">
        <f>SUM(AF6:AF498)</f>
        <v>105.54400000000001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90</v>
      </c>
      <c r="D6" s="1"/>
      <c r="E6" s="1">
        <v>2</v>
      </c>
      <c r="F6" s="1">
        <v>88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7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>(F6+P6)/O6</f>
        <v>220</v>
      </c>
      <c r="T6" s="1">
        <f>F6/O6</f>
        <v>220</v>
      </c>
      <c r="U6" s="1">
        <v>1.6</v>
      </c>
      <c r="V6" s="1">
        <v>0.8</v>
      </c>
      <c r="W6" s="1">
        <v>2.2000000000000002</v>
      </c>
      <c r="X6" s="1">
        <v>0.8</v>
      </c>
      <c r="Y6" s="1">
        <v>2</v>
      </c>
      <c r="Z6" s="1">
        <v>0.2</v>
      </c>
      <c r="AA6" s="1">
        <v>2.2000000000000002</v>
      </c>
      <c r="AB6" s="1">
        <v>0.6</v>
      </c>
      <c r="AC6" s="1">
        <v>1.4</v>
      </c>
      <c r="AD6" s="1">
        <v>2</v>
      </c>
      <c r="AE6" s="21" t="s">
        <v>78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4</v>
      </c>
      <c r="D7" s="1"/>
      <c r="E7" s="1">
        <v>4</v>
      </c>
      <c r="F7" s="1"/>
      <c r="G7" s="7">
        <v>0.18</v>
      </c>
      <c r="H7" s="1">
        <v>270</v>
      </c>
      <c r="I7" s="1">
        <v>9988438</v>
      </c>
      <c r="J7" s="1">
        <v>5</v>
      </c>
      <c r="K7" s="1">
        <f t="shared" si="2"/>
        <v>-1</v>
      </c>
      <c r="L7" s="1"/>
      <c r="M7" s="1"/>
      <c r="N7" s="1"/>
      <c r="O7" s="1">
        <f t="shared" ref="O7:O37" si="3">E7/5</f>
        <v>0.8</v>
      </c>
      <c r="P7" s="5">
        <f>15*O7-F7</f>
        <v>12</v>
      </c>
      <c r="Q7" s="5"/>
      <c r="R7" s="1"/>
      <c r="S7" s="1">
        <f t="shared" ref="S7:S37" si="4">(F7+P7)/O7</f>
        <v>15</v>
      </c>
      <c r="T7" s="1">
        <f t="shared" ref="T7:T37" si="5">F7/O7</f>
        <v>0</v>
      </c>
      <c r="U7" s="1">
        <v>1.6</v>
      </c>
      <c r="V7" s="1">
        <v>0.6</v>
      </c>
      <c r="W7" s="1">
        <v>0.6</v>
      </c>
      <c r="X7" s="1">
        <v>0.4</v>
      </c>
      <c r="Y7" s="1">
        <v>1.6</v>
      </c>
      <c r="Z7" s="1">
        <v>2.4</v>
      </c>
      <c r="AA7" s="1">
        <v>4.4000000000000004</v>
      </c>
      <c r="AB7" s="1">
        <v>2</v>
      </c>
      <c r="AC7" s="1">
        <v>3.4</v>
      </c>
      <c r="AD7" s="1">
        <v>4.4000000000000004</v>
      </c>
      <c r="AE7" s="1"/>
      <c r="AF7" s="1">
        <f>G7*P7</f>
        <v>2.16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10</v>
      </c>
      <c r="D8" s="1"/>
      <c r="E8" s="1">
        <v>3</v>
      </c>
      <c r="F8" s="1">
        <v>7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/>
      <c r="O8" s="1">
        <f t="shared" si="3"/>
        <v>0.6</v>
      </c>
      <c r="P8" s="5"/>
      <c r="Q8" s="5"/>
      <c r="R8" s="1"/>
      <c r="S8" s="1">
        <f t="shared" si="4"/>
        <v>11.666666666666668</v>
      </c>
      <c r="T8" s="1">
        <f t="shared" si="5"/>
        <v>11.666666666666668</v>
      </c>
      <c r="U8" s="1">
        <v>2</v>
      </c>
      <c r="V8" s="1">
        <v>0.8</v>
      </c>
      <c r="W8" s="1">
        <v>1.2</v>
      </c>
      <c r="X8" s="1">
        <v>0.4</v>
      </c>
      <c r="Y8" s="1">
        <v>0.8</v>
      </c>
      <c r="Z8" s="1">
        <v>2.8</v>
      </c>
      <c r="AA8" s="1">
        <v>3.8</v>
      </c>
      <c r="AB8" s="1">
        <v>2.4</v>
      </c>
      <c r="AC8" s="1">
        <v>4</v>
      </c>
      <c r="AD8" s="1">
        <v>4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38</v>
      </c>
      <c r="B9" s="10" t="s">
        <v>35</v>
      </c>
      <c r="C9" s="10">
        <v>11</v>
      </c>
      <c r="D9" s="10"/>
      <c r="E9" s="10">
        <v>2</v>
      </c>
      <c r="F9" s="10">
        <v>9</v>
      </c>
      <c r="G9" s="11">
        <v>0</v>
      </c>
      <c r="H9" s="10" t="e">
        <v>#N/A</v>
      </c>
      <c r="I9" s="10" t="s">
        <v>39</v>
      </c>
      <c r="J9" s="10">
        <v>2</v>
      </c>
      <c r="K9" s="10">
        <f t="shared" si="2"/>
        <v>0</v>
      </c>
      <c r="L9" s="10"/>
      <c r="M9" s="10"/>
      <c r="N9" s="10"/>
      <c r="O9" s="10">
        <f t="shared" si="3"/>
        <v>0.4</v>
      </c>
      <c r="P9" s="12"/>
      <c r="Q9" s="12"/>
      <c r="R9" s="10"/>
      <c r="S9" s="10">
        <f t="shared" si="4"/>
        <v>22.5</v>
      </c>
      <c r="T9" s="10">
        <f t="shared" si="5"/>
        <v>22.5</v>
      </c>
      <c r="U9" s="10">
        <v>0.8</v>
      </c>
      <c r="V9" s="10">
        <v>1.2</v>
      </c>
      <c r="W9" s="10">
        <v>0</v>
      </c>
      <c r="X9" s="10">
        <v>1</v>
      </c>
      <c r="Y9" s="10">
        <v>1</v>
      </c>
      <c r="Z9" s="10">
        <v>0.2</v>
      </c>
      <c r="AA9" s="10">
        <v>0</v>
      </c>
      <c r="AB9" s="10">
        <v>0</v>
      </c>
      <c r="AC9" s="10">
        <v>0</v>
      </c>
      <c r="AD9" s="10">
        <v>0</v>
      </c>
      <c r="AE9" s="22" t="s">
        <v>40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>
        <v>11</v>
      </c>
      <c r="D10" s="10"/>
      <c r="E10" s="10">
        <v>2</v>
      </c>
      <c r="F10" s="10">
        <v>9</v>
      </c>
      <c r="G10" s="11">
        <v>0</v>
      </c>
      <c r="H10" s="10" t="e">
        <v>#N/A</v>
      </c>
      <c r="I10" s="10" t="s">
        <v>39</v>
      </c>
      <c r="J10" s="10">
        <v>2</v>
      </c>
      <c r="K10" s="10">
        <f t="shared" si="2"/>
        <v>0</v>
      </c>
      <c r="L10" s="10"/>
      <c r="M10" s="10"/>
      <c r="N10" s="10"/>
      <c r="O10" s="10">
        <f t="shared" si="3"/>
        <v>0.4</v>
      </c>
      <c r="P10" s="12"/>
      <c r="Q10" s="12"/>
      <c r="R10" s="10"/>
      <c r="S10" s="10">
        <f t="shared" si="4"/>
        <v>22.5</v>
      </c>
      <c r="T10" s="10">
        <f t="shared" si="5"/>
        <v>22.5</v>
      </c>
      <c r="U10" s="10">
        <v>0.8</v>
      </c>
      <c r="V10" s="10">
        <v>1.2</v>
      </c>
      <c r="W10" s="10">
        <v>0</v>
      </c>
      <c r="X10" s="10">
        <v>0.4</v>
      </c>
      <c r="Y10" s="10">
        <v>1.6</v>
      </c>
      <c r="Z10" s="10">
        <v>0.2</v>
      </c>
      <c r="AA10" s="10">
        <v>0</v>
      </c>
      <c r="AB10" s="10">
        <v>0</v>
      </c>
      <c r="AC10" s="10">
        <v>0</v>
      </c>
      <c r="AD10" s="10">
        <v>0</v>
      </c>
      <c r="AE10" s="22" t="s">
        <v>40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>
        <v>20</v>
      </c>
      <c r="D11" s="10"/>
      <c r="E11" s="10">
        <v>2</v>
      </c>
      <c r="F11" s="10">
        <v>18</v>
      </c>
      <c r="G11" s="11">
        <v>0</v>
      </c>
      <c r="H11" s="10" t="e">
        <v>#N/A</v>
      </c>
      <c r="I11" s="10" t="s">
        <v>39</v>
      </c>
      <c r="J11" s="10">
        <v>2</v>
      </c>
      <c r="K11" s="10">
        <f t="shared" si="2"/>
        <v>0</v>
      </c>
      <c r="L11" s="10"/>
      <c r="M11" s="10"/>
      <c r="N11" s="10"/>
      <c r="O11" s="10">
        <f t="shared" si="3"/>
        <v>0.4</v>
      </c>
      <c r="P11" s="12"/>
      <c r="Q11" s="12"/>
      <c r="R11" s="10"/>
      <c r="S11" s="10">
        <f t="shared" si="4"/>
        <v>45</v>
      </c>
      <c r="T11" s="10">
        <f t="shared" si="5"/>
        <v>45</v>
      </c>
      <c r="U11" s="10">
        <v>0.4</v>
      </c>
      <c r="V11" s="10">
        <v>0.4</v>
      </c>
      <c r="W11" s="10">
        <v>0</v>
      </c>
      <c r="X11" s="10">
        <v>0.6</v>
      </c>
      <c r="Y11" s="10">
        <v>0.8</v>
      </c>
      <c r="Z11" s="10">
        <v>0.2</v>
      </c>
      <c r="AA11" s="10">
        <v>0</v>
      </c>
      <c r="AB11" s="10">
        <v>0</v>
      </c>
      <c r="AC11" s="10">
        <v>0</v>
      </c>
      <c r="AD11" s="10">
        <v>0</v>
      </c>
      <c r="AE11" s="22" t="s">
        <v>40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0.4</v>
      </c>
      <c r="V12" s="1">
        <v>0</v>
      </c>
      <c r="W12" s="1">
        <v>0</v>
      </c>
      <c r="X12" s="1">
        <v>0</v>
      </c>
      <c r="Y12" s="1">
        <v>0</v>
      </c>
      <c r="Z12" s="1">
        <v>0.4</v>
      </c>
      <c r="AA12" s="1">
        <v>0</v>
      </c>
      <c r="AB12" s="1">
        <v>0.2</v>
      </c>
      <c r="AC12" s="1">
        <v>0.4</v>
      </c>
      <c r="AD12" s="1">
        <v>0</v>
      </c>
      <c r="AE12" s="22" t="s">
        <v>40</v>
      </c>
      <c r="AF12" s="1">
        <f t="shared" ref="AF12:AF3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3</v>
      </c>
      <c r="D13" s="1"/>
      <c r="E13" s="1">
        <v>2</v>
      </c>
      <c r="F13" s="1"/>
      <c r="G13" s="7">
        <v>0.4</v>
      </c>
      <c r="H13" s="1">
        <v>270</v>
      </c>
      <c r="I13" s="1">
        <v>9988476</v>
      </c>
      <c r="J13" s="1">
        <v>3</v>
      </c>
      <c r="K13" s="1">
        <f t="shared" si="2"/>
        <v>-1</v>
      </c>
      <c r="L13" s="1"/>
      <c r="M13" s="1"/>
      <c r="N13" s="1"/>
      <c r="O13" s="1">
        <f t="shared" si="3"/>
        <v>0.4</v>
      </c>
      <c r="P13" s="5">
        <v>28</v>
      </c>
      <c r="Q13" s="5"/>
      <c r="R13" s="1"/>
      <c r="S13" s="1">
        <f t="shared" si="4"/>
        <v>70</v>
      </c>
      <c r="T13" s="1">
        <f t="shared" si="5"/>
        <v>0</v>
      </c>
      <c r="U13" s="1">
        <v>0</v>
      </c>
      <c r="V13" s="1">
        <v>0.2</v>
      </c>
      <c r="W13" s="1">
        <v>0.4</v>
      </c>
      <c r="X13" s="1">
        <v>1</v>
      </c>
      <c r="Y13" s="1">
        <v>0.4</v>
      </c>
      <c r="Z13" s="1">
        <v>1.2</v>
      </c>
      <c r="AA13" s="1">
        <v>3.8</v>
      </c>
      <c r="AB13" s="1">
        <v>0.8</v>
      </c>
      <c r="AC13" s="1">
        <v>2.4</v>
      </c>
      <c r="AD13" s="1">
        <v>1.4</v>
      </c>
      <c r="AE13" s="23" t="s">
        <v>80</v>
      </c>
      <c r="AF13" s="1">
        <f t="shared" si="6"/>
        <v>11.200000000000001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47</v>
      </c>
      <c r="B14" s="15" t="s">
        <v>35</v>
      </c>
      <c r="C14" s="15"/>
      <c r="D14" s="15"/>
      <c r="E14" s="15"/>
      <c r="F14" s="15"/>
      <c r="G14" s="16">
        <v>0.18</v>
      </c>
      <c r="H14" s="15">
        <v>150</v>
      </c>
      <c r="I14" s="15">
        <v>5034819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48</v>
      </c>
      <c r="AF14" s="15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49</v>
      </c>
      <c r="B15" s="15" t="s">
        <v>50</v>
      </c>
      <c r="C15" s="15"/>
      <c r="D15" s="15"/>
      <c r="E15" s="15"/>
      <c r="F15" s="15"/>
      <c r="G15" s="16">
        <v>1</v>
      </c>
      <c r="H15" s="15">
        <v>150</v>
      </c>
      <c r="I15" s="15">
        <v>5041251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 t="s">
        <v>48</v>
      </c>
      <c r="AF15" s="15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51</v>
      </c>
      <c r="B16" s="15" t="s">
        <v>35</v>
      </c>
      <c r="C16" s="15"/>
      <c r="D16" s="15"/>
      <c r="E16" s="15"/>
      <c r="F16" s="15"/>
      <c r="G16" s="16">
        <v>0.1</v>
      </c>
      <c r="H16" s="15">
        <v>90</v>
      </c>
      <c r="I16" s="15">
        <v>8444163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 t="s">
        <v>48</v>
      </c>
      <c r="AF16" s="15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25</v>
      </c>
      <c r="D17" s="1"/>
      <c r="E17" s="1">
        <v>17</v>
      </c>
      <c r="F17" s="1">
        <v>8</v>
      </c>
      <c r="G17" s="7">
        <v>0.18</v>
      </c>
      <c r="H17" s="1">
        <v>150</v>
      </c>
      <c r="I17" s="1">
        <v>5038411</v>
      </c>
      <c r="J17" s="1">
        <v>17</v>
      </c>
      <c r="K17" s="1">
        <f t="shared" si="2"/>
        <v>0</v>
      </c>
      <c r="L17" s="1"/>
      <c r="M17" s="1"/>
      <c r="N17" s="1"/>
      <c r="O17" s="1">
        <f t="shared" si="3"/>
        <v>3.4</v>
      </c>
      <c r="P17" s="5">
        <f>17*O17-F17</f>
        <v>49.8</v>
      </c>
      <c r="Q17" s="5"/>
      <c r="R17" s="1"/>
      <c r="S17" s="1">
        <f t="shared" si="4"/>
        <v>17</v>
      </c>
      <c r="T17" s="1">
        <f t="shared" si="5"/>
        <v>2.3529411764705883</v>
      </c>
      <c r="U17" s="1">
        <v>8.4</v>
      </c>
      <c r="V17" s="1">
        <v>7.6</v>
      </c>
      <c r="W17" s="1">
        <v>5.4</v>
      </c>
      <c r="X17" s="1">
        <v>5.2</v>
      </c>
      <c r="Y17" s="1">
        <v>5.8</v>
      </c>
      <c r="Z17" s="1">
        <v>6</v>
      </c>
      <c r="AA17" s="1">
        <v>8.1999999999999993</v>
      </c>
      <c r="AB17" s="1">
        <v>10</v>
      </c>
      <c r="AC17" s="1">
        <v>6.8</v>
      </c>
      <c r="AD17" s="1">
        <v>5.8</v>
      </c>
      <c r="AE17" s="1"/>
      <c r="AF17" s="1">
        <f t="shared" si="6"/>
        <v>8.9639999999999986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>
        <v>69</v>
      </c>
      <c r="D18" s="1"/>
      <c r="E18" s="1">
        <v>35</v>
      </c>
      <c r="F18" s="1">
        <v>31</v>
      </c>
      <c r="G18" s="7">
        <v>0.18</v>
      </c>
      <c r="H18" s="1">
        <v>150</v>
      </c>
      <c r="I18" s="1">
        <v>5038459</v>
      </c>
      <c r="J18" s="1">
        <v>39</v>
      </c>
      <c r="K18" s="1">
        <f t="shared" si="2"/>
        <v>-4</v>
      </c>
      <c r="L18" s="1"/>
      <c r="M18" s="1"/>
      <c r="N18" s="1"/>
      <c r="O18" s="1">
        <f t="shared" si="3"/>
        <v>7</v>
      </c>
      <c r="P18" s="5">
        <f t="shared" ref="P18" si="7">20*O18-F18</f>
        <v>109</v>
      </c>
      <c r="Q18" s="5"/>
      <c r="R18" s="1"/>
      <c r="S18" s="1">
        <f t="shared" si="4"/>
        <v>20</v>
      </c>
      <c r="T18" s="1">
        <f t="shared" si="5"/>
        <v>4.4285714285714288</v>
      </c>
      <c r="U18" s="1">
        <v>2.2000000000000002</v>
      </c>
      <c r="V18" s="1">
        <v>4.4000000000000004</v>
      </c>
      <c r="W18" s="1">
        <v>5.2</v>
      </c>
      <c r="X18" s="1">
        <v>5</v>
      </c>
      <c r="Y18" s="1">
        <v>4</v>
      </c>
      <c r="Z18" s="1">
        <v>6.4</v>
      </c>
      <c r="AA18" s="1">
        <v>11</v>
      </c>
      <c r="AB18" s="1">
        <v>4.2</v>
      </c>
      <c r="AC18" s="1">
        <v>5.2</v>
      </c>
      <c r="AD18" s="1">
        <v>11.2</v>
      </c>
      <c r="AE18" s="1"/>
      <c r="AF18" s="1">
        <f t="shared" si="6"/>
        <v>19.62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54</v>
      </c>
      <c r="B19" s="15" t="s">
        <v>35</v>
      </c>
      <c r="C19" s="15"/>
      <c r="D19" s="15"/>
      <c r="E19" s="15"/>
      <c r="F19" s="15"/>
      <c r="G19" s="16">
        <v>0.18</v>
      </c>
      <c r="H19" s="15">
        <v>150</v>
      </c>
      <c r="I19" s="15">
        <v>5038831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 t="s">
        <v>48</v>
      </c>
      <c r="AF19" s="15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55</v>
      </c>
      <c r="B20" s="15" t="s">
        <v>35</v>
      </c>
      <c r="C20" s="15"/>
      <c r="D20" s="15"/>
      <c r="E20" s="15"/>
      <c r="F20" s="15"/>
      <c r="G20" s="16">
        <v>0.18</v>
      </c>
      <c r="H20" s="15">
        <v>120</v>
      </c>
      <c r="I20" s="15">
        <v>5038855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5"/>
      <c r="S20" s="15" t="e">
        <f t="shared" si="4"/>
        <v>#DIV/0!</v>
      </c>
      <c r="T20" s="15" t="e">
        <f t="shared" si="5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48</v>
      </c>
      <c r="AF20" s="15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96</v>
      </c>
      <c r="D21" s="1"/>
      <c r="E21" s="1">
        <v>33</v>
      </c>
      <c r="F21" s="1">
        <v>63</v>
      </c>
      <c r="G21" s="7">
        <v>0.18</v>
      </c>
      <c r="H21" s="1">
        <v>150</v>
      </c>
      <c r="I21" s="1">
        <v>5038435</v>
      </c>
      <c r="J21" s="1">
        <v>36</v>
      </c>
      <c r="K21" s="1">
        <f t="shared" si="2"/>
        <v>-3</v>
      </c>
      <c r="L21" s="1"/>
      <c r="M21" s="1"/>
      <c r="N21" s="1"/>
      <c r="O21" s="1">
        <f t="shared" si="3"/>
        <v>6.6</v>
      </c>
      <c r="P21" s="5">
        <f t="shared" ref="P21:P22" si="8">20*O21-F21</f>
        <v>69</v>
      </c>
      <c r="Q21" s="5"/>
      <c r="R21" s="1"/>
      <c r="S21" s="1">
        <f t="shared" si="4"/>
        <v>20</v>
      </c>
      <c r="T21" s="1">
        <f t="shared" si="5"/>
        <v>9.5454545454545467</v>
      </c>
      <c r="U21" s="1">
        <v>2.6</v>
      </c>
      <c r="V21" s="1">
        <v>2.8</v>
      </c>
      <c r="W21" s="1">
        <v>7.2</v>
      </c>
      <c r="X21" s="1">
        <v>5.6</v>
      </c>
      <c r="Y21" s="1">
        <v>4.5999999999999996</v>
      </c>
      <c r="Z21" s="1">
        <v>9.1999999999999993</v>
      </c>
      <c r="AA21" s="1">
        <v>13.2</v>
      </c>
      <c r="AB21" s="1">
        <v>6.2</v>
      </c>
      <c r="AC21" s="1">
        <v>12.4</v>
      </c>
      <c r="AD21" s="1">
        <v>11.8</v>
      </c>
      <c r="AE21" s="1"/>
      <c r="AF21" s="1">
        <f t="shared" si="6"/>
        <v>12.42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84</v>
      </c>
      <c r="D22" s="1"/>
      <c r="E22" s="1">
        <v>21</v>
      </c>
      <c r="F22" s="1">
        <v>63</v>
      </c>
      <c r="G22" s="7">
        <v>0.18</v>
      </c>
      <c r="H22" s="1">
        <v>120</v>
      </c>
      <c r="I22" s="1">
        <v>5038398</v>
      </c>
      <c r="J22" s="1">
        <v>20</v>
      </c>
      <c r="K22" s="1">
        <f t="shared" si="2"/>
        <v>1</v>
      </c>
      <c r="L22" s="1"/>
      <c r="M22" s="1"/>
      <c r="N22" s="1"/>
      <c r="O22" s="1">
        <f t="shared" si="3"/>
        <v>4.2</v>
      </c>
      <c r="P22" s="5">
        <f t="shared" si="8"/>
        <v>21</v>
      </c>
      <c r="Q22" s="5"/>
      <c r="R22" s="1"/>
      <c r="S22" s="1">
        <f t="shared" si="4"/>
        <v>20</v>
      </c>
      <c r="T22" s="1">
        <f t="shared" si="5"/>
        <v>15</v>
      </c>
      <c r="U22" s="1">
        <v>1.2</v>
      </c>
      <c r="V22" s="1">
        <v>2.4</v>
      </c>
      <c r="W22" s="1">
        <v>6.2</v>
      </c>
      <c r="X22" s="1">
        <v>5.4</v>
      </c>
      <c r="Y22" s="1">
        <v>6</v>
      </c>
      <c r="Z22" s="1">
        <v>6.6</v>
      </c>
      <c r="AA22" s="1">
        <v>7</v>
      </c>
      <c r="AB22" s="1">
        <v>7.8</v>
      </c>
      <c r="AC22" s="1">
        <v>9</v>
      </c>
      <c r="AD22" s="1">
        <v>6.2</v>
      </c>
      <c r="AE22" s="1"/>
      <c r="AF22" s="1">
        <f t="shared" si="6"/>
        <v>3.78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58</v>
      </c>
      <c r="B23" s="15" t="s">
        <v>50</v>
      </c>
      <c r="C23" s="15"/>
      <c r="D23" s="15"/>
      <c r="E23" s="15"/>
      <c r="F23" s="15"/>
      <c r="G23" s="16">
        <v>1</v>
      </c>
      <c r="H23" s="15">
        <v>150</v>
      </c>
      <c r="I23" s="15">
        <v>5038596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1.86</v>
      </c>
      <c r="AE23" s="15" t="s">
        <v>48</v>
      </c>
      <c r="AF23" s="15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59</v>
      </c>
      <c r="B24" s="18" t="s">
        <v>50</v>
      </c>
      <c r="C24" s="18"/>
      <c r="D24" s="18"/>
      <c r="E24" s="18"/>
      <c r="F24" s="18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>
        <f t="shared" si="3"/>
        <v>0</v>
      </c>
      <c r="P24" s="20"/>
      <c r="Q24" s="20"/>
      <c r="R24" s="18"/>
      <c r="S24" s="18" t="e">
        <f t="shared" si="4"/>
        <v>#DIV/0!</v>
      </c>
      <c r="T24" s="18" t="e">
        <f t="shared" si="5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 t="s">
        <v>60</v>
      </c>
      <c r="AF24" s="18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61</v>
      </c>
      <c r="B25" s="15" t="s">
        <v>50</v>
      </c>
      <c r="C25" s="15"/>
      <c r="D25" s="15"/>
      <c r="E25" s="15"/>
      <c r="F25" s="15"/>
      <c r="G25" s="16">
        <v>1</v>
      </c>
      <c r="H25" s="15">
        <v>180</v>
      </c>
      <c r="I25" s="15">
        <v>5038619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48</v>
      </c>
      <c r="AF25" s="15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62</v>
      </c>
      <c r="B26" s="15" t="s">
        <v>50</v>
      </c>
      <c r="C26" s="15"/>
      <c r="D26" s="15"/>
      <c r="E26" s="15"/>
      <c r="F26" s="15"/>
      <c r="G26" s="16">
        <v>1</v>
      </c>
      <c r="H26" s="15">
        <v>150</v>
      </c>
      <c r="I26" s="15">
        <v>5038572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48</v>
      </c>
      <c r="AF26" s="15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63</v>
      </c>
      <c r="B27" s="15" t="s">
        <v>35</v>
      </c>
      <c r="C27" s="15"/>
      <c r="D27" s="15"/>
      <c r="E27" s="15"/>
      <c r="F27" s="15"/>
      <c r="G27" s="16">
        <v>0.1</v>
      </c>
      <c r="H27" s="15">
        <v>60</v>
      </c>
      <c r="I27" s="15">
        <v>8444170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5"/>
      <c r="S27" s="15" t="e">
        <f t="shared" si="4"/>
        <v>#DIV/0!</v>
      </c>
      <c r="T27" s="15" t="e">
        <f t="shared" si="5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 t="s">
        <v>48</v>
      </c>
      <c r="AF27" s="15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64</v>
      </c>
      <c r="B28" s="15" t="s">
        <v>50</v>
      </c>
      <c r="C28" s="15"/>
      <c r="D28" s="15"/>
      <c r="E28" s="15"/>
      <c r="F28" s="15"/>
      <c r="G28" s="16">
        <v>1</v>
      </c>
      <c r="H28" s="15">
        <v>120</v>
      </c>
      <c r="I28" s="15">
        <v>5522704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0.53059999999999996</v>
      </c>
      <c r="Z28" s="15">
        <v>0.5746</v>
      </c>
      <c r="AA28" s="15">
        <v>2.9</v>
      </c>
      <c r="AB28" s="15">
        <v>1.0992</v>
      </c>
      <c r="AC28" s="15">
        <v>0</v>
      </c>
      <c r="AD28" s="15">
        <v>0.59160000000000001</v>
      </c>
      <c r="AE28" s="15" t="s">
        <v>65</v>
      </c>
      <c r="AF28" s="15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66</v>
      </c>
      <c r="B29" s="15" t="s">
        <v>35</v>
      </c>
      <c r="C29" s="15"/>
      <c r="D29" s="15"/>
      <c r="E29" s="15"/>
      <c r="F29" s="15"/>
      <c r="G29" s="16">
        <v>0.14000000000000001</v>
      </c>
      <c r="H29" s="15">
        <v>180</v>
      </c>
      <c r="I29" s="15">
        <v>9988391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1</v>
      </c>
      <c r="AA29" s="15">
        <v>4.8</v>
      </c>
      <c r="AB29" s="15">
        <v>1.4</v>
      </c>
      <c r="AC29" s="15">
        <v>1.8</v>
      </c>
      <c r="AD29" s="15">
        <v>1.4</v>
      </c>
      <c r="AE29" s="15" t="s">
        <v>48</v>
      </c>
      <c r="AF29" s="15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67</v>
      </c>
      <c r="B30" s="15" t="s">
        <v>35</v>
      </c>
      <c r="C30" s="15"/>
      <c r="D30" s="15"/>
      <c r="E30" s="15"/>
      <c r="F30" s="15"/>
      <c r="G30" s="16">
        <v>0.18</v>
      </c>
      <c r="H30" s="15">
        <v>270</v>
      </c>
      <c r="I30" s="15">
        <v>9988681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 t="s">
        <v>48</v>
      </c>
      <c r="AF30" s="15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68</v>
      </c>
      <c r="B31" s="15" t="s">
        <v>50</v>
      </c>
      <c r="C31" s="15"/>
      <c r="D31" s="15"/>
      <c r="E31" s="15"/>
      <c r="F31" s="15"/>
      <c r="G31" s="16">
        <v>1</v>
      </c>
      <c r="H31" s="15">
        <v>120</v>
      </c>
      <c r="I31" s="15">
        <v>8785198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 t="s">
        <v>48</v>
      </c>
      <c r="AF31" s="15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69</v>
      </c>
      <c r="B32" s="15" t="s">
        <v>35</v>
      </c>
      <c r="C32" s="15"/>
      <c r="D32" s="15"/>
      <c r="E32" s="15"/>
      <c r="F32" s="15"/>
      <c r="G32" s="16">
        <v>0.1</v>
      </c>
      <c r="H32" s="15">
        <v>60</v>
      </c>
      <c r="I32" s="15">
        <v>8444187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 t="s">
        <v>48</v>
      </c>
      <c r="AF32" s="15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70</v>
      </c>
      <c r="B33" s="15" t="s">
        <v>35</v>
      </c>
      <c r="C33" s="15"/>
      <c r="D33" s="15"/>
      <c r="E33" s="15"/>
      <c r="F33" s="15"/>
      <c r="G33" s="16">
        <v>0.1</v>
      </c>
      <c r="H33" s="15">
        <v>90</v>
      </c>
      <c r="I33" s="15">
        <v>8444194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 t="s">
        <v>48</v>
      </c>
      <c r="AF33" s="15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78</v>
      </c>
      <c r="D34" s="1"/>
      <c r="E34" s="1">
        <v>43</v>
      </c>
      <c r="F34" s="1">
        <v>35</v>
      </c>
      <c r="G34" s="7">
        <v>0.2</v>
      </c>
      <c r="H34" s="1">
        <v>120</v>
      </c>
      <c r="I34" s="1">
        <v>783798</v>
      </c>
      <c r="J34" s="1">
        <v>48</v>
      </c>
      <c r="K34" s="1">
        <f t="shared" si="2"/>
        <v>-5</v>
      </c>
      <c r="L34" s="1"/>
      <c r="M34" s="1"/>
      <c r="N34" s="1"/>
      <c r="O34" s="1">
        <f t="shared" si="3"/>
        <v>8.6</v>
      </c>
      <c r="P34" s="5">
        <f t="shared" ref="P34:P36" si="9">20*O34-F34</f>
        <v>137</v>
      </c>
      <c r="Q34" s="5"/>
      <c r="R34" s="1"/>
      <c r="S34" s="1">
        <f t="shared" si="4"/>
        <v>20</v>
      </c>
      <c r="T34" s="1">
        <f t="shared" si="5"/>
        <v>4.0697674418604652</v>
      </c>
      <c r="U34" s="1">
        <v>9.4</v>
      </c>
      <c r="V34" s="1">
        <v>5.8</v>
      </c>
      <c r="W34" s="1">
        <v>7.2</v>
      </c>
      <c r="X34" s="1">
        <v>5.6</v>
      </c>
      <c r="Y34" s="1">
        <v>8</v>
      </c>
      <c r="Z34" s="1">
        <v>10.199999999999999</v>
      </c>
      <c r="AA34" s="1">
        <v>15</v>
      </c>
      <c r="AB34" s="1">
        <v>10.199999999999999</v>
      </c>
      <c r="AC34" s="1">
        <v>17.2</v>
      </c>
      <c r="AD34" s="1">
        <v>14</v>
      </c>
      <c r="AE34" s="1" t="s">
        <v>72</v>
      </c>
      <c r="AF34" s="1">
        <f t="shared" si="6"/>
        <v>27.400000000000002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50</v>
      </c>
      <c r="C35" s="1">
        <v>210.59</v>
      </c>
      <c r="D35" s="1"/>
      <c r="E35" s="1">
        <v>12.824999999999999</v>
      </c>
      <c r="F35" s="1">
        <v>197.76499999999999</v>
      </c>
      <c r="G35" s="7">
        <v>1</v>
      </c>
      <c r="H35" s="1">
        <v>120</v>
      </c>
      <c r="I35" s="1">
        <v>783811</v>
      </c>
      <c r="J35" s="1">
        <v>14</v>
      </c>
      <c r="K35" s="1">
        <f t="shared" si="2"/>
        <v>-1.1750000000000007</v>
      </c>
      <c r="L35" s="1"/>
      <c r="M35" s="1"/>
      <c r="N35" s="1"/>
      <c r="O35" s="1">
        <f t="shared" si="3"/>
        <v>2.5649999999999999</v>
      </c>
      <c r="P35" s="5"/>
      <c r="Q35" s="5"/>
      <c r="R35" s="1"/>
      <c r="S35" s="1">
        <f t="shared" si="4"/>
        <v>77.101364522417157</v>
      </c>
      <c r="T35" s="1">
        <f t="shared" si="5"/>
        <v>77.101364522417157</v>
      </c>
      <c r="U35" s="1">
        <v>3.1230000000000002</v>
      </c>
      <c r="V35" s="1">
        <v>1.927</v>
      </c>
      <c r="W35" s="1">
        <v>2.4950000000000001</v>
      </c>
      <c r="X35" s="1">
        <v>2.528</v>
      </c>
      <c r="Y35" s="1">
        <v>1.3919999999999999</v>
      </c>
      <c r="Z35" s="1">
        <v>4.3849999999999998</v>
      </c>
      <c r="AA35" s="1">
        <v>6.4037999999999986</v>
      </c>
      <c r="AB35" s="1">
        <v>10.047000000000001</v>
      </c>
      <c r="AC35" s="1">
        <v>17.355</v>
      </c>
      <c r="AD35" s="1">
        <v>3.0960000000000001</v>
      </c>
      <c r="AE35" s="22" t="s">
        <v>74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105</v>
      </c>
      <c r="D36" s="1"/>
      <c r="E36" s="1">
        <v>41</v>
      </c>
      <c r="F36" s="1">
        <v>64</v>
      </c>
      <c r="G36" s="7">
        <v>0.2</v>
      </c>
      <c r="H36" s="1">
        <v>120</v>
      </c>
      <c r="I36" s="1">
        <v>783804</v>
      </c>
      <c r="J36" s="1">
        <v>46</v>
      </c>
      <c r="K36" s="1">
        <f t="shared" si="2"/>
        <v>-5</v>
      </c>
      <c r="L36" s="1"/>
      <c r="M36" s="1"/>
      <c r="N36" s="1"/>
      <c r="O36" s="1">
        <f t="shared" si="3"/>
        <v>8.1999999999999993</v>
      </c>
      <c r="P36" s="5">
        <f t="shared" si="9"/>
        <v>100</v>
      </c>
      <c r="Q36" s="5"/>
      <c r="R36" s="1"/>
      <c r="S36" s="1">
        <f t="shared" si="4"/>
        <v>20</v>
      </c>
      <c r="T36" s="1">
        <f t="shared" si="5"/>
        <v>7.8048780487804885</v>
      </c>
      <c r="U36" s="1">
        <v>7.2</v>
      </c>
      <c r="V36" s="1">
        <v>3.6</v>
      </c>
      <c r="W36" s="1">
        <v>7.8</v>
      </c>
      <c r="X36" s="1">
        <v>6.4</v>
      </c>
      <c r="Y36" s="1">
        <v>8.4</v>
      </c>
      <c r="Z36" s="1">
        <v>9</v>
      </c>
      <c r="AA36" s="1">
        <v>14</v>
      </c>
      <c r="AB36" s="1">
        <v>9.6</v>
      </c>
      <c r="AC36" s="1">
        <v>19</v>
      </c>
      <c r="AD36" s="1">
        <v>15.2</v>
      </c>
      <c r="AE36" s="1"/>
      <c r="AF36" s="1">
        <f t="shared" si="6"/>
        <v>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50</v>
      </c>
      <c r="C37" s="1">
        <v>111.214</v>
      </c>
      <c r="D37" s="1"/>
      <c r="E37" s="1">
        <v>9.5419999999999998</v>
      </c>
      <c r="F37" s="1">
        <v>100.39400000000001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2"/>
        <v>-0.95800000000000018</v>
      </c>
      <c r="L37" s="1"/>
      <c r="M37" s="1"/>
      <c r="N37" s="1"/>
      <c r="O37" s="1">
        <f t="shared" si="3"/>
        <v>1.9083999999999999</v>
      </c>
      <c r="P37" s="5"/>
      <c r="Q37" s="5"/>
      <c r="R37" s="1"/>
      <c r="S37" s="1">
        <f t="shared" si="4"/>
        <v>52.606371829805077</v>
      </c>
      <c r="T37" s="1">
        <f t="shared" si="5"/>
        <v>52.606371829805077</v>
      </c>
      <c r="U37" s="1">
        <v>4.3252000000000006</v>
      </c>
      <c r="V37" s="1">
        <v>0.71279999999999999</v>
      </c>
      <c r="W37" s="1">
        <v>0.71960000000000002</v>
      </c>
      <c r="X37" s="1">
        <v>1.452</v>
      </c>
      <c r="Y37" s="1">
        <v>3.6084000000000001</v>
      </c>
      <c r="Z37" s="1">
        <v>2.8035999999999999</v>
      </c>
      <c r="AA37" s="1">
        <v>5.6908000000000003</v>
      </c>
      <c r="AB37" s="1">
        <v>10.0304</v>
      </c>
      <c r="AC37" s="1">
        <v>4.9672000000000001</v>
      </c>
      <c r="AD37" s="1">
        <v>11.055199999999999</v>
      </c>
      <c r="AE37" s="22" t="s">
        <v>77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43</v>
      </c>
      <c r="B39" s="1" t="s">
        <v>35</v>
      </c>
      <c r="C39" s="1">
        <v>58</v>
      </c>
      <c r="D39" s="1"/>
      <c r="E39" s="1">
        <v>2</v>
      </c>
      <c r="F39" s="1">
        <v>55</v>
      </c>
      <c r="G39" s="7">
        <v>0.18</v>
      </c>
      <c r="H39" s="1">
        <v>120</v>
      </c>
      <c r="I39" s="1"/>
      <c r="J39" s="1">
        <v>3</v>
      </c>
      <c r="K39" s="1">
        <f>E39-J39</f>
        <v>-1</v>
      </c>
      <c r="L39" s="1"/>
      <c r="M39" s="1"/>
      <c r="N39" s="1"/>
      <c r="O39" s="1">
        <f t="shared" ref="O39:O40" si="10">E39/5</f>
        <v>0.4</v>
      </c>
      <c r="P39" s="5"/>
      <c r="Q39" s="5"/>
      <c r="R39" s="1"/>
      <c r="S39" s="1">
        <f t="shared" ref="S39:S40" si="11">(F39+P39)/O39</f>
        <v>137.5</v>
      </c>
      <c r="T39" s="1">
        <f t="shared" ref="T39:T40" si="12">F39/O39</f>
        <v>137.5</v>
      </c>
      <c r="U39" s="1">
        <v>2</v>
      </c>
      <c r="V39" s="1">
        <v>1.2</v>
      </c>
      <c r="W39" s="1">
        <v>1.4</v>
      </c>
      <c r="X39" s="1">
        <v>2.2000000000000002</v>
      </c>
      <c r="Y39" s="1">
        <v>2.8</v>
      </c>
      <c r="Z39" s="1">
        <v>2.6</v>
      </c>
      <c r="AA39" s="1">
        <v>9.8000000000000007</v>
      </c>
      <c r="AB39" s="1">
        <v>5.8</v>
      </c>
      <c r="AC39" s="1">
        <v>9.4</v>
      </c>
      <c r="AD39" s="1">
        <v>9.4</v>
      </c>
      <c r="AE39" s="22" t="s">
        <v>40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44</v>
      </c>
      <c r="B40" s="1" t="s">
        <v>35</v>
      </c>
      <c r="C40" s="1">
        <v>351</v>
      </c>
      <c r="D40" s="1"/>
      <c r="E40" s="1">
        <v>9</v>
      </c>
      <c r="F40" s="1">
        <v>342</v>
      </c>
      <c r="G40" s="7">
        <v>0.18</v>
      </c>
      <c r="H40" s="1">
        <v>120</v>
      </c>
      <c r="I40" s="1"/>
      <c r="J40" s="1">
        <v>9</v>
      </c>
      <c r="K40" s="1">
        <f>E40-J40</f>
        <v>0</v>
      </c>
      <c r="L40" s="1"/>
      <c r="M40" s="1"/>
      <c r="N40" s="1"/>
      <c r="O40" s="1">
        <f t="shared" si="10"/>
        <v>1.8</v>
      </c>
      <c r="P40" s="5"/>
      <c r="Q40" s="5"/>
      <c r="R40" s="1"/>
      <c r="S40" s="1">
        <f t="shared" si="11"/>
        <v>190</v>
      </c>
      <c r="T40" s="1">
        <f t="shared" si="12"/>
        <v>190</v>
      </c>
      <c r="U40" s="1">
        <v>4.4000000000000004</v>
      </c>
      <c r="V40" s="1">
        <v>3.6</v>
      </c>
      <c r="W40" s="1">
        <v>1.2</v>
      </c>
      <c r="X40" s="1">
        <v>0.6</v>
      </c>
      <c r="Y40" s="1">
        <v>3.6</v>
      </c>
      <c r="Z40" s="1">
        <v>3.4</v>
      </c>
      <c r="AA40" s="1">
        <v>9.6</v>
      </c>
      <c r="AB40" s="1">
        <v>7.2</v>
      </c>
      <c r="AC40" s="1">
        <v>12.6</v>
      </c>
      <c r="AD40" s="1">
        <v>21.4</v>
      </c>
      <c r="AE40" s="22" t="s"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7" xr:uid="{21298E5C-D6C5-4186-9A8F-CB36B1DC89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2025-06-02T12:04:45Z</dcterms:created>
  <dcterms:modified xsi:type="dcterms:W3CDTF">2025-06-10T06:51:09Z</dcterms:modified>
</cp:coreProperties>
</file>