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Симф КИ ПУД\"/>
    </mc:Choice>
  </mc:AlternateContent>
  <xr:revisionPtr revIDLastSave="0" documentId="13_ncr:1_{FD78DC3D-7E39-40FE-95B8-B06AF5155B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15" i="1"/>
  <c r="Z23" i="1"/>
  <c r="Z31" i="1"/>
  <c r="Z47" i="1"/>
  <c r="Z65" i="1"/>
  <c r="Z73" i="1"/>
  <c r="Z89" i="1"/>
  <c r="Z105" i="1"/>
  <c r="W8" i="1"/>
  <c r="Z8" i="1" s="1"/>
  <c r="W9" i="1"/>
  <c r="Z9" i="1" s="1"/>
  <c r="W10" i="1"/>
  <c r="W12" i="1"/>
  <c r="Z12" i="1" s="1"/>
  <c r="W13" i="1"/>
  <c r="Z13" i="1" s="1"/>
  <c r="W14" i="1"/>
  <c r="Z14" i="1" s="1"/>
  <c r="W15" i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W90" i="1"/>
  <c r="Z90" i="1" s="1"/>
  <c r="W91" i="1"/>
  <c r="Z91" i="1" s="1"/>
  <c r="W92" i="1"/>
  <c r="Z92" i="1" s="1"/>
  <c r="W93" i="1"/>
  <c r="Z93" i="1" s="1"/>
  <c r="W94" i="1"/>
  <c r="Z94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AD11" i="1"/>
  <c r="W11" i="1" s="1"/>
  <c r="Z11" i="1" s="1"/>
  <c r="AD12" i="1"/>
  <c r="AD39" i="1"/>
  <c r="W39" i="1" s="1"/>
  <c r="Z39" i="1" s="1"/>
  <c r="AD40" i="1"/>
  <c r="AD56" i="1"/>
  <c r="W56" i="1" s="1"/>
  <c r="Z56" i="1" s="1"/>
  <c r="AD57" i="1"/>
  <c r="W57" i="1" s="1"/>
  <c r="Z57" i="1" s="1"/>
  <c r="AD64" i="1"/>
  <c r="W64" i="1" s="1"/>
  <c r="Z64" i="1" s="1"/>
  <c r="AD80" i="1"/>
  <c r="AD81" i="1"/>
  <c r="W81" i="1" s="1"/>
  <c r="Z81" i="1" s="1"/>
  <c r="AD95" i="1"/>
  <c r="W95" i="1" s="1"/>
  <c r="Z95" i="1" s="1"/>
  <c r="AD97" i="1"/>
  <c r="W97" i="1" s="1"/>
  <c r="Z9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Y17" i="1" s="1"/>
  <c r="M18" i="1"/>
  <c r="M19" i="1"/>
  <c r="M20" i="1"/>
  <c r="M21" i="1"/>
  <c r="M22" i="1"/>
  <c r="M23" i="1"/>
  <c r="M24" i="1"/>
  <c r="M25" i="1"/>
  <c r="Y25" i="1" s="1"/>
  <c r="M26" i="1"/>
  <c r="M27" i="1"/>
  <c r="M28" i="1"/>
  <c r="M29" i="1"/>
  <c r="M30" i="1"/>
  <c r="M31" i="1"/>
  <c r="M32" i="1"/>
  <c r="M33" i="1"/>
  <c r="Y33" i="1" s="1"/>
  <c r="M34" i="1"/>
  <c r="M35" i="1"/>
  <c r="M36" i="1"/>
  <c r="M37" i="1"/>
  <c r="M38" i="1"/>
  <c r="M39" i="1"/>
  <c r="M40" i="1"/>
  <c r="M41" i="1"/>
  <c r="Y41" i="1" s="1"/>
  <c r="M42" i="1"/>
  <c r="M43" i="1"/>
  <c r="M44" i="1"/>
  <c r="M45" i="1"/>
  <c r="M46" i="1"/>
  <c r="M47" i="1"/>
  <c r="M48" i="1"/>
  <c r="M49" i="1"/>
  <c r="Y49" i="1" s="1"/>
  <c r="M50" i="1"/>
  <c r="M51" i="1"/>
  <c r="M52" i="1"/>
  <c r="M53" i="1"/>
  <c r="Y53" i="1" s="1"/>
  <c r="M54" i="1"/>
  <c r="M55" i="1"/>
  <c r="M56" i="1"/>
  <c r="M57" i="1"/>
  <c r="Y57" i="1" s="1"/>
  <c r="M58" i="1"/>
  <c r="M59" i="1"/>
  <c r="M60" i="1"/>
  <c r="M61" i="1"/>
  <c r="M62" i="1"/>
  <c r="M63" i="1"/>
  <c r="M64" i="1"/>
  <c r="M65" i="1"/>
  <c r="Y65" i="1" s="1"/>
  <c r="M66" i="1"/>
  <c r="M67" i="1"/>
  <c r="M68" i="1"/>
  <c r="M69" i="1"/>
  <c r="M70" i="1"/>
  <c r="M71" i="1"/>
  <c r="M72" i="1"/>
  <c r="M73" i="1"/>
  <c r="Y73" i="1" s="1"/>
  <c r="M74" i="1"/>
  <c r="M75" i="1"/>
  <c r="M76" i="1"/>
  <c r="M77" i="1"/>
  <c r="M78" i="1"/>
  <c r="M79" i="1"/>
  <c r="M80" i="1"/>
  <c r="M81" i="1"/>
  <c r="Y81" i="1" s="1"/>
  <c r="M82" i="1"/>
  <c r="M83" i="1"/>
  <c r="M84" i="1"/>
  <c r="M85" i="1"/>
  <c r="M86" i="1"/>
  <c r="M87" i="1"/>
  <c r="M88" i="1"/>
  <c r="M89" i="1"/>
  <c r="Y89" i="1" s="1"/>
  <c r="M90" i="1"/>
  <c r="M91" i="1"/>
  <c r="M92" i="1"/>
  <c r="M93" i="1"/>
  <c r="M94" i="1"/>
  <c r="M95" i="1"/>
  <c r="M96" i="1"/>
  <c r="M97" i="1"/>
  <c r="Y97" i="1" s="1"/>
  <c r="M98" i="1"/>
  <c r="M99" i="1"/>
  <c r="M100" i="1"/>
  <c r="M101" i="1"/>
  <c r="M102" i="1"/>
  <c r="M103" i="1"/>
  <c r="M104" i="1"/>
  <c r="M105" i="1"/>
  <c r="Y105" i="1" s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Y109" i="1" s="1"/>
  <c r="L110" i="1"/>
  <c r="Y110" i="1" s="1"/>
  <c r="L111" i="1"/>
  <c r="Y111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7" i="1"/>
  <c r="K7" i="1" s="1"/>
  <c r="AB6" i="1"/>
  <c r="AC6" i="1"/>
  <c r="AA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L8" i="1" s="1"/>
  <c r="H9" i="1"/>
  <c r="AL9" i="1" s="1"/>
  <c r="H10" i="1"/>
  <c r="H11" i="1"/>
  <c r="H12" i="1"/>
  <c r="H13" i="1"/>
  <c r="H14" i="1"/>
  <c r="H15" i="1"/>
  <c r="H16" i="1"/>
  <c r="AJ16" i="1" s="1"/>
  <c r="H17" i="1"/>
  <c r="H18" i="1"/>
  <c r="AK18" i="1" s="1"/>
  <c r="H19" i="1"/>
  <c r="H20" i="1"/>
  <c r="H21" i="1"/>
  <c r="H22" i="1"/>
  <c r="H23" i="1"/>
  <c r="H24" i="1"/>
  <c r="AJ24" i="1" s="1"/>
  <c r="H25" i="1"/>
  <c r="H26" i="1"/>
  <c r="H27" i="1"/>
  <c r="H28" i="1"/>
  <c r="H29" i="1"/>
  <c r="H30" i="1"/>
  <c r="H31" i="1"/>
  <c r="H32" i="1"/>
  <c r="AJ32" i="1" s="1"/>
  <c r="H33" i="1"/>
  <c r="H34" i="1"/>
  <c r="H35" i="1"/>
  <c r="H36" i="1"/>
  <c r="H37" i="1"/>
  <c r="H38" i="1"/>
  <c r="H39" i="1"/>
  <c r="H40" i="1"/>
  <c r="AL40" i="1" s="1"/>
  <c r="H41" i="1"/>
  <c r="H42" i="1"/>
  <c r="H43" i="1"/>
  <c r="H44" i="1"/>
  <c r="H45" i="1"/>
  <c r="H46" i="1"/>
  <c r="H47" i="1"/>
  <c r="H48" i="1"/>
  <c r="AJ48" i="1" s="1"/>
  <c r="H49" i="1"/>
  <c r="H50" i="1"/>
  <c r="H51" i="1"/>
  <c r="H52" i="1"/>
  <c r="H53" i="1"/>
  <c r="H54" i="1"/>
  <c r="H55" i="1"/>
  <c r="H56" i="1"/>
  <c r="AJ56" i="1" s="1"/>
  <c r="H57" i="1"/>
  <c r="H58" i="1"/>
  <c r="H59" i="1"/>
  <c r="H60" i="1"/>
  <c r="AL60" i="1" s="1"/>
  <c r="H61" i="1"/>
  <c r="H62" i="1"/>
  <c r="H63" i="1"/>
  <c r="H64" i="1"/>
  <c r="AJ64" i="1" s="1"/>
  <c r="H65" i="1"/>
  <c r="AJ65" i="1" s="1"/>
  <c r="H66" i="1"/>
  <c r="H67" i="1"/>
  <c r="H68" i="1"/>
  <c r="H69" i="1"/>
  <c r="H70" i="1"/>
  <c r="AK70" i="1" s="1"/>
  <c r="H71" i="1"/>
  <c r="H72" i="1"/>
  <c r="AJ72" i="1" s="1"/>
  <c r="H73" i="1"/>
  <c r="H74" i="1"/>
  <c r="H75" i="1"/>
  <c r="H76" i="1"/>
  <c r="AL76" i="1" s="1"/>
  <c r="H77" i="1"/>
  <c r="H78" i="1"/>
  <c r="H79" i="1"/>
  <c r="H80" i="1"/>
  <c r="AJ80" i="1" s="1"/>
  <c r="H81" i="1"/>
  <c r="AJ81" i="1" s="1"/>
  <c r="H82" i="1"/>
  <c r="H83" i="1"/>
  <c r="H84" i="1"/>
  <c r="H85" i="1"/>
  <c r="H86" i="1"/>
  <c r="H87" i="1"/>
  <c r="H88" i="1"/>
  <c r="AJ88" i="1" s="1"/>
  <c r="H89" i="1"/>
  <c r="H90" i="1"/>
  <c r="H91" i="1"/>
  <c r="H92" i="1"/>
  <c r="AL92" i="1" s="1"/>
  <c r="H93" i="1"/>
  <c r="H94" i="1"/>
  <c r="H95" i="1"/>
  <c r="H96" i="1"/>
  <c r="AJ96" i="1" s="1"/>
  <c r="H97" i="1"/>
  <c r="AJ97" i="1" s="1"/>
  <c r="H98" i="1"/>
  <c r="H99" i="1"/>
  <c r="H100" i="1"/>
  <c r="H101" i="1"/>
  <c r="H102" i="1"/>
  <c r="AK102" i="1" s="1"/>
  <c r="H103" i="1"/>
  <c r="H104" i="1"/>
  <c r="AJ104" i="1" s="1"/>
  <c r="H105" i="1"/>
  <c r="AL105" i="1" s="1"/>
  <c r="H106" i="1"/>
  <c r="H107" i="1"/>
  <c r="H108" i="1"/>
  <c r="AL108" i="1" s="1"/>
  <c r="H109" i="1"/>
  <c r="H110" i="1"/>
  <c r="H111" i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L111" i="1" l="1"/>
  <c r="AJ111" i="1"/>
  <c r="AL107" i="1"/>
  <c r="AJ107" i="1"/>
  <c r="AK101" i="1"/>
  <c r="AJ101" i="1"/>
  <c r="AL101" i="1"/>
  <c r="AK93" i="1"/>
  <c r="AJ93" i="1"/>
  <c r="AL93" i="1"/>
  <c r="AJ89" i="1"/>
  <c r="AK89" i="1"/>
  <c r="AK85" i="1"/>
  <c r="AJ85" i="1"/>
  <c r="AL85" i="1"/>
  <c r="AK77" i="1"/>
  <c r="AJ77" i="1"/>
  <c r="AL77" i="1"/>
  <c r="AJ73" i="1"/>
  <c r="AK73" i="1"/>
  <c r="AK69" i="1"/>
  <c r="AJ69" i="1"/>
  <c r="AL69" i="1"/>
  <c r="AK61" i="1"/>
  <c r="AJ61" i="1"/>
  <c r="AL61" i="1"/>
  <c r="AK57" i="1"/>
  <c r="AJ57" i="1"/>
  <c r="AK53" i="1"/>
  <c r="AJ53" i="1"/>
  <c r="AL53" i="1"/>
  <c r="AK49" i="1"/>
  <c r="AJ49" i="1"/>
  <c r="AJ45" i="1"/>
  <c r="AL45" i="1"/>
  <c r="AK45" i="1"/>
  <c r="AK41" i="1"/>
  <c r="AJ41" i="1"/>
  <c r="AK37" i="1"/>
  <c r="AJ37" i="1"/>
  <c r="AL37" i="1"/>
  <c r="AK33" i="1"/>
  <c r="AJ33" i="1"/>
  <c r="AJ29" i="1"/>
  <c r="AL29" i="1"/>
  <c r="AK25" i="1"/>
  <c r="AJ25" i="1"/>
  <c r="AK21" i="1"/>
  <c r="AJ21" i="1"/>
  <c r="AL21" i="1"/>
  <c r="AK17" i="1"/>
  <c r="AJ17" i="1"/>
  <c r="K6" i="1"/>
  <c r="W6" i="1"/>
  <c r="Z10" i="1"/>
  <c r="AF6" i="1"/>
  <c r="AJ40" i="1"/>
  <c r="AJ8" i="1"/>
  <c r="AK92" i="1"/>
  <c r="AK81" i="1"/>
  <c r="AK60" i="1"/>
  <c r="AK40" i="1"/>
  <c r="AL89" i="1"/>
  <c r="AL73" i="1"/>
  <c r="AL57" i="1"/>
  <c r="AL41" i="1"/>
  <c r="AL25" i="1"/>
  <c r="AK109" i="1"/>
  <c r="AJ109" i="1"/>
  <c r="AL109" i="1"/>
  <c r="AJ105" i="1"/>
  <c r="AK105" i="1"/>
  <c r="AL103" i="1"/>
  <c r="AJ103" i="1"/>
  <c r="AL99" i="1"/>
  <c r="AJ99" i="1"/>
  <c r="AL95" i="1"/>
  <c r="AJ95" i="1"/>
  <c r="AL91" i="1"/>
  <c r="AJ91" i="1"/>
  <c r="AL87" i="1"/>
  <c r="AJ87" i="1"/>
  <c r="AL83" i="1"/>
  <c r="AJ83" i="1"/>
  <c r="AL79" i="1"/>
  <c r="AJ79" i="1"/>
  <c r="AL75" i="1"/>
  <c r="AJ75" i="1"/>
  <c r="AL71" i="1"/>
  <c r="AJ71" i="1"/>
  <c r="AL67" i="1"/>
  <c r="AJ67" i="1"/>
  <c r="AL63" i="1"/>
  <c r="AJ63" i="1"/>
  <c r="AL59" i="1"/>
  <c r="AJ59" i="1"/>
  <c r="AK55" i="1"/>
  <c r="AL55" i="1"/>
  <c r="AJ55" i="1"/>
  <c r="AK51" i="1"/>
  <c r="AL51" i="1"/>
  <c r="AJ51" i="1"/>
  <c r="AL47" i="1"/>
  <c r="AJ47" i="1"/>
  <c r="AK47" i="1"/>
  <c r="AK43" i="1"/>
  <c r="AL43" i="1"/>
  <c r="AJ43" i="1"/>
  <c r="AK39" i="1"/>
  <c r="AL39" i="1"/>
  <c r="AJ39" i="1"/>
  <c r="AK35" i="1"/>
  <c r="AL35" i="1"/>
  <c r="AJ35" i="1"/>
  <c r="AK31" i="1"/>
  <c r="AL31" i="1"/>
  <c r="AJ31" i="1"/>
  <c r="AL27" i="1"/>
  <c r="AJ27" i="1"/>
  <c r="AK23" i="1"/>
  <c r="AL23" i="1"/>
  <c r="AJ23" i="1"/>
  <c r="AK19" i="1"/>
  <c r="AL19" i="1"/>
  <c r="AJ19" i="1"/>
  <c r="AK15" i="1"/>
  <c r="AL15" i="1"/>
  <c r="AJ15" i="1"/>
  <c r="AJ13" i="1"/>
  <c r="AL13" i="1"/>
  <c r="AK13" i="1"/>
  <c r="AK11" i="1"/>
  <c r="AL11" i="1"/>
  <c r="AJ11" i="1"/>
  <c r="AK9" i="1"/>
  <c r="AJ9" i="1"/>
  <c r="AL7" i="1"/>
  <c r="AK7" i="1"/>
  <c r="AL110" i="1"/>
  <c r="AK110" i="1"/>
  <c r="AJ110" i="1"/>
  <c r="AL106" i="1"/>
  <c r="AK106" i="1"/>
  <c r="AJ106" i="1"/>
  <c r="AL104" i="1"/>
  <c r="AK104" i="1"/>
  <c r="AL102" i="1"/>
  <c r="AJ102" i="1"/>
  <c r="AL100" i="1"/>
  <c r="AK100" i="1"/>
  <c r="AL98" i="1"/>
  <c r="AK98" i="1"/>
  <c r="AJ98" i="1"/>
  <c r="AL96" i="1"/>
  <c r="AK96" i="1"/>
  <c r="AL94" i="1"/>
  <c r="AK94" i="1"/>
  <c r="AJ94" i="1"/>
  <c r="AL90" i="1"/>
  <c r="AK90" i="1"/>
  <c r="AJ90" i="1"/>
  <c r="AL88" i="1"/>
  <c r="AK88" i="1"/>
  <c r="AL86" i="1"/>
  <c r="AJ86" i="1"/>
  <c r="AL84" i="1"/>
  <c r="AK84" i="1"/>
  <c r="AL82" i="1"/>
  <c r="AK82" i="1"/>
  <c r="AJ82" i="1"/>
  <c r="AL80" i="1"/>
  <c r="AK80" i="1"/>
  <c r="AL78" i="1"/>
  <c r="AK78" i="1"/>
  <c r="AJ78" i="1"/>
  <c r="AL74" i="1"/>
  <c r="AK74" i="1"/>
  <c r="AJ74" i="1"/>
  <c r="AL72" i="1"/>
  <c r="AK72" i="1"/>
  <c r="AL70" i="1"/>
  <c r="AJ70" i="1"/>
  <c r="AL68" i="1"/>
  <c r="AK68" i="1"/>
  <c r="AL66" i="1"/>
  <c r="AK66" i="1"/>
  <c r="AJ66" i="1"/>
  <c r="AL64" i="1"/>
  <c r="AK64" i="1"/>
  <c r="AL62" i="1"/>
  <c r="AK62" i="1"/>
  <c r="AJ62" i="1"/>
  <c r="AL58" i="1"/>
  <c r="AK58" i="1"/>
  <c r="AJ58" i="1"/>
  <c r="AL56" i="1"/>
  <c r="AK56" i="1"/>
  <c r="AL54" i="1"/>
  <c r="AK54" i="1"/>
  <c r="AJ54" i="1"/>
  <c r="AL52" i="1"/>
  <c r="AK52" i="1"/>
  <c r="AL50" i="1"/>
  <c r="AJ50" i="1"/>
  <c r="AL48" i="1"/>
  <c r="AK48" i="1"/>
  <c r="AL46" i="1"/>
  <c r="AK46" i="1"/>
  <c r="AJ46" i="1"/>
  <c r="AL44" i="1"/>
  <c r="AK44" i="1"/>
  <c r="AL42" i="1"/>
  <c r="AK42" i="1"/>
  <c r="AJ42" i="1"/>
  <c r="AL38" i="1"/>
  <c r="AK38" i="1"/>
  <c r="AJ38" i="1"/>
  <c r="AL36" i="1"/>
  <c r="AK36" i="1"/>
  <c r="AL34" i="1"/>
  <c r="AK34" i="1"/>
  <c r="AJ34" i="1"/>
  <c r="AL32" i="1"/>
  <c r="AK32" i="1"/>
  <c r="AL30" i="1"/>
  <c r="AK30" i="1"/>
  <c r="AJ30" i="1"/>
  <c r="AL28" i="1"/>
  <c r="AK28" i="1"/>
  <c r="AL26" i="1"/>
  <c r="AK26" i="1"/>
  <c r="AJ26" i="1"/>
  <c r="AL24" i="1"/>
  <c r="AK24" i="1"/>
  <c r="AL22" i="1"/>
  <c r="AK22" i="1"/>
  <c r="AJ22" i="1"/>
  <c r="AL20" i="1"/>
  <c r="AK20" i="1"/>
  <c r="AL18" i="1"/>
  <c r="AJ18" i="1"/>
  <c r="AL16" i="1"/>
  <c r="AK16" i="1"/>
  <c r="AL14" i="1"/>
  <c r="AK14" i="1"/>
  <c r="AJ14" i="1"/>
  <c r="AL12" i="1"/>
  <c r="AK12" i="1"/>
  <c r="AL10" i="1"/>
  <c r="AK10" i="1"/>
  <c r="AJ10" i="1"/>
  <c r="Y107" i="1"/>
  <c r="Y103" i="1"/>
  <c r="Y99" i="1"/>
  <c r="Y95" i="1"/>
  <c r="Y91" i="1"/>
  <c r="Y87" i="1"/>
  <c r="Y83" i="1"/>
  <c r="Y79" i="1"/>
  <c r="Y75" i="1"/>
  <c r="Y67" i="1"/>
  <c r="Y63" i="1"/>
  <c r="Y59" i="1"/>
  <c r="Y13" i="1"/>
  <c r="Y9" i="1"/>
  <c r="N6" i="1"/>
  <c r="AD6" i="1"/>
  <c r="AJ108" i="1"/>
  <c r="AJ100" i="1"/>
  <c r="AJ92" i="1"/>
  <c r="AJ84" i="1"/>
  <c r="AJ76" i="1"/>
  <c r="AJ68" i="1"/>
  <c r="AJ60" i="1"/>
  <c r="AJ52" i="1"/>
  <c r="AJ44" i="1"/>
  <c r="AJ36" i="1"/>
  <c r="AJ28" i="1"/>
  <c r="AJ20" i="1"/>
  <c r="AJ12" i="1"/>
  <c r="AK108" i="1"/>
  <c r="AK97" i="1"/>
  <c r="AK86" i="1"/>
  <c r="AK76" i="1"/>
  <c r="AK65" i="1"/>
  <c r="AK50" i="1"/>
  <c r="AK29" i="1"/>
  <c r="AK8" i="1"/>
  <c r="AL97" i="1"/>
  <c r="AL81" i="1"/>
  <c r="AL65" i="1"/>
  <c r="AL49" i="1"/>
  <c r="AL33" i="1"/>
  <c r="AL6" i="1" s="1"/>
  <c r="AL17" i="1"/>
  <c r="AK27" i="1"/>
  <c r="AE6" i="1"/>
  <c r="AG6" i="1"/>
  <c r="V6" i="1"/>
  <c r="Y47" i="1"/>
  <c r="Y43" i="1"/>
  <c r="Y39" i="1"/>
  <c r="Y35" i="1"/>
  <c r="Y31" i="1"/>
  <c r="Y27" i="1"/>
  <c r="Y23" i="1"/>
  <c r="Y19" i="1"/>
  <c r="Y15" i="1"/>
  <c r="Y11" i="1"/>
  <c r="Y55" i="1"/>
  <c r="Y51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J6" i="1"/>
  <c r="Y56" i="1"/>
  <c r="Y50" i="1"/>
  <c r="AH6" i="1"/>
  <c r="M6" i="1"/>
  <c r="L6" i="1"/>
  <c r="J6" i="1"/>
  <c r="AK6" i="1" l="1"/>
</calcChain>
</file>

<file path=xl/sharedStrings.xml><?xml version="1.0" encoding="utf-8"?>
<sst xmlns="http://schemas.openxmlformats.org/spreadsheetml/2006/main" count="266" uniqueCount="142">
  <si>
    <t>Период: 02.07.2025 - 09.07.2025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</si>
  <si>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</si>
  <si>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</si>
  <si>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</si>
  <si>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</si>
  <si>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</si>
  <si>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</si>
  <si>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</si>
  <si>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</si>
  <si>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</si>
  <si>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</si>
  <si>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</si>
  <si>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</si>
  <si>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</si>
  <si>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</si>
  <si>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</si>
  <si>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</si>
  <si>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</si>
  <si>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</si>
  <si>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</si>
  <si>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</si>
  <si>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</si>
  <si>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</si>
  <si>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</si>
  <si>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</si>
  <si>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</si>
  <si>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</si>
  <si>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</si>
  <si>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</si>
  <si>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</si>
  <si>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</si>
  <si>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</si>
  <si>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</si>
  <si>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</si>
  <si>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</si>
  <si>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</si>
  <si>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</si>
  <si>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</si>
  <si>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</si>
  <si>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</si>
  <si>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</si>
  <si>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</si>
  <si>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</si>
  <si>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</si>
  <si>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</si>
  <si>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</si>
  <si>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</si>
  <si>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</si>
  <si>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</si>
  <si>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</si>
  <si>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</si>
  <si>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</si>
  <si>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</si>
  <si>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</si>
  <si>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</si>
  <si>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</si>
  <si>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</si>
  <si>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</si>
  <si>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</si>
  <si>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</si>
  <si>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</si>
  <si>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</si>
  <si>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</si>
  <si>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</si>
  <si>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</si>
  <si>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</si>
  <si>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</si>
  <si>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</si>
  <si>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</si>
  <si>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</si>
  <si>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</si>
  <si>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</si>
  <si>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</si>
  <si>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</si>
  <si>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</si>
  <si>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</si>
  <si>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</si>
  <si>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</si>
  <si>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</si>
  <si>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</si>
  <si>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</si>
  <si>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</si>
  <si>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</si>
  <si>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</si>
  <si>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</si>
  <si>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</si>
  <si>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</si>
  <si>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</si>
  <si>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</si>
  <si>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</si>
  <si>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</si>
  <si>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</si>
  <si>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</si>
  <si>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</si>
  <si>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</si>
  <si>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</si>
  <si>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</si>
  <si>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</si>
  <si>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</si>
  <si>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</si>
  <si>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</si>
  <si>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</si>
  <si>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</si>
  <si>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</si>
  <si>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</si>
  <si>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</si>
  <si>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</si>
  <si>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</si>
  <si>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</si>
  <si>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</si>
  <si>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</si>
  <si>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</si>
  <si>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</si>
  <si>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</si>
  <si>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</si>
  <si>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</si>
  <si>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</si>
  <si>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</si>
  <si>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</si>
  <si>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</si>
  <si>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</si>
  <si>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</si>
  <si>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</si>
  <si>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</si>
  <si>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</si>
  <si>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</si>
  <si>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</si>
  <si>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</si>
  <si>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</si>
  <si>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</si>
  <si>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</si>
  <si>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09,07,</t>
  </si>
  <si>
    <t>10,07,</t>
  </si>
  <si>
    <t>11,07,</t>
  </si>
  <si>
    <t>14,07,</t>
  </si>
  <si>
    <t>15,07,</t>
  </si>
  <si>
    <t>20,06,</t>
  </si>
  <si>
    <t>27,06,</t>
  </si>
  <si>
    <t>04,07,</t>
  </si>
  <si>
    <t>ник 2,2т</t>
  </si>
  <si>
    <t>9т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</si>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</sst>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27.06.2025 - 04.07.2025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07,07,</v>
          </cell>
          <cell r="M5" t="str">
            <v>08,07,</v>
          </cell>
          <cell r="N5" t="str">
            <v>09,07,</v>
          </cell>
          <cell r="V5" t="str">
            <v>10,07,</v>
          </cell>
          <cell r="X5" t="str">
            <v>11,07,</v>
          </cell>
          <cell r="AE5" t="str">
            <v>13,06,</v>
          </cell>
          <cell r="AF5" t="str">
            <v>20,06,</v>
          </cell>
          <cell r="AG5" t="str">
            <v>27,06,</v>
          </cell>
          <cell r="AH5" t="str">
            <v>04,07,</v>
          </cell>
        </row>
        <row r="6">
          <cell r="E6">
            <v>155795.74500000002</v>
          </cell>
          <cell r="F6">
            <v>102863.35999999999</v>
          </cell>
          <cell r="J6">
            <v>157204.96800000002</v>
          </cell>
          <cell r="K6">
            <v>-1409.2230000000004</v>
          </cell>
          <cell r="L6">
            <v>15460</v>
          </cell>
          <cell r="M6">
            <v>30560</v>
          </cell>
          <cell r="N6">
            <v>32270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29440</v>
          </cell>
          <cell r="W6">
            <v>28254.349000000013</v>
          </cell>
          <cell r="X6">
            <v>29260.213</v>
          </cell>
          <cell r="AA6">
            <v>0</v>
          </cell>
          <cell r="AB6">
            <v>0</v>
          </cell>
          <cell r="AC6">
            <v>0</v>
          </cell>
          <cell r="AD6">
            <v>14524</v>
          </cell>
          <cell r="AE6">
            <v>26389.441799999997</v>
          </cell>
          <cell r="AF6">
            <v>27028.578400000009</v>
          </cell>
          <cell r="AG6">
            <v>26599.721600000012</v>
          </cell>
          <cell r="AH6">
            <v>28734.376999999997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329.74200000000002</v>
          </cell>
          <cell r="D7">
            <v>1761.328</v>
          </cell>
          <cell r="E7">
            <v>582.14200000000005</v>
          </cell>
          <cell r="F7">
            <v>863.90200000000004</v>
          </cell>
          <cell r="G7" t="str">
            <v>н</v>
          </cell>
          <cell r="H7">
            <v>1</v>
          </cell>
          <cell r="I7">
            <v>45</v>
          </cell>
          <cell r="J7">
            <v>597.96799999999996</v>
          </cell>
          <cell r="K7">
            <v>-15.825999999999908</v>
          </cell>
          <cell r="L7">
            <v>0</v>
          </cell>
          <cell r="M7">
            <v>100</v>
          </cell>
          <cell r="N7">
            <v>130</v>
          </cell>
          <cell r="V7">
            <v>100</v>
          </cell>
          <cell r="W7">
            <v>116.42840000000001</v>
          </cell>
          <cell r="X7">
            <v>100</v>
          </cell>
          <cell r="Y7">
            <v>11.11328507477557</v>
          </cell>
          <cell r="Z7">
            <v>7.4200281031088631</v>
          </cell>
          <cell r="AD7">
            <v>0</v>
          </cell>
          <cell r="AE7">
            <v>134.69540000000001</v>
          </cell>
          <cell r="AF7">
            <v>107.78540000000001</v>
          </cell>
          <cell r="AG7">
            <v>112.1538</v>
          </cell>
          <cell r="AH7">
            <v>155.351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623.08500000000004</v>
          </cell>
          <cell r="D8">
            <v>1581.7</v>
          </cell>
          <cell r="E8">
            <v>991.91399999999999</v>
          </cell>
          <cell r="F8">
            <v>1170.481</v>
          </cell>
          <cell r="G8" t="str">
            <v>ябл</v>
          </cell>
          <cell r="H8">
            <v>1</v>
          </cell>
          <cell r="I8">
            <v>45</v>
          </cell>
          <cell r="J8">
            <v>1027.1600000000001</v>
          </cell>
          <cell r="K8">
            <v>-35.246000000000095</v>
          </cell>
          <cell r="L8">
            <v>0</v>
          </cell>
          <cell r="M8">
            <v>300</v>
          </cell>
          <cell r="N8">
            <v>0</v>
          </cell>
          <cell r="W8">
            <v>198.3828</v>
          </cell>
          <cell r="X8">
            <v>200</v>
          </cell>
          <cell r="Y8">
            <v>8.4204931072653473</v>
          </cell>
          <cell r="Z8">
            <v>5.9001133162754025</v>
          </cell>
          <cell r="AD8">
            <v>0</v>
          </cell>
          <cell r="AE8">
            <v>252.26060000000001</v>
          </cell>
          <cell r="AF8">
            <v>305.1848</v>
          </cell>
          <cell r="AG8">
            <v>304.7226</v>
          </cell>
          <cell r="AH8">
            <v>171.45400000000001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1074.23</v>
          </cell>
          <cell r="D9">
            <v>3761.4470000000001</v>
          </cell>
          <cell r="E9">
            <v>2565.819</v>
          </cell>
          <cell r="F9">
            <v>2211.0720000000001</v>
          </cell>
          <cell r="G9" t="str">
            <v>ткмай</v>
          </cell>
          <cell r="H9">
            <v>1</v>
          </cell>
          <cell r="I9">
            <v>45</v>
          </cell>
          <cell r="J9">
            <v>2574.5770000000002</v>
          </cell>
          <cell r="K9">
            <v>-8.7580000000002656</v>
          </cell>
          <cell r="L9">
            <v>100</v>
          </cell>
          <cell r="M9">
            <v>600</v>
          </cell>
          <cell r="N9">
            <v>300</v>
          </cell>
          <cell r="V9">
            <v>600</v>
          </cell>
          <cell r="W9">
            <v>513.16380000000004</v>
          </cell>
          <cell r="X9">
            <v>550</v>
          </cell>
          <cell r="Y9">
            <v>8.4984014850618852</v>
          </cell>
          <cell r="Z9">
            <v>4.3087061090435448</v>
          </cell>
          <cell r="AD9">
            <v>0</v>
          </cell>
          <cell r="AE9">
            <v>500.35939999999999</v>
          </cell>
          <cell r="AF9">
            <v>544.00900000000001</v>
          </cell>
          <cell r="AG9">
            <v>525.65539999999999</v>
          </cell>
          <cell r="AH9">
            <v>634.35900000000004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959</v>
          </cell>
          <cell r="D10">
            <v>4751</v>
          </cell>
          <cell r="E10">
            <v>4716</v>
          </cell>
          <cell r="F10">
            <v>934</v>
          </cell>
          <cell r="G10" t="str">
            <v>ябл</v>
          </cell>
          <cell r="H10">
            <v>0.4</v>
          </cell>
          <cell r="I10">
            <v>45</v>
          </cell>
          <cell r="J10">
            <v>4794</v>
          </cell>
          <cell r="K10">
            <v>-78</v>
          </cell>
          <cell r="L10">
            <v>800</v>
          </cell>
          <cell r="M10">
            <v>700</v>
          </cell>
          <cell r="N10">
            <v>700</v>
          </cell>
          <cell r="V10">
            <v>900</v>
          </cell>
          <cell r="W10">
            <v>607.20000000000005</v>
          </cell>
          <cell r="X10">
            <v>900</v>
          </cell>
          <cell r="Y10">
            <v>8.1258234519104082</v>
          </cell>
          <cell r="Z10">
            <v>1.5382081686429512</v>
          </cell>
          <cell r="AD10">
            <v>1680</v>
          </cell>
          <cell r="AE10">
            <v>550.4</v>
          </cell>
          <cell r="AF10">
            <v>552.4</v>
          </cell>
          <cell r="AG10">
            <v>556</v>
          </cell>
          <cell r="AH10">
            <v>772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1362</v>
          </cell>
          <cell r="D11">
            <v>8318</v>
          </cell>
          <cell r="E11">
            <v>5144</v>
          </cell>
          <cell r="F11">
            <v>4406</v>
          </cell>
          <cell r="G11">
            <v>0</v>
          </cell>
          <cell r="H11">
            <v>0.45</v>
          </cell>
          <cell r="I11">
            <v>45</v>
          </cell>
          <cell r="J11">
            <v>5266</v>
          </cell>
          <cell r="K11">
            <v>-122</v>
          </cell>
          <cell r="L11">
            <v>500</v>
          </cell>
          <cell r="M11">
            <v>1000</v>
          </cell>
          <cell r="N11">
            <v>800</v>
          </cell>
          <cell r="V11">
            <v>1000</v>
          </cell>
          <cell r="W11">
            <v>876.4</v>
          </cell>
          <cell r="X11">
            <v>1000</v>
          </cell>
          <cell r="Y11">
            <v>9.9338201734367875</v>
          </cell>
          <cell r="Z11">
            <v>5.027384755819261</v>
          </cell>
          <cell r="AD11">
            <v>762</v>
          </cell>
          <cell r="AE11">
            <v>840.2</v>
          </cell>
          <cell r="AF11">
            <v>896</v>
          </cell>
          <cell r="AG11">
            <v>932.4</v>
          </cell>
          <cell r="AH11">
            <v>884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1644</v>
          </cell>
          <cell r="D12">
            <v>8906</v>
          </cell>
          <cell r="E12">
            <v>7693</v>
          </cell>
          <cell r="F12">
            <v>2745</v>
          </cell>
          <cell r="G12" t="str">
            <v>оконч</v>
          </cell>
          <cell r="H12">
            <v>0.45</v>
          </cell>
          <cell r="I12">
            <v>45</v>
          </cell>
          <cell r="J12">
            <v>7787</v>
          </cell>
          <cell r="K12">
            <v>-94</v>
          </cell>
          <cell r="L12">
            <v>500</v>
          </cell>
          <cell r="M12">
            <v>1400</v>
          </cell>
          <cell r="N12">
            <v>1000</v>
          </cell>
          <cell r="V12">
            <v>1200</v>
          </cell>
          <cell r="W12">
            <v>1043</v>
          </cell>
          <cell r="X12">
            <v>1200</v>
          </cell>
          <cell r="Y12">
            <v>7.7133269415148611</v>
          </cell>
          <cell r="Z12">
            <v>2.63183125599233</v>
          </cell>
          <cell r="AD12">
            <v>2478</v>
          </cell>
          <cell r="AE12">
            <v>876.2</v>
          </cell>
          <cell r="AF12">
            <v>912.4</v>
          </cell>
          <cell r="AG12">
            <v>900.2</v>
          </cell>
          <cell r="AH12">
            <v>1186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48</v>
          </cell>
          <cell r="D13">
            <v>63</v>
          </cell>
          <cell r="E13">
            <v>71</v>
          </cell>
          <cell r="F13">
            <v>37</v>
          </cell>
          <cell r="G13">
            <v>0</v>
          </cell>
          <cell r="H13">
            <v>0.4</v>
          </cell>
          <cell r="I13">
            <v>50</v>
          </cell>
          <cell r="J13">
            <v>80</v>
          </cell>
          <cell r="K13">
            <v>-9</v>
          </cell>
          <cell r="L13">
            <v>30</v>
          </cell>
          <cell r="M13">
            <v>20</v>
          </cell>
          <cell r="N13">
            <v>30</v>
          </cell>
          <cell r="W13">
            <v>14.2</v>
          </cell>
          <cell r="X13">
            <v>20</v>
          </cell>
          <cell r="Y13">
            <v>9.647887323943662</v>
          </cell>
          <cell r="Z13">
            <v>2.6056338028169015</v>
          </cell>
          <cell r="AD13">
            <v>0</v>
          </cell>
          <cell r="AE13">
            <v>9.4</v>
          </cell>
          <cell r="AF13">
            <v>12.2</v>
          </cell>
          <cell r="AG13">
            <v>12.2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246</v>
          </cell>
          <cell r="D14">
            <v>444</v>
          </cell>
          <cell r="E14">
            <v>300</v>
          </cell>
          <cell r="F14">
            <v>374</v>
          </cell>
          <cell r="G14">
            <v>0</v>
          </cell>
          <cell r="H14">
            <v>0.17</v>
          </cell>
          <cell r="I14">
            <v>180</v>
          </cell>
          <cell r="J14">
            <v>332</v>
          </cell>
          <cell r="K14">
            <v>-32</v>
          </cell>
          <cell r="L14">
            <v>0</v>
          </cell>
          <cell r="M14">
            <v>0</v>
          </cell>
          <cell r="N14">
            <v>100</v>
          </cell>
          <cell r="W14">
            <v>60</v>
          </cell>
          <cell r="X14">
            <v>200</v>
          </cell>
          <cell r="Y14">
            <v>11.233333333333333</v>
          </cell>
          <cell r="Z14">
            <v>6.2333333333333334</v>
          </cell>
          <cell r="AD14">
            <v>0</v>
          </cell>
          <cell r="AE14">
            <v>66</v>
          </cell>
          <cell r="AF14">
            <v>57.6</v>
          </cell>
          <cell r="AG14">
            <v>55.6</v>
          </cell>
          <cell r="AH14">
            <v>41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83</v>
          </cell>
          <cell r="D15">
            <v>505</v>
          </cell>
          <cell r="E15">
            <v>373</v>
          </cell>
          <cell r="F15">
            <v>197</v>
          </cell>
          <cell r="G15">
            <v>0</v>
          </cell>
          <cell r="H15">
            <v>0.3</v>
          </cell>
          <cell r="I15">
            <v>40</v>
          </cell>
          <cell r="J15">
            <v>392</v>
          </cell>
          <cell r="K15">
            <v>-19</v>
          </cell>
          <cell r="L15">
            <v>50</v>
          </cell>
          <cell r="M15">
            <v>50</v>
          </cell>
          <cell r="N15">
            <v>130</v>
          </cell>
          <cell r="V15">
            <v>100</v>
          </cell>
          <cell r="W15">
            <v>74.599999999999994</v>
          </cell>
          <cell r="X15">
            <v>100</v>
          </cell>
          <cell r="Y15">
            <v>8.4048257372654156</v>
          </cell>
          <cell r="Z15">
            <v>2.6407506702412871</v>
          </cell>
          <cell r="AD15">
            <v>0</v>
          </cell>
          <cell r="AE15">
            <v>60.6</v>
          </cell>
          <cell r="AF15">
            <v>57.8</v>
          </cell>
          <cell r="AG15">
            <v>63.4</v>
          </cell>
          <cell r="AH15">
            <v>63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1025</v>
          </cell>
          <cell r="D16">
            <v>2184</v>
          </cell>
          <cell r="E16">
            <v>1534</v>
          </cell>
          <cell r="F16">
            <v>1633</v>
          </cell>
          <cell r="G16">
            <v>0</v>
          </cell>
          <cell r="H16">
            <v>0.17</v>
          </cell>
          <cell r="I16">
            <v>180</v>
          </cell>
          <cell r="J16">
            <v>1581</v>
          </cell>
          <cell r="K16">
            <v>-47</v>
          </cell>
          <cell r="L16">
            <v>0</v>
          </cell>
          <cell r="M16">
            <v>0</v>
          </cell>
          <cell r="N16">
            <v>500</v>
          </cell>
          <cell r="V16">
            <v>500</v>
          </cell>
          <cell r="W16">
            <v>306.8</v>
          </cell>
          <cell r="X16">
            <v>500</v>
          </cell>
          <cell r="Y16">
            <v>10.211864406779661</v>
          </cell>
          <cell r="Z16">
            <v>5.3226857887874832</v>
          </cell>
          <cell r="AD16">
            <v>0</v>
          </cell>
          <cell r="AE16">
            <v>279.60000000000002</v>
          </cell>
          <cell r="AF16">
            <v>293.8</v>
          </cell>
          <cell r="AG16">
            <v>278.60000000000002</v>
          </cell>
          <cell r="AH16">
            <v>248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173</v>
          </cell>
          <cell r="D17">
            <v>915</v>
          </cell>
          <cell r="E17">
            <v>767</v>
          </cell>
          <cell r="F17">
            <v>135</v>
          </cell>
          <cell r="G17">
            <v>0</v>
          </cell>
          <cell r="H17">
            <v>0.35</v>
          </cell>
          <cell r="I17">
            <v>45</v>
          </cell>
          <cell r="J17">
            <v>906</v>
          </cell>
          <cell r="K17">
            <v>-139</v>
          </cell>
          <cell r="L17">
            <v>250</v>
          </cell>
          <cell r="M17">
            <v>250</v>
          </cell>
          <cell r="N17">
            <v>250</v>
          </cell>
          <cell r="V17">
            <v>200</v>
          </cell>
          <cell r="W17">
            <v>153.4</v>
          </cell>
          <cell r="X17">
            <v>200</v>
          </cell>
          <cell r="Y17">
            <v>8.3767926988265966</v>
          </cell>
          <cell r="Z17">
            <v>0.88005215123859193</v>
          </cell>
          <cell r="AD17">
            <v>0</v>
          </cell>
          <cell r="AE17">
            <v>96.8</v>
          </cell>
          <cell r="AF17">
            <v>106.8</v>
          </cell>
          <cell r="AG17">
            <v>121.4</v>
          </cell>
          <cell r="AH17">
            <v>109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75</v>
          </cell>
          <cell r="D18">
            <v>219</v>
          </cell>
          <cell r="E18">
            <v>141</v>
          </cell>
          <cell r="F18">
            <v>98</v>
          </cell>
          <cell r="G18" t="str">
            <v>н</v>
          </cell>
          <cell r="H18">
            <v>0.35</v>
          </cell>
          <cell r="I18">
            <v>45</v>
          </cell>
          <cell r="J18">
            <v>162</v>
          </cell>
          <cell r="K18">
            <v>-21</v>
          </cell>
          <cell r="L18">
            <v>20</v>
          </cell>
          <cell r="M18">
            <v>20</v>
          </cell>
          <cell r="N18">
            <v>40</v>
          </cell>
          <cell r="V18">
            <v>30</v>
          </cell>
          <cell r="W18">
            <v>28.2</v>
          </cell>
          <cell r="X18">
            <v>50</v>
          </cell>
          <cell r="Y18">
            <v>9.1489361702127656</v>
          </cell>
          <cell r="Z18">
            <v>3.4751773049645389</v>
          </cell>
          <cell r="AD18">
            <v>0</v>
          </cell>
          <cell r="AE18">
            <v>26.2</v>
          </cell>
          <cell r="AF18">
            <v>24.4</v>
          </cell>
          <cell r="AG18">
            <v>24.2</v>
          </cell>
          <cell r="AH18">
            <v>26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403</v>
          </cell>
          <cell r="D19">
            <v>517</v>
          </cell>
          <cell r="E19">
            <v>234</v>
          </cell>
          <cell r="F19">
            <v>306</v>
          </cell>
          <cell r="G19">
            <v>0</v>
          </cell>
          <cell r="H19">
            <v>0.35</v>
          </cell>
          <cell r="I19">
            <v>45</v>
          </cell>
          <cell r="J19">
            <v>236</v>
          </cell>
          <cell r="K19">
            <v>-2</v>
          </cell>
          <cell r="L19">
            <v>0</v>
          </cell>
          <cell r="M19">
            <v>50</v>
          </cell>
          <cell r="N19">
            <v>30</v>
          </cell>
          <cell r="W19">
            <v>46.8</v>
          </cell>
          <cell r="X19">
            <v>30</v>
          </cell>
          <cell r="Y19">
            <v>8.8888888888888893</v>
          </cell>
          <cell r="Z19">
            <v>6.5384615384615392</v>
          </cell>
          <cell r="AD19">
            <v>0</v>
          </cell>
          <cell r="AE19">
            <v>98.2</v>
          </cell>
          <cell r="AF19">
            <v>97</v>
          </cell>
          <cell r="AG19">
            <v>68.400000000000006</v>
          </cell>
          <cell r="AH19">
            <v>38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245</v>
          </cell>
          <cell r="D20">
            <v>903</v>
          </cell>
          <cell r="E20">
            <v>632</v>
          </cell>
          <cell r="F20">
            <v>496</v>
          </cell>
          <cell r="G20">
            <v>0</v>
          </cell>
          <cell r="H20">
            <v>0.35</v>
          </cell>
          <cell r="I20">
            <v>45</v>
          </cell>
          <cell r="J20">
            <v>648</v>
          </cell>
          <cell r="K20">
            <v>-16</v>
          </cell>
          <cell r="L20">
            <v>100</v>
          </cell>
          <cell r="M20">
            <v>100</v>
          </cell>
          <cell r="N20">
            <v>100</v>
          </cell>
          <cell r="V20">
            <v>170</v>
          </cell>
          <cell r="W20">
            <v>126.4</v>
          </cell>
          <cell r="X20">
            <v>150</v>
          </cell>
          <cell r="Y20">
            <v>8.8291139240506329</v>
          </cell>
          <cell r="Z20">
            <v>3.9240506329113924</v>
          </cell>
          <cell r="AD20">
            <v>0</v>
          </cell>
          <cell r="AE20">
            <v>125</v>
          </cell>
          <cell r="AF20">
            <v>118.8</v>
          </cell>
          <cell r="AG20">
            <v>121.2</v>
          </cell>
          <cell r="AH20">
            <v>162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248.55699999999999</v>
          </cell>
          <cell r="D21">
            <v>736.68700000000001</v>
          </cell>
          <cell r="E21">
            <v>549.31899999999996</v>
          </cell>
          <cell r="F21">
            <v>407.80099999999999</v>
          </cell>
          <cell r="G21">
            <v>0</v>
          </cell>
          <cell r="H21">
            <v>1</v>
          </cell>
          <cell r="I21">
            <v>50</v>
          </cell>
          <cell r="J21">
            <v>553.25300000000004</v>
          </cell>
          <cell r="K21">
            <v>-3.9340000000000828</v>
          </cell>
          <cell r="L21">
            <v>0</v>
          </cell>
          <cell r="M21">
            <v>200</v>
          </cell>
          <cell r="N21">
            <v>50</v>
          </cell>
          <cell r="V21">
            <v>150</v>
          </cell>
          <cell r="W21">
            <v>109.8638</v>
          </cell>
          <cell r="X21">
            <v>120</v>
          </cell>
          <cell r="Y21">
            <v>8.445011004534706</v>
          </cell>
          <cell r="Z21">
            <v>3.7118777977823449</v>
          </cell>
          <cell r="AD21">
            <v>0</v>
          </cell>
          <cell r="AE21">
            <v>99.814800000000005</v>
          </cell>
          <cell r="AF21">
            <v>104.7734</v>
          </cell>
          <cell r="AG21">
            <v>102.8984</v>
          </cell>
          <cell r="AH21">
            <v>118.279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1715.3330000000001</v>
          </cell>
          <cell r="D22">
            <v>8513.3520000000008</v>
          </cell>
          <cell r="E22">
            <v>6031.1220000000003</v>
          </cell>
          <cell r="F22">
            <v>4016.6640000000002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6223.3969999999999</v>
          </cell>
          <cell r="K22">
            <v>-192.27499999999964</v>
          </cell>
          <cell r="L22">
            <v>500</v>
          </cell>
          <cell r="M22">
            <v>1200</v>
          </cell>
          <cell r="N22">
            <v>1300</v>
          </cell>
          <cell r="V22">
            <v>1600</v>
          </cell>
          <cell r="W22">
            <v>1206.2244000000001</v>
          </cell>
          <cell r="X22">
            <v>1600</v>
          </cell>
          <cell r="Y22">
            <v>8.4699530203501112</v>
          </cell>
          <cell r="Z22">
            <v>3.3299475619959273</v>
          </cell>
          <cell r="AD22">
            <v>0</v>
          </cell>
          <cell r="AE22">
            <v>1094.4667999999999</v>
          </cell>
          <cell r="AF22">
            <v>1069.6772000000001</v>
          </cell>
          <cell r="AG22">
            <v>1122.0922</v>
          </cell>
          <cell r="AH22">
            <v>1313.86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270.399</v>
          </cell>
          <cell r="D23">
            <v>1244.758</v>
          </cell>
          <cell r="E23">
            <v>420.62299999999999</v>
          </cell>
          <cell r="F23">
            <v>182.643</v>
          </cell>
          <cell r="G23">
            <v>0</v>
          </cell>
          <cell r="H23">
            <v>1</v>
          </cell>
          <cell r="I23">
            <v>50</v>
          </cell>
          <cell r="J23">
            <v>427.05399999999997</v>
          </cell>
          <cell r="K23">
            <v>-6.4309999999999832</v>
          </cell>
          <cell r="L23">
            <v>100</v>
          </cell>
          <cell r="M23">
            <v>120</v>
          </cell>
          <cell r="N23">
            <v>90</v>
          </cell>
          <cell r="V23">
            <v>120</v>
          </cell>
          <cell r="W23">
            <v>84.124600000000001</v>
          </cell>
          <cell r="X23">
            <v>100</v>
          </cell>
          <cell r="Y23">
            <v>8.4712795068267788</v>
          </cell>
          <cell r="Z23">
            <v>2.1711009621442479</v>
          </cell>
          <cell r="AD23">
            <v>0</v>
          </cell>
          <cell r="AE23">
            <v>93.899000000000001</v>
          </cell>
          <cell r="AF23">
            <v>90.698000000000008</v>
          </cell>
          <cell r="AG23">
            <v>71.667999999999992</v>
          </cell>
          <cell r="AH23">
            <v>84.64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406.39299999999997</v>
          </cell>
          <cell r="D24">
            <v>2025.6310000000001</v>
          </cell>
          <cell r="E24">
            <v>1546.8420000000001</v>
          </cell>
          <cell r="F24">
            <v>850.03700000000003</v>
          </cell>
          <cell r="G24">
            <v>0</v>
          </cell>
          <cell r="H24">
            <v>1</v>
          </cell>
          <cell r="I24">
            <v>60</v>
          </cell>
          <cell r="J24">
            <v>1575.0250000000001</v>
          </cell>
          <cell r="K24">
            <v>-28.182999999999993</v>
          </cell>
          <cell r="L24">
            <v>250</v>
          </cell>
          <cell r="M24">
            <v>400</v>
          </cell>
          <cell r="N24">
            <v>350</v>
          </cell>
          <cell r="V24">
            <v>400</v>
          </cell>
          <cell r="W24">
            <v>309.36840000000001</v>
          </cell>
          <cell r="X24">
            <v>360</v>
          </cell>
          <cell r="Y24">
            <v>8.4366632144718086</v>
          </cell>
          <cell r="Z24">
            <v>2.7476529600308242</v>
          </cell>
          <cell r="AD24">
            <v>0</v>
          </cell>
          <cell r="AE24">
            <v>261.4828</v>
          </cell>
          <cell r="AF24">
            <v>256.99760000000003</v>
          </cell>
          <cell r="AG24">
            <v>269.19319999999999</v>
          </cell>
          <cell r="AH24">
            <v>364.15899999999999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203.869</v>
          </cell>
          <cell r="D25">
            <v>855.82799999999997</v>
          </cell>
          <cell r="E25">
            <v>705.34</v>
          </cell>
          <cell r="F25">
            <v>326.27300000000002</v>
          </cell>
          <cell r="G25">
            <v>0</v>
          </cell>
          <cell r="H25">
            <v>1</v>
          </cell>
          <cell r="I25">
            <v>50</v>
          </cell>
          <cell r="J25">
            <v>700.13400000000001</v>
          </cell>
          <cell r="K25">
            <v>5.2060000000000173</v>
          </cell>
          <cell r="L25">
            <v>160</v>
          </cell>
          <cell r="M25">
            <v>200</v>
          </cell>
          <cell r="N25">
            <v>180</v>
          </cell>
          <cell r="V25">
            <v>160</v>
          </cell>
          <cell r="W25">
            <v>141.06800000000001</v>
          </cell>
          <cell r="X25">
            <v>160</v>
          </cell>
          <cell r="Y25">
            <v>8.4092281736467527</v>
          </cell>
          <cell r="Z25">
            <v>2.3128774775285676</v>
          </cell>
          <cell r="AD25">
            <v>0</v>
          </cell>
          <cell r="AE25">
            <v>129.465</v>
          </cell>
          <cell r="AF25">
            <v>118.86620000000001</v>
          </cell>
          <cell r="AG25">
            <v>115.4734</v>
          </cell>
          <cell r="AH25">
            <v>138.62799999999999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62.814</v>
          </cell>
          <cell r="D26">
            <v>320.56700000000001</v>
          </cell>
          <cell r="E26">
            <v>189.65199999999999</v>
          </cell>
          <cell r="F26">
            <v>190.19</v>
          </cell>
          <cell r="G26">
            <v>0</v>
          </cell>
          <cell r="H26">
            <v>1</v>
          </cell>
          <cell r="I26">
            <v>60</v>
          </cell>
          <cell r="J26">
            <v>181.173</v>
          </cell>
          <cell r="K26">
            <v>8.478999999999985</v>
          </cell>
          <cell r="L26">
            <v>0</v>
          </cell>
          <cell r="M26">
            <v>0</v>
          </cell>
          <cell r="N26">
            <v>50</v>
          </cell>
          <cell r="V26">
            <v>50</v>
          </cell>
          <cell r="W26">
            <v>37.930399999999999</v>
          </cell>
          <cell r="X26">
            <v>40</v>
          </cell>
          <cell r="Y26">
            <v>8.7051547044059649</v>
          </cell>
          <cell r="Z26">
            <v>5.0141838736211586</v>
          </cell>
          <cell r="AD26">
            <v>0</v>
          </cell>
          <cell r="AE26">
            <v>45.593599999999995</v>
          </cell>
          <cell r="AF26">
            <v>40.3748</v>
          </cell>
          <cell r="AG26">
            <v>41.505800000000001</v>
          </cell>
          <cell r="AH26">
            <v>43.002000000000002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68.991</v>
          </cell>
          <cell r="D27">
            <v>268.21199999999999</v>
          </cell>
          <cell r="E27">
            <v>180.416</v>
          </cell>
          <cell r="F27">
            <v>150.619</v>
          </cell>
          <cell r="G27">
            <v>0</v>
          </cell>
          <cell r="H27">
            <v>1</v>
          </cell>
          <cell r="I27">
            <v>60</v>
          </cell>
          <cell r="J27">
            <v>175.029</v>
          </cell>
          <cell r="K27">
            <v>5.3870000000000005</v>
          </cell>
          <cell r="L27">
            <v>0</v>
          </cell>
          <cell r="M27">
            <v>0</v>
          </cell>
          <cell r="N27">
            <v>60</v>
          </cell>
          <cell r="V27">
            <v>50</v>
          </cell>
          <cell r="W27">
            <v>36.083199999999998</v>
          </cell>
          <cell r="X27">
            <v>50</v>
          </cell>
          <cell r="Y27">
            <v>8.60841056225612</v>
          </cell>
          <cell r="Z27">
            <v>4.1742140386661939</v>
          </cell>
          <cell r="AD27">
            <v>0</v>
          </cell>
          <cell r="AE27">
            <v>38.763199999999998</v>
          </cell>
          <cell r="AF27">
            <v>32.940600000000003</v>
          </cell>
          <cell r="AG27">
            <v>36.22</v>
          </cell>
          <cell r="AH27">
            <v>44.850999999999999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294.72899999999998</v>
          </cell>
          <cell r="D28">
            <v>669.85500000000002</v>
          </cell>
          <cell r="E28">
            <v>490.834</v>
          </cell>
          <cell r="F28">
            <v>453.46899999999999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490.858</v>
          </cell>
          <cell r="K28">
            <v>-2.4000000000000909E-2</v>
          </cell>
          <cell r="L28">
            <v>0</v>
          </cell>
          <cell r="M28">
            <v>120</v>
          </cell>
          <cell r="N28">
            <v>90</v>
          </cell>
          <cell r="V28">
            <v>100</v>
          </cell>
          <cell r="W28">
            <v>98.166799999999995</v>
          </cell>
          <cell r="X28">
            <v>100</v>
          </cell>
          <cell r="Y28">
            <v>8.7959371192704676</v>
          </cell>
          <cell r="Z28">
            <v>4.6193723336199204</v>
          </cell>
          <cell r="AD28">
            <v>0</v>
          </cell>
          <cell r="AE28">
            <v>110.343</v>
          </cell>
          <cell r="AF28">
            <v>119.16500000000001</v>
          </cell>
          <cell r="AG28">
            <v>107.39680000000001</v>
          </cell>
          <cell r="AH28">
            <v>104.485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105.67100000000001</v>
          </cell>
          <cell r="D29">
            <v>216.441</v>
          </cell>
          <cell r="E29">
            <v>168.40700000000001</v>
          </cell>
          <cell r="F29">
            <v>149.756</v>
          </cell>
          <cell r="G29">
            <v>0</v>
          </cell>
          <cell r="H29">
            <v>1</v>
          </cell>
          <cell r="I29">
            <v>30</v>
          </cell>
          <cell r="J29">
            <v>166.923</v>
          </cell>
          <cell r="K29">
            <v>1.4840000000000089</v>
          </cell>
          <cell r="L29">
            <v>0</v>
          </cell>
          <cell r="M29">
            <v>0</v>
          </cell>
          <cell r="N29">
            <v>40</v>
          </cell>
          <cell r="V29">
            <v>50</v>
          </cell>
          <cell r="W29">
            <v>33.681400000000004</v>
          </cell>
          <cell r="X29">
            <v>40</v>
          </cell>
          <cell r="Y29">
            <v>8.305949277642851</v>
          </cell>
          <cell r="Z29">
            <v>4.446252234170788</v>
          </cell>
          <cell r="AD29">
            <v>0</v>
          </cell>
          <cell r="AE29">
            <v>28.192399999999999</v>
          </cell>
          <cell r="AF29">
            <v>29.227600000000002</v>
          </cell>
          <cell r="AG29">
            <v>33.618600000000001</v>
          </cell>
          <cell r="AH29">
            <v>37.423000000000002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183.57400000000001</v>
          </cell>
          <cell r="D30">
            <v>129.85400000000001</v>
          </cell>
          <cell r="E30">
            <v>213.71199999999999</v>
          </cell>
          <cell r="F30">
            <v>94.043000000000006</v>
          </cell>
          <cell r="G30" t="str">
            <v>н</v>
          </cell>
          <cell r="H30">
            <v>1</v>
          </cell>
          <cell r="I30">
            <v>30</v>
          </cell>
          <cell r="J30">
            <v>206.387</v>
          </cell>
          <cell r="K30">
            <v>7.3249999999999886</v>
          </cell>
          <cell r="L30">
            <v>0</v>
          </cell>
          <cell r="M30">
            <v>50</v>
          </cell>
          <cell r="N30">
            <v>80</v>
          </cell>
          <cell r="V30">
            <v>60</v>
          </cell>
          <cell r="W30">
            <v>42.742399999999996</v>
          </cell>
          <cell r="X30">
            <v>60</v>
          </cell>
          <cell r="Y30">
            <v>8.0492204462079808</v>
          </cell>
          <cell r="Z30">
            <v>2.200227408849293</v>
          </cell>
          <cell r="AD30">
            <v>0</v>
          </cell>
          <cell r="AE30">
            <v>39.208999999999996</v>
          </cell>
          <cell r="AF30">
            <v>47.781999999999996</v>
          </cell>
          <cell r="AG30">
            <v>35.608600000000003</v>
          </cell>
          <cell r="AH30">
            <v>44.03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993.24900000000002</v>
          </cell>
          <cell r="D31">
            <v>3114.7939999999999</v>
          </cell>
          <cell r="E31">
            <v>1644.011</v>
          </cell>
          <cell r="F31">
            <v>2411.8409999999999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1690.529</v>
          </cell>
          <cell r="K31">
            <v>-46.518000000000029</v>
          </cell>
          <cell r="L31">
            <v>0</v>
          </cell>
          <cell r="M31">
            <v>100</v>
          </cell>
          <cell r="N31">
            <v>300</v>
          </cell>
          <cell r="W31">
            <v>328.80219999999997</v>
          </cell>
          <cell r="X31">
            <v>200</v>
          </cell>
          <cell r="Y31">
            <v>9.1600390751643399</v>
          </cell>
          <cell r="Z31">
            <v>7.335233766684043</v>
          </cell>
          <cell r="AD31">
            <v>0</v>
          </cell>
          <cell r="AE31">
            <v>428.86980000000005</v>
          </cell>
          <cell r="AF31">
            <v>422.00839999999999</v>
          </cell>
          <cell r="AG31">
            <v>374.85640000000001</v>
          </cell>
          <cell r="AH31">
            <v>337.07499999999999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105.554</v>
          </cell>
          <cell r="D32">
            <v>92.305000000000007</v>
          </cell>
          <cell r="E32">
            <v>85.647999999999996</v>
          </cell>
          <cell r="F32">
            <v>109.63800000000001</v>
          </cell>
          <cell r="G32">
            <v>0</v>
          </cell>
          <cell r="H32">
            <v>1</v>
          </cell>
          <cell r="I32">
            <v>40</v>
          </cell>
          <cell r="J32">
            <v>83.403999999999996</v>
          </cell>
          <cell r="K32">
            <v>2.2439999999999998</v>
          </cell>
          <cell r="L32">
            <v>0</v>
          </cell>
          <cell r="M32">
            <v>20</v>
          </cell>
          <cell r="N32">
            <v>0</v>
          </cell>
          <cell r="V32">
            <v>20</v>
          </cell>
          <cell r="W32">
            <v>17.1296</v>
          </cell>
          <cell r="X32">
            <v>20</v>
          </cell>
          <cell r="Y32">
            <v>9.9032084812254819</v>
          </cell>
          <cell r="Z32">
            <v>6.4004997197832996</v>
          </cell>
          <cell r="AD32">
            <v>0</v>
          </cell>
          <cell r="AE32">
            <v>17.108799999999999</v>
          </cell>
          <cell r="AF32">
            <v>20.662200000000002</v>
          </cell>
          <cell r="AG32">
            <v>14.075999999999999</v>
          </cell>
          <cell r="AH32">
            <v>16.661999999999999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98.683999999999997</v>
          </cell>
          <cell r="D33">
            <v>557.67899999999997</v>
          </cell>
          <cell r="E33">
            <v>245.286</v>
          </cell>
          <cell r="F33">
            <v>409.61099999999999</v>
          </cell>
          <cell r="G33" t="str">
            <v>н</v>
          </cell>
          <cell r="H33">
            <v>1</v>
          </cell>
          <cell r="I33">
            <v>35</v>
          </cell>
          <cell r="J33">
            <v>250.97800000000001</v>
          </cell>
          <cell r="K33">
            <v>-5.6920000000000073</v>
          </cell>
          <cell r="L33">
            <v>0</v>
          </cell>
          <cell r="M33">
            <v>50</v>
          </cell>
          <cell r="N33">
            <v>50</v>
          </cell>
          <cell r="W33">
            <v>49.057200000000002</v>
          </cell>
          <cell r="X33">
            <v>30</v>
          </cell>
          <cell r="Y33">
            <v>10.999629004509021</v>
          </cell>
          <cell r="Z33">
            <v>8.3496612118098863</v>
          </cell>
          <cell r="AD33">
            <v>0</v>
          </cell>
          <cell r="AE33">
            <v>25.464400000000001</v>
          </cell>
          <cell r="AF33">
            <v>47.894999999999996</v>
          </cell>
          <cell r="AG33">
            <v>68.765200000000007</v>
          </cell>
          <cell r="AH33">
            <v>25.619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129.18899999999999</v>
          </cell>
          <cell r="D34">
            <v>121.892</v>
          </cell>
          <cell r="E34">
            <v>158.374</v>
          </cell>
          <cell r="F34">
            <v>85.519000000000005</v>
          </cell>
          <cell r="G34">
            <v>0</v>
          </cell>
          <cell r="H34">
            <v>1</v>
          </cell>
          <cell r="I34">
            <v>30</v>
          </cell>
          <cell r="J34">
            <v>157.30600000000001</v>
          </cell>
          <cell r="K34">
            <v>1.0679999999999836</v>
          </cell>
          <cell r="L34">
            <v>40</v>
          </cell>
          <cell r="M34">
            <v>40</v>
          </cell>
          <cell r="N34">
            <v>30</v>
          </cell>
          <cell r="V34">
            <v>40</v>
          </cell>
          <cell r="W34">
            <v>31.674799999999998</v>
          </cell>
          <cell r="X34">
            <v>40</v>
          </cell>
          <cell r="Y34">
            <v>8.6983658933915926</v>
          </cell>
          <cell r="Z34">
            <v>2.699906550317603</v>
          </cell>
          <cell r="AD34">
            <v>0</v>
          </cell>
          <cell r="AE34">
            <v>26.712799999999998</v>
          </cell>
          <cell r="AF34">
            <v>31.408999999999999</v>
          </cell>
          <cell r="AG34">
            <v>25.221399999999999</v>
          </cell>
          <cell r="AH34">
            <v>32.64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35.502000000000002</v>
          </cell>
          <cell r="D35">
            <v>33.985999999999997</v>
          </cell>
          <cell r="E35">
            <v>23.128</v>
          </cell>
          <cell r="F35">
            <v>20.532</v>
          </cell>
          <cell r="G35" t="str">
            <v>н</v>
          </cell>
          <cell r="H35">
            <v>1</v>
          </cell>
          <cell r="I35">
            <v>45</v>
          </cell>
          <cell r="J35">
            <v>25.292999999999999</v>
          </cell>
          <cell r="K35">
            <v>-2.1649999999999991</v>
          </cell>
          <cell r="L35">
            <v>0</v>
          </cell>
          <cell r="M35">
            <v>0</v>
          </cell>
          <cell r="N35">
            <v>20</v>
          </cell>
          <cell r="W35">
            <v>4.6256000000000004</v>
          </cell>
          <cell r="Y35">
            <v>8.7625389138706318</v>
          </cell>
          <cell r="Z35">
            <v>4.4387755102040813</v>
          </cell>
          <cell r="AD35">
            <v>0</v>
          </cell>
          <cell r="AE35">
            <v>2.1776</v>
          </cell>
          <cell r="AF35">
            <v>5.8301999999999996</v>
          </cell>
          <cell r="AG35">
            <v>1.7873999999999999</v>
          </cell>
          <cell r="AH35">
            <v>2.6720000000000002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11.635</v>
          </cell>
          <cell r="D36">
            <v>29.234999999999999</v>
          </cell>
          <cell r="E36">
            <v>13.802</v>
          </cell>
          <cell r="F36">
            <v>26.861999999999998</v>
          </cell>
          <cell r="G36" t="str">
            <v>н</v>
          </cell>
          <cell r="H36">
            <v>1</v>
          </cell>
          <cell r="I36">
            <v>45</v>
          </cell>
          <cell r="J36">
            <v>13</v>
          </cell>
          <cell r="K36">
            <v>0.8019999999999996</v>
          </cell>
          <cell r="L36">
            <v>0</v>
          </cell>
          <cell r="M36">
            <v>0</v>
          </cell>
          <cell r="N36">
            <v>0</v>
          </cell>
          <cell r="W36">
            <v>2.7603999999999997</v>
          </cell>
          <cell r="Y36">
            <v>9.7311983770468053</v>
          </cell>
          <cell r="Z36">
            <v>9.7311983770468053</v>
          </cell>
          <cell r="AD36">
            <v>0</v>
          </cell>
          <cell r="AE36">
            <v>4.4036</v>
          </cell>
          <cell r="AF36">
            <v>2.0135999999999998</v>
          </cell>
          <cell r="AG36">
            <v>2.9973999999999998</v>
          </cell>
          <cell r="AH36">
            <v>0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14.079000000000001</v>
          </cell>
          <cell r="D37">
            <v>26.936</v>
          </cell>
          <cell r="E37">
            <v>11.13</v>
          </cell>
          <cell r="F37">
            <v>18.707999999999998</v>
          </cell>
          <cell r="G37" t="str">
            <v>н</v>
          </cell>
          <cell r="H37">
            <v>1</v>
          </cell>
          <cell r="I37">
            <v>45</v>
          </cell>
          <cell r="J37">
            <v>10.102</v>
          </cell>
          <cell r="K37">
            <v>1.0280000000000005</v>
          </cell>
          <cell r="L37">
            <v>0</v>
          </cell>
          <cell r="M37">
            <v>0</v>
          </cell>
          <cell r="N37">
            <v>0</v>
          </cell>
          <cell r="W37">
            <v>2.226</v>
          </cell>
          <cell r="X37">
            <v>0.21300000000000097</v>
          </cell>
          <cell r="Y37">
            <v>8.5</v>
          </cell>
          <cell r="Z37">
            <v>8.4043126684636107</v>
          </cell>
          <cell r="AD37">
            <v>0</v>
          </cell>
          <cell r="AE37">
            <v>5.3402000000000003</v>
          </cell>
          <cell r="AF37">
            <v>3.8991999999999996</v>
          </cell>
          <cell r="AG37">
            <v>2.9750000000000001</v>
          </cell>
          <cell r="AH37">
            <v>0.93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554</v>
          </cell>
          <cell r="D38">
            <v>2899</v>
          </cell>
          <cell r="E38">
            <v>1300</v>
          </cell>
          <cell r="F38">
            <v>2123</v>
          </cell>
          <cell r="G38" t="str">
            <v>отк</v>
          </cell>
          <cell r="H38">
            <v>0.35</v>
          </cell>
          <cell r="I38">
            <v>40</v>
          </cell>
          <cell r="J38">
            <v>1316</v>
          </cell>
          <cell r="K38">
            <v>-16</v>
          </cell>
          <cell r="L38">
            <v>0</v>
          </cell>
          <cell r="M38">
            <v>250</v>
          </cell>
          <cell r="N38">
            <v>250</v>
          </cell>
          <cell r="W38">
            <v>260</v>
          </cell>
          <cell r="X38">
            <v>200</v>
          </cell>
          <cell r="Y38">
            <v>10.857692307692307</v>
          </cell>
          <cell r="Z38">
            <v>8.1653846153846157</v>
          </cell>
          <cell r="AD38">
            <v>0</v>
          </cell>
          <cell r="AE38">
            <v>276.8</v>
          </cell>
          <cell r="AF38">
            <v>301.60000000000002</v>
          </cell>
          <cell r="AG38">
            <v>292.60000000000002</v>
          </cell>
          <cell r="AH38">
            <v>320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1318</v>
          </cell>
          <cell r="D39">
            <v>5978</v>
          </cell>
          <cell r="E39">
            <v>5037</v>
          </cell>
          <cell r="F39">
            <v>2126</v>
          </cell>
          <cell r="G39">
            <v>0</v>
          </cell>
          <cell r="H39">
            <v>0.4</v>
          </cell>
          <cell r="I39">
            <v>40</v>
          </cell>
          <cell r="J39">
            <v>5168</v>
          </cell>
          <cell r="K39">
            <v>-131</v>
          </cell>
          <cell r="L39">
            <v>600</v>
          </cell>
          <cell r="M39">
            <v>900</v>
          </cell>
          <cell r="N39">
            <v>1400</v>
          </cell>
          <cell r="V39">
            <v>1000</v>
          </cell>
          <cell r="W39">
            <v>823.8</v>
          </cell>
          <cell r="X39">
            <v>900</v>
          </cell>
          <cell r="Y39">
            <v>8.4073804321437251</v>
          </cell>
          <cell r="Z39">
            <v>2.5807234765719835</v>
          </cell>
          <cell r="AD39">
            <v>918</v>
          </cell>
          <cell r="AE39">
            <v>748</v>
          </cell>
          <cell r="AF39">
            <v>741.2</v>
          </cell>
          <cell r="AG39">
            <v>717.2</v>
          </cell>
          <cell r="AH39">
            <v>685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2413</v>
          </cell>
          <cell r="D40">
            <v>7943</v>
          </cell>
          <cell r="E40">
            <v>6266</v>
          </cell>
          <cell r="F40">
            <v>3966</v>
          </cell>
          <cell r="G40">
            <v>0</v>
          </cell>
          <cell r="H40">
            <v>0.45</v>
          </cell>
          <cell r="I40">
            <v>45</v>
          </cell>
          <cell r="J40">
            <v>6380</v>
          </cell>
          <cell r="K40">
            <v>-114</v>
          </cell>
          <cell r="L40">
            <v>300</v>
          </cell>
          <cell r="M40">
            <v>1100</v>
          </cell>
          <cell r="N40">
            <v>1000</v>
          </cell>
          <cell r="V40">
            <v>1000</v>
          </cell>
          <cell r="W40">
            <v>995.2</v>
          </cell>
          <cell r="X40">
            <v>1000</v>
          </cell>
          <cell r="Y40">
            <v>8.4063504823151121</v>
          </cell>
          <cell r="Z40">
            <v>3.985128617363344</v>
          </cell>
          <cell r="AD40">
            <v>1290</v>
          </cell>
          <cell r="AE40">
            <v>1077.8</v>
          </cell>
          <cell r="AF40">
            <v>1127</v>
          </cell>
          <cell r="AG40">
            <v>1038.4000000000001</v>
          </cell>
          <cell r="AH40">
            <v>959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341.8</v>
          </cell>
          <cell r="D41">
            <v>1529.7159999999999</v>
          </cell>
          <cell r="E41">
            <v>1122.258</v>
          </cell>
          <cell r="F41">
            <v>717.69</v>
          </cell>
          <cell r="G41">
            <v>0</v>
          </cell>
          <cell r="H41">
            <v>1</v>
          </cell>
          <cell r="I41">
            <v>40</v>
          </cell>
          <cell r="J41">
            <v>1102.2170000000001</v>
          </cell>
          <cell r="K41">
            <v>20.04099999999994</v>
          </cell>
          <cell r="L41">
            <v>100</v>
          </cell>
          <cell r="M41">
            <v>200</v>
          </cell>
          <cell r="N41">
            <v>350</v>
          </cell>
          <cell r="V41">
            <v>300</v>
          </cell>
          <cell r="W41">
            <v>224.45160000000001</v>
          </cell>
          <cell r="X41">
            <v>300</v>
          </cell>
          <cell r="Y41">
            <v>8.7666561521503965</v>
          </cell>
          <cell r="Z41">
            <v>3.1975267719187568</v>
          </cell>
          <cell r="AD41">
            <v>0</v>
          </cell>
          <cell r="AE41">
            <v>118.37860000000001</v>
          </cell>
          <cell r="AF41">
            <v>122.297</v>
          </cell>
          <cell r="AG41">
            <v>100.97619999999999</v>
          </cell>
          <cell r="AH41">
            <v>279.12299999999999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78</v>
          </cell>
          <cell r="D42">
            <v>2048</v>
          </cell>
          <cell r="E42">
            <v>861</v>
          </cell>
          <cell r="F42">
            <v>705</v>
          </cell>
          <cell r="G42">
            <v>0</v>
          </cell>
          <cell r="H42">
            <v>0.1</v>
          </cell>
          <cell r="I42">
            <v>730</v>
          </cell>
          <cell r="J42">
            <v>885</v>
          </cell>
          <cell r="K42">
            <v>-24</v>
          </cell>
          <cell r="L42">
            <v>0</v>
          </cell>
          <cell r="M42">
            <v>500</v>
          </cell>
          <cell r="N42">
            <v>0</v>
          </cell>
          <cell r="V42">
            <v>500</v>
          </cell>
          <cell r="W42">
            <v>172.2</v>
          </cell>
          <cell r="Y42">
            <v>9.9012775842044149</v>
          </cell>
          <cell r="Z42">
            <v>4.0940766550522651</v>
          </cell>
          <cell r="AD42">
            <v>0</v>
          </cell>
          <cell r="AE42">
            <v>135</v>
          </cell>
          <cell r="AF42">
            <v>125.4</v>
          </cell>
          <cell r="AG42">
            <v>124.2</v>
          </cell>
          <cell r="AH42">
            <v>113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512</v>
          </cell>
          <cell r="D43">
            <v>1609</v>
          </cell>
          <cell r="E43">
            <v>1497</v>
          </cell>
          <cell r="F43">
            <v>573</v>
          </cell>
          <cell r="G43">
            <v>0</v>
          </cell>
          <cell r="H43">
            <v>0.35</v>
          </cell>
          <cell r="I43">
            <v>40</v>
          </cell>
          <cell r="J43">
            <v>1549</v>
          </cell>
          <cell r="K43">
            <v>-52</v>
          </cell>
          <cell r="L43">
            <v>400</v>
          </cell>
          <cell r="M43">
            <v>350</v>
          </cell>
          <cell r="N43">
            <v>600</v>
          </cell>
          <cell r="V43">
            <v>300</v>
          </cell>
          <cell r="W43">
            <v>299.39999999999998</v>
          </cell>
          <cell r="X43">
            <v>300</v>
          </cell>
          <cell r="Y43">
            <v>8.4268537074148302</v>
          </cell>
          <cell r="Z43">
            <v>1.9138276553106215</v>
          </cell>
          <cell r="AD43">
            <v>0</v>
          </cell>
          <cell r="AE43">
            <v>266.39999999999998</v>
          </cell>
          <cell r="AF43">
            <v>248.4</v>
          </cell>
          <cell r="AG43">
            <v>234.8</v>
          </cell>
          <cell r="AH43">
            <v>257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116.166</v>
          </cell>
          <cell r="D44">
            <v>366.87</v>
          </cell>
          <cell r="E44">
            <v>314.30900000000003</v>
          </cell>
          <cell r="F44">
            <v>163.703</v>
          </cell>
          <cell r="G44">
            <v>0</v>
          </cell>
          <cell r="H44">
            <v>1</v>
          </cell>
          <cell r="I44">
            <v>40</v>
          </cell>
          <cell r="J44">
            <v>331.35700000000003</v>
          </cell>
          <cell r="K44">
            <v>-17.048000000000002</v>
          </cell>
          <cell r="L44">
            <v>80</v>
          </cell>
          <cell r="M44">
            <v>80</v>
          </cell>
          <cell r="N44">
            <v>100</v>
          </cell>
          <cell r="V44">
            <v>60</v>
          </cell>
          <cell r="W44">
            <v>62.861800000000002</v>
          </cell>
          <cell r="X44">
            <v>70</v>
          </cell>
          <cell r="Y44">
            <v>8.808258751737938</v>
          </cell>
          <cell r="Z44">
            <v>2.6041729635486099</v>
          </cell>
          <cell r="AD44">
            <v>0</v>
          </cell>
          <cell r="AE44">
            <v>56.4024</v>
          </cell>
          <cell r="AF44">
            <v>45.324599999999997</v>
          </cell>
          <cell r="AG44">
            <v>50.664400000000001</v>
          </cell>
          <cell r="AH44">
            <v>50.465000000000003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543</v>
          </cell>
          <cell r="D45">
            <v>1558</v>
          </cell>
          <cell r="E45">
            <v>1348</v>
          </cell>
          <cell r="F45">
            <v>705</v>
          </cell>
          <cell r="G45">
            <v>0</v>
          </cell>
          <cell r="H45">
            <v>0.4</v>
          </cell>
          <cell r="I45">
            <v>35</v>
          </cell>
          <cell r="J45">
            <v>1395</v>
          </cell>
          <cell r="K45">
            <v>-47</v>
          </cell>
          <cell r="L45">
            <v>200</v>
          </cell>
          <cell r="M45">
            <v>300</v>
          </cell>
          <cell r="N45">
            <v>450</v>
          </cell>
          <cell r="V45">
            <v>300</v>
          </cell>
          <cell r="W45">
            <v>269.60000000000002</v>
          </cell>
          <cell r="X45">
            <v>300</v>
          </cell>
          <cell r="Y45">
            <v>8.3642433234421354</v>
          </cell>
          <cell r="Z45">
            <v>2.6149851632047474</v>
          </cell>
          <cell r="AD45">
            <v>0</v>
          </cell>
          <cell r="AE45">
            <v>257.60000000000002</v>
          </cell>
          <cell r="AF45">
            <v>257.60000000000002</v>
          </cell>
          <cell r="AG45">
            <v>236.6</v>
          </cell>
          <cell r="AH45">
            <v>243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1103</v>
          </cell>
          <cell r="D46">
            <v>3835</v>
          </cell>
          <cell r="E46">
            <v>2833</v>
          </cell>
          <cell r="F46">
            <v>1993</v>
          </cell>
          <cell r="G46" t="str">
            <v>оконч</v>
          </cell>
          <cell r="H46">
            <v>0.4</v>
          </cell>
          <cell r="I46">
            <v>40</v>
          </cell>
          <cell r="J46">
            <v>2947</v>
          </cell>
          <cell r="K46">
            <v>-114</v>
          </cell>
          <cell r="L46">
            <v>0</v>
          </cell>
          <cell r="M46">
            <v>650</v>
          </cell>
          <cell r="N46">
            <v>800</v>
          </cell>
          <cell r="V46">
            <v>700</v>
          </cell>
          <cell r="W46">
            <v>566.6</v>
          </cell>
          <cell r="X46">
            <v>600</v>
          </cell>
          <cell r="Y46">
            <v>8.3709848217437344</v>
          </cell>
          <cell r="Z46">
            <v>3.5174726438404518</v>
          </cell>
          <cell r="AD46">
            <v>0</v>
          </cell>
          <cell r="AE46">
            <v>561.6</v>
          </cell>
          <cell r="AF46">
            <v>585.4</v>
          </cell>
          <cell r="AG46">
            <v>554</v>
          </cell>
          <cell r="AH46">
            <v>613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63.895000000000003</v>
          </cell>
          <cell r="D47">
            <v>212.45599999999999</v>
          </cell>
          <cell r="E47">
            <v>154.31399999999999</v>
          </cell>
          <cell r="F47">
            <v>118.4</v>
          </cell>
          <cell r="G47" t="str">
            <v>лид, я</v>
          </cell>
          <cell r="H47">
            <v>1</v>
          </cell>
          <cell r="I47">
            <v>40</v>
          </cell>
          <cell r="J47">
            <v>155.1</v>
          </cell>
          <cell r="K47">
            <v>-0.78600000000000136</v>
          </cell>
          <cell r="L47">
            <v>20</v>
          </cell>
          <cell r="M47">
            <v>20</v>
          </cell>
          <cell r="N47">
            <v>40</v>
          </cell>
          <cell r="V47">
            <v>50</v>
          </cell>
          <cell r="W47">
            <v>30.8628</v>
          </cell>
          <cell r="X47">
            <v>30</v>
          </cell>
          <cell r="Y47">
            <v>9.020568451339475</v>
          </cell>
          <cell r="Z47">
            <v>3.8363337091903524</v>
          </cell>
          <cell r="AD47">
            <v>0</v>
          </cell>
          <cell r="AE47">
            <v>29.053800000000003</v>
          </cell>
          <cell r="AF47">
            <v>22.605399999999999</v>
          </cell>
          <cell r="AG47">
            <v>26.745600000000003</v>
          </cell>
          <cell r="AH47">
            <v>41.957999999999998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157.91200000000001</v>
          </cell>
          <cell r="D48">
            <v>888.23699999999997</v>
          </cell>
          <cell r="E48">
            <v>596.42100000000005</v>
          </cell>
          <cell r="F48">
            <v>427.36599999999999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614.61</v>
          </cell>
          <cell r="K48">
            <v>-18.188999999999965</v>
          </cell>
          <cell r="L48">
            <v>100</v>
          </cell>
          <cell r="M48">
            <v>150</v>
          </cell>
          <cell r="N48">
            <v>150</v>
          </cell>
          <cell r="V48">
            <v>100</v>
          </cell>
          <cell r="W48">
            <v>119.28420000000001</v>
          </cell>
          <cell r="X48">
            <v>150</v>
          </cell>
          <cell r="Y48">
            <v>9.0319254352210923</v>
          </cell>
          <cell r="Z48">
            <v>3.5827544637093593</v>
          </cell>
          <cell r="AD48">
            <v>0</v>
          </cell>
          <cell r="AE48">
            <v>102.9982</v>
          </cell>
          <cell r="AF48">
            <v>83.682400000000001</v>
          </cell>
          <cell r="AG48">
            <v>90.123999999999995</v>
          </cell>
          <cell r="AH48">
            <v>120.956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682</v>
          </cell>
          <cell r="D49">
            <v>1731</v>
          </cell>
          <cell r="E49">
            <v>1422</v>
          </cell>
          <cell r="F49">
            <v>937</v>
          </cell>
          <cell r="G49" t="str">
            <v>лид, я</v>
          </cell>
          <cell r="H49">
            <v>0.35</v>
          </cell>
          <cell r="I49">
            <v>40</v>
          </cell>
          <cell r="J49">
            <v>1482</v>
          </cell>
          <cell r="K49">
            <v>-60</v>
          </cell>
          <cell r="L49">
            <v>150</v>
          </cell>
          <cell r="M49">
            <v>350</v>
          </cell>
          <cell r="N49">
            <v>450</v>
          </cell>
          <cell r="V49">
            <v>240</v>
          </cell>
          <cell r="W49">
            <v>284.39999999999998</v>
          </cell>
          <cell r="X49">
            <v>250</v>
          </cell>
          <cell r="Y49">
            <v>8.3579465541490858</v>
          </cell>
          <cell r="Z49">
            <v>3.2946554149085796</v>
          </cell>
          <cell r="AD49">
            <v>0</v>
          </cell>
          <cell r="AE49">
            <v>314.8</v>
          </cell>
          <cell r="AF49">
            <v>298.2</v>
          </cell>
          <cell r="AG49">
            <v>267.60000000000002</v>
          </cell>
          <cell r="AH49">
            <v>226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990</v>
          </cell>
          <cell r="D50">
            <v>3837</v>
          </cell>
          <cell r="E50">
            <v>2611</v>
          </cell>
          <cell r="F50">
            <v>1653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2184</v>
          </cell>
          <cell r="K50">
            <v>427</v>
          </cell>
          <cell r="L50">
            <v>100</v>
          </cell>
          <cell r="M50">
            <v>600</v>
          </cell>
          <cell r="N50">
            <v>800</v>
          </cell>
          <cell r="V50">
            <v>600</v>
          </cell>
          <cell r="W50">
            <v>522.20000000000005</v>
          </cell>
          <cell r="X50">
            <v>600</v>
          </cell>
          <cell r="Y50">
            <v>8.3358866334737645</v>
          </cell>
          <cell r="Z50">
            <v>3.1654538490999613</v>
          </cell>
          <cell r="AD50">
            <v>0</v>
          </cell>
          <cell r="AE50">
            <v>536.6</v>
          </cell>
          <cell r="AF50">
            <v>529.6</v>
          </cell>
          <cell r="AG50">
            <v>481.2</v>
          </cell>
          <cell r="AH50">
            <v>399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644</v>
          </cell>
          <cell r="D51">
            <v>1606</v>
          </cell>
          <cell r="E51">
            <v>1435</v>
          </cell>
          <cell r="F51">
            <v>765</v>
          </cell>
          <cell r="G51">
            <v>0</v>
          </cell>
          <cell r="H51">
            <v>0.4</v>
          </cell>
          <cell r="I51">
            <v>35</v>
          </cell>
          <cell r="J51">
            <v>1492</v>
          </cell>
          <cell r="K51">
            <v>-57</v>
          </cell>
          <cell r="L51">
            <v>250</v>
          </cell>
          <cell r="M51">
            <v>350</v>
          </cell>
          <cell r="N51">
            <v>500</v>
          </cell>
          <cell r="V51">
            <v>250</v>
          </cell>
          <cell r="W51">
            <v>287</v>
          </cell>
          <cell r="X51">
            <v>300</v>
          </cell>
          <cell r="Y51">
            <v>8.4146341463414629</v>
          </cell>
          <cell r="Z51">
            <v>2.6655052264808363</v>
          </cell>
          <cell r="AD51">
            <v>0</v>
          </cell>
          <cell r="AE51">
            <v>270</v>
          </cell>
          <cell r="AF51">
            <v>284</v>
          </cell>
          <cell r="AG51">
            <v>253.6</v>
          </cell>
          <cell r="AH51">
            <v>193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281.93299999999999</v>
          </cell>
          <cell r="D52">
            <v>609.12699999999995</v>
          </cell>
          <cell r="E52">
            <v>338.76299999999998</v>
          </cell>
          <cell r="F52">
            <v>30.631</v>
          </cell>
          <cell r="G52" t="str">
            <v>оконч</v>
          </cell>
          <cell r="H52">
            <v>1</v>
          </cell>
          <cell r="I52">
            <v>50</v>
          </cell>
          <cell r="J52">
            <v>347.822</v>
          </cell>
          <cell r="K52">
            <v>-9.0590000000000259</v>
          </cell>
          <cell r="L52">
            <v>150</v>
          </cell>
          <cell r="M52">
            <v>250</v>
          </cell>
          <cell r="N52">
            <v>100</v>
          </cell>
          <cell r="W52">
            <v>67.752600000000001</v>
          </cell>
          <cell r="X52">
            <v>80</v>
          </cell>
          <cell r="Y52">
            <v>9.0126578168217897</v>
          </cell>
          <cell r="Z52">
            <v>0.45210073118965177</v>
          </cell>
          <cell r="AD52">
            <v>0</v>
          </cell>
          <cell r="AE52">
            <v>62.458600000000004</v>
          </cell>
          <cell r="AF52">
            <v>72.356200000000001</v>
          </cell>
          <cell r="AG52">
            <v>50.564</v>
          </cell>
          <cell r="AH52">
            <v>41.917999999999999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502.233</v>
          </cell>
          <cell r="D53">
            <v>1647.404</v>
          </cell>
          <cell r="E53">
            <v>750.46500000000003</v>
          </cell>
          <cell r="F53">
            <v>1382.9780000000001</v>
          </cell>
          <cell r="G53" t="str">
            <v>н</v>
          </cell>
          <cell r="H53">
            <v>1</v>
          </cell>
          <cell r="I53">
            <v>50</v>
          </cell>
          <cell r="J53">
            <v>768.17399999999998</v>
          </cell>
          <cell r="K53">
            <v>-17.708999999999946</v>
          </cell>
          <cell r="L53">
            <v>0</v>
          </cell>
          <cell r="M53">
            <v>100</v>
          </cell>
          <cell r="N53">
            <v>100</v>
          </cell>
          <cell r="W53">
            <v>150.09300000000002</v>
          </cell>
          <cell r="X53">
            <v>100</v>
          </cell>
          <cell r="Y53">
            <v>11.212901334505938</v>
          </cell>
          <cell r="Z53">
            <v>9.2141405661822997</v>
          </cell>
          <cell r="AD53">
            <v>0</v>
          </cell>
          <cell r="AE53">
            <v>169.327</v>
          </cell>
          <cell r="AF53">
            <v>162.70139999999998</v>
          </cell>
          <cell r="AG53">
            <v>130.22280000000001</v>
          </cell>
          <cell r="AH53">
            <v>164.03399999999999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52.603999999999999</v>
          </cell>
          <cell r="D54">
            <v>26.878</v>
          </cell>
          <cell r="E54">
            <v>44.99</v>
          </cell>
          <cell r="F54">
            <v>34.491999999999997</v>
          </cell>
          <cell r="G54">
            <v>0</v>
          </cell>
          <cell r="H54">
            <v>1</v>
          </cell>
          <cell r="I54">
            <v>50</v>
          </cell>
          <cell r="J54">
            <v>43.8</v>
          </cell>
          <cell r="K54">
            <v>1.1900000000000048</v>
          </cell>
          <cell r="L54">
            <v>0</v>
          </cell>
          <cell r="M54">
            <v>20</v>
          </cell>
          <cell r="N54">
            <v>20</v>
          </cell>
          <cell r="W54">
            <v>8.9980000000000011</v>
          </cell>
          <cell r="X54">
            <v>20</v>
          </cell>
          <cell r="Y54">
            <v>10.501444765503443</v>
          </cell>
          <cell r="Z54">
            <v>3.8332962880640133</v>
          </cell>
          <cell r="AD54">
            <v>0</v>
          </cell>
          <cell r="AE54">
            <v>12.581</v>
          </cell>
          <cell r="AF54">
            <v>9.2004000000000001</v>
          </cell>
          <cell r="AG54">
            <v>7.1956000000000007</v>
          </cell>
          <cell r="AH54">
            <v>5.9649999999999999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1385.9290000000001</v>
          </cell>
          <cell r="D55">
            <v>6563.0050000000001</v>
          </cell>
          <cell r="E55">
            <v>4288.6989999999996</v>
          </cell>
          <cell r="F55">
            <v>3547.7429999999999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4260.5540000000001</v>
          </cell>
          <cell r="K55">
            <v>28.144999999999527</v>
          </cell>
          <cell r="L55">
            <v>0</v>
          </cell>
          <cell r="M55">
            <v>900</v>
          </cell>
          <cell r="N55">
            <v>800</v>
          </cell>
          <cell r="V55">
            <v>1100</v>
          </cell>
          <cell r="W55">
            <v>857.73979999999995</v>
          </cell>
          <cell r="X55">
            <v>900</v>
          </cell>
          <cell r="Y55">
            <v>8.4498154335382374</v>
          </cell>
          <cell r="Z55">
            <v>4.1361529452171863</v>
          </cell>
          <cell r="AD55">
            <v>0</v>
          </cell>
          <cell r="AE55">
            <v>749.80340000000001</v>
          </cell>
          <cell r="AF55">
            <v>929.96839999999997</v>
          </cell>
          <cell r="AG55">
            <v>921.26039999999989</v>
          </cell>
          <cell r="AH55">
            <v>1114.0119999999999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2377</v>
          </cell>
          <cell r="D56">
            <v>11407</v>
          </cell>
          <cell r="E56">
            <v>7591</v>
          </cell>
          <cell r="F56">
            <v>4337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5539</v>
          </cell>
          <cell r="K56">
            <v>2052</v>
          </cell>
          <cell r="L56">
            <v>1000</v>
          </cell>
          <cell r="M56">
            <v>1000</v>
          </cell>
          <cell r="N56">
            <v>1000</v>
          </cell>
          <cell r="V56">
            <v>1000</v>
          </cell>
          <cell r="W56">
            <v>1086.2</v>
          </cell>
          <cell r="X56">
            <v>1200</v>
          </cell>
          <cell r="Y56">
            <v>8.7801509850856192</v>
          </cell>
          <cell r="Z56">
            <v>3.9928190020254095</v>
          </cell>
          <cell r="AD56">
            <v>2160</v>
          </cell>
          <cell r="AE56">
            <v>1126</v>
          </cell>
          <cell r="AF56">
            <v>1076.5999999999999</v>
          </cell>
          <cell r="AG56">
            <v>1003.4</v>
          </cell>
          <cell r="AH56">
            <v>817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1655</v>
          </cell>
          <cell r="D57">
            <v>6486</v>
          </cell>
          <cell r="E57">
            <v>5593</v>
          </cell>
          <cell r="F57">
            <v>2455</v>
          </cell>
          <cell r="G57" t="str">
            <v>акяб</v>
          </cell>
          <cell r="H57">
            <v>0.45</v>
          </cell>
          <cell r="I57">
            <v>50</v>
          </cell>
          <cell r="J57">
            <v>5806</v>
          </cell>
          <cell r="K57">
            <v>-213</v>
          </cell>
          <cell r="L57">
            <v>1000</v>
          </cell>
          <cell r="M57">
            <v>1200</v>
          </cell>
          <cell r="N57">
            <v>1400</v>
          </cell>
          <cell r="V57">
            <v>1000</v>
          </cell>
          <cell r="W57">
            <v>984.6</v>
          </cell>
          <cell r="X57">
            <v>1100</v>
          </cell>
          <cell r="Y57">
            <v>8.2825512898639033</v>
          </cell>
          <cell r="Z57">
            <v>2.4933983343489743</v>
          </cell>
          <cell r="AD57">
            <v>670</v>
          </cell>
          <cell r="AE57">
            <v>936.4</v>
          </cell>
          <cell r="AF57">
            <v>900.4</v>
          </cell>
          <cell r="AG57">
            <v>927</v>
          </cell>
          <cell r="AH57">
            <v>854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572</v>
          </cell>
          <cell r="D58">
            <v>1828</v>
          </cell>
          <cell r="E58">
            <v>1683</v>
          </cell>
          <cell r="F58">
            <v>658</v>
          </cell>
          <cell r="G58">
            <v>0</v>
          </cell>
          <cell r="H58">
            <v>0.45</v>
          </cell>
          <cell r="I58">
            <v>50</v>
          </cell>
          <cell r="J58">
            <v>2030</v>
          </cell>
          <cell r="K58">
            <v>-347</v>
          </cell>
          <cell r="L58">
            <v>500</v>
          </cell>
          <cell r="M58">
            <v>450</v>
          </cell>
          <cell r="N58">
            <v>600</v>
          </cell>
          <cell r="V58">
            <v>400</v>
          </cell>
          <cell r="W58">
            <v>336.6</v>
          </cell>
          <cell r="X58">
            <v>350</v>
          </cell>
          <cell r="Y58">
            <v>8.7878787878787872</v>
          </cell>
          <cell r="Z58">
            <v>1.9548425430778371</v>
          </cell>
          <cell r="AD58">
            <v>0</v>
          </cell>
          <cell r="AE58">
            <v>258.39999999999998</v>
          </cell>
          <cell r="AF58">
            <v>268.2</v>
          </cell>
          <cell r="AG58">
            <v>259.60000000000002</v>
          </cell>
          <cell r="AH58">
            <v>273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324</v>
          </cell>
          <cell r="D59">
            <v>333</v>
          </cell>
          <cell r="E59">
            <v>471</v>
          </cell>
          <cell r="F59">
            <v>168</v>
          </cell>
          <cell r="G59">
            <v>0</v>
          </cell>
          <cell r="H59">
            <v>0.4</v>
          </cell>
          <cell r="I59">
            <v>40</v>
          </cell>
          <cell r="J59">
            <v>504</v>
          </cell>
          <cell r="K59">
            <v>-33</v>
          </cell>
          <cell r="L59">
            <v>100</v>
          </cell>
          <cell r="M59">
            <v>120</v>
          </cell>
          <cell r="N59">
            <v>220</v>
          </cell>
          <cell r="V59">
            <v>90</v>
          </cell>
          <cell r="W59">
            <v>94.2</v>
          </cell>
          <cell r="X59">
            <v>90</v>
          </cell>
          <cell r="Y59">
            <v>8.3651804670912941</v>
          </cell>
          <cell r="Z59">
            <v>1.7834394904458599</v>
          </cell>
          <cell r="AD59">
            <v>0</v>
          </cell>
          <cell r="AE59">
            <v>78.599999999999994</v>
          </cell>
          <cell r="AF59">
            <v>96.2</v>
          </cell>
          <cell r="AG59">
            <v>69</v>
          </cell>
          <cell r="AH59">
            <v>70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319</v>
          </cell>
          <cell r="D60">
            <v>380</v>
          </cell>
          <cell r="E60">
            <v>399</v>
          </cell>
          <cell r="F60">
            <v>243</v>
          </cell>
          <cell r="G60">
            <v>0</v>
          </cell>
          <cell r="H60">
            <v>0.4</v>
          </cell>
          <cell r="I60">
            <v>40</v>
          </cell>
          <cell r="J60">
            <v>457</v>
          </cell>
          <cell r="K60">
            <v>-58</v>
          </cell>
          <cell r="L60">
            <v>70</v>
          </cell>
          <cell r="M60">
            <v>100</v>
          </cell>
          <cell r="N60">
            <v>120</v>
          </cell>
          <cell r="V60">
            <v>60</v>
          </cell>
          <cell r="W60">
            <v>79.8</v>
          </cell>
          <cell r="X60">
            <v>80</v>
          </cell>
          <cell r="Y60">
            <v>8.4335839598997495</v>
          </cell>
          <cell r="Z60">
            <v>3.0451127819548871</v>
          </cell>
          <cell r="AD60">
            <v>0</v>
          </cell>
          <cell r="AE60">
            <v>85.2</v>
          </cell>
          <cell r="AF60">
            <v>81.8</v>
          </cell>
          <cell r="AG60">
            <v>67.2</v>
          </cell>
          <cell r="AH60">
            <v>77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475.50700000000001</v>
          </cell>
          <cell r="D61">
            <v>3166.4070000000002</v>
          </cell>
          <cell r="E61">
            <v>1013.081</v>
          </cell>
          <cell r="F61">
            <v>1179.8789999999999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1034.3309999999999</v>
          </cell>
          <cell r="K61">
            <v>-21.249999999999886</v>
          </cell>
          <cell r="L61">
            <v>0</v>
          </cell>
          <cell r="M61">
            <v>250</v>
          </cell>
          <cell r="N61">
            <v>200</v>
          </cell>
          <cell r="W61">
            <v>202.61619999999999</v>
          </cell>
          <cell r="X61">
            <v>100</v>
          </cell>
          <cell r="Y61">
            <v>8.5377131739712819</v>
          </cell>
          <cell r="Z61">
            <v>5.8232214403389264</v>
          </cell>
          <cell r="AD61">
            <v>0</v>
          </cell>
          <cell r="AE61">
            <v>246.92399999999998</v>
          </cell>
          <cell r="AF61">
            <v>257.39160000000004</v>
          </cell>
          <cell r="AG61">
            <v>280.00779999999997</v>
          </cell>
          <cell r="AH61">
            <v>186.01400000000001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838</v>
          </cell>
          <cell r="D62">
            <v>273</v>
          </cell>
          <cell r="E62">
            <v>569</v>
          </cell>
          <cell r="F62">
            <v>260</v>
          </cell>
          <cell r="G62">
            <v>0</v>
          </cell>
          <cell r="H62">
            <v>0.1</v>
          </cell>
          <cell r="I62">
            <v>730</v>
          </cell>
          <cell r="J62">
            <v>594</v>
          </cell>
          <cell r="K62">
            <v>-25</v>
          </cell>
          <cell r="L62">
            <v>500</v>
          </cell>
          <cell r="M62">
            <v>0</v>
          </cell>
          <cell r="N62">
            <v>500</v>
          </cell>
          <cell r="W62">
            <v>113.8</v>
          </cell>
          <cell r="Y62">
            <v>11.072056239015817</v>
          </cell>
          <cell r="Z62">
            <v>2.2847100175746924</v>
          </cell>
          <cell r="AD62">
            <v>0</v>
          </cell>
          <cell r="AE62">
            <v>72.8</v>
          </cell>
          <cell r="AF62">
            <v>81.2</v>
          </cell>
          <cell r="AG62">
            <v>59.2</v>
          </cell>
          <cell r="AH62">
            <v>54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164.38399999999999</v>
          </cell>
          <cell r="D63">
            <v>964.85900000000004</v>
          </cell>
          <cell r="E63">
            <v>569.32000000000005</v>
          </cell>
          <cell r="F63">
            <v>545.05999999999995</v>
          </cell>
          <cell r="G63">
            <v>0</v>
          </cell>
          <cell r="H63">
            <v>1</v>
          </cell>
          <cell r="I63">
            <v>50</v>
          </cell>
          <cell r="J63">
            <v>579.44899999999996</v>
          </cell>
          <cell r="K63">
            <v>-10.128999999999905</v>
          </cell>
          <cell r="L63">
            <v>0</v>
          </cell>
          <cell r="M63">
            <v>50</v>
          </cell>
          <cell r="N63">
            <v>150</v>
          </cell>
          <cell r="V63">
            <v>150</v>
          </cell>
          <cell r="W63">
            <v>113.864</v>
          </cell>
          <cell r="X63">
            <v>150</v>
          </cell>
          <cell r="Y63">
            <v>9.1781423452539865</v>
          </cell>
          <cell r="Z63">
            <v>4.786938804187451</v>
          </cell>
          <cell r="AD63">
            <v>0</v>
          </cell>
          <cell r="AE63">
            <v>56.869000000000007</v>
          </cell>
          <cell r="AF63">
            <v>57.710799999999992</v>
          </cell>
          <cell r="AG63">
            <v>50.782600000000002</v>
          </cell>
          <cell r="AH63">
            <v>197.499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1251.5730000000001</v>
          </cell>
          <cell r="D64">
            <v>5536</v>
          </cell>
          <cell r="E64">
            <v>4608</v>
          </cell>
          <cell r="F64">
            <v>2087.5729999999999</v>
          </cell>
          <cell r="G64">
            <v>0</v>
          </cell>
          <cell r="H64">
            <v>0.4</v>
          </cell>
          <cell r="I64">
            <v>40</v>
          </cell>
          <cell r="J64">
            <v>4695</v>
          </cell>
          <cell r="K64">
            <v>-87</v>
          </cell>
          <cell r="L64">
            <v>500</v>
          </cell>
          <cell r="M64">
            <v>800</v>
          </cell>
          <cell r="N64">
            <v>1100</v>
          </cell>
          <cell r="V64">
            <v>700</v>
          </cell>
          <cell r="W64">
            <v>706.8</v>
          </cell>
          <cell r="X64">
            <v>750</v>
          </cell>
          <cell r="Y64">
            <v>8.4006409168081504</v>
          </cell>
          <cell r="Z64">
            <v>2.9535554612337296</v>
          </cell>
          <cell r="AD64">
            <v>1074</v>
          </cell>
          <cell r="AE64">
            <v>685.6</v>
          </cell>
          <cell r="AF64">
            <v>664.2</v>
          </cell>
          <cell r="AG64">
            <v>642.6</v>
          </cell>
          <cell r="AH64">
            <v>682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1016</v>
          </cell>
          <cell r="D65">
            <v>4226</v>
          </cell>
          <cell r="E65">
            <v>3215</v>
          </cell>
          <cell r="F65">
            <v>1966</v>
          </cell>
          <cell r="G65">
            <v>0</v>
          </cell>
          <cell r="H65">
            <v>0.4</v>
          </cell>
          <cell r="I65">
            <v>40</v>
          </cell>
          <cell r="J65">
            <v>3277</v>
          </cell>
          <cell r="K65">
            <v>-62</v>
          </cell>
          <cell r="L65">
            <v>200</v>
          </cell>
          <cell r="M65">
            <v>700</v>
          </cell>
          <cell r="N65">
            <v>1000</v>
          </cell>
          <cell r="V65">
            <v>800</v>
          </cell>
          <cell r="W65">
            <v>643</v>
          </cell>
          <cell r="X65">
            <v>750</v>
          </cell>
          <cell r="Y65">
            <v>8.4230171073094873</v>
          </cell>
          <cell r="Z65">
            <v>3.0575427682737168</v>
          </cell>
          <cell r="AD65">
            <v>0</v>
          </cell>
          <cell r="AE65">
            <v>580.79999999999995</v>
          </cell>
          <cell r="AF65">
            <v>596.79999999999995</v>
          </cell>
          <cell r="AG65">
            <v>593.6</v>
          </cell>
          <cell r="AH65">
            <v>743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186.274</v>
          </cell>
          <cell r="D66">
            <v>1329.684</v>
          </cell>
          <cell r="E66">
            <v>1017.476</v>
          </cell>
          <cell r="F66">
            <v>472.899</v>
          </cell>
          <cell r="G66" t="str">
            <v>ябл</v>
          </cell>
          <cell r="H66">
            <v>1</v>
          </cell>
          <cell r="I66">
            <v>40</v>
          </cell>
          <cell r="J66">
            <v>936.99900000000002</v>
          </cell>
          <cell r="K66">
            <v>80.476999999999975</v>
          </cell>
          <cell r="L66">
            <v>100</v>
          </cell>
          <cell r="M66">
            <v>250</v>
          </cell>
          <cell r="N66">
            <v>350</v>
          </cell>
          <cell r="V66">
            <v>300</v>
          </cell>
          <cell r="W66">
            <v>203.49520000000001</v>
          </cell>
          <cell r="X66">
            <v>280</v>
          </cell>
          <cell r="Y66">
            <v>8.6139574790953297</v>
          </cell>
          <cell r="Z66">
            <v>2.3238828237717644</v>
          </cell>
          <cell r="AD66">
            <v>0</v>
          </cell>
          <cell r="AE66">
            <v>122.8934</v>
          </cell>
          <cell r="AF66">
            <v>110.03579999999999</v>
          </cell>
          <cell r="AG66">
            <v>113.0308</v>
          </cell>
          <cell r="AH66">
            <v>229.56399999999999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158.74299999999999</v>
          </cell>
          <cell r="D67">
            <v>362.40699999999998</v>
          </cell>
          <cell r="E67">
            <v>286.59100000000001</v>
          </cell>
          <cell r="F67">
            <v>228.136</v>
          </cell>
          <cell r="G67">
            <v>0</v>
          </cell>
          <cell r="H67">
            <v>1</v>
          </cell>
          <cell r="I67">
            <v>40</v>
          </cell>
          <cell r="J67">
            <v>262.649</v>
          </cell>
          <cell r="K67">
            <v>23.942000000000007</v>
          </cell>
          <cell r="L67">
            <v>0</v>
          </cell>
          <cell r="M67">
            <v>60</v>
          </cell>
          <cell r="N67">
            <v>80</v>
          </cell>
          <cell r="V67">
            <v>60</v>
          </cell>
          <cell r="W67">
            <v>57.318200000000004</v>
          </cell>
          <cell r="X67">
            <v>50</v>
          </cell>
          <cell r="Y67">
            <v>8.341783238133786</v>
          </cell>
          <cell r="Z67">
            <v>3.9801668579962382</v>
          </cell>
          <cell r="AD67">
            <v>0</v>
          </cell>
          <cell r="AE67">
            <v>58.081600000000002</v>
          </cell>
          <cell r="AF67">
            <v>55.672400000000003</v>
          </cell>
          <cell r="AG67">
            <v>54.392200000000003</v>
          </cell>
          <cell r="AH67">
            <v>55.898000000000003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647.13199999999995</v>
          </cell>
          <cell r="D68">
            <v>1315.2950000000001</v>
          </cell>
          <cell r="E68">
            <v>929.46699999999998</v>
          </cell>
          <cell r="F68">
            <v>1001.544</v>
          </cell>
          <cell r="G68" t="str">
            <v>ябл</v>
          </cell>
          <cell r="H68">
            <v>1</v>
          </cell>
          <cell r="I68">
            <v>40</v>
          </cell>
          <cell r="J68">
            <v>857.01400000000001</v>
          </cell>
          <cell r="K68">
            <v>72.452999999999975</v>
          </cell>
          <cell r="L68">
            <v>120</v>
          </cell>
          <cell r="M68">
            <v>250</v>
          </cell>
          <cell r="N68">
            <v>100</v>
          </cell>
          <cell r="W68">
            <v>185.89339999999999</v>
          </cell>
          <cell r="X68">
            <v>100</v>
          </cell>
          <cell r="Y68">
            <v>8.4540064359466225</v>
          </cell>
          <cell r="Z68">
            <v>5.3877329695406084</v>
          </cell>
          <cell r="AD68">
            <v>0</v>
          </cell>
          <cell r="AE68">
            <v>250.97379999999998</v>
          </cell>
          <cell r="AF68">
            <v>297.67700000000002</v>
          </cell>
          <cell r="AG68">
            <v>270.20060000000001</v>
          </cell>
          <cell r="AH68">
            <v>125.697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193.54900000000001</v>
          </cell>
          <cell r="D69">
            <v>518.17899999999997</v>
          </cell>
          <cell r="E69">
            <v>344.642</v>
          </cell>
          <cell r="F69">
            <v>358.06200000000001</v>
          </cell>
          <cell r="G69">
            <v>0</v>
          </cell>
          <cell r="H69">
            <v>1</v>
          </cell>
          <cell r="I69">
            <v>40</v>
          </cell>
          <cell r="J69">
            <v>311.78199999999998</v>
          </cell>
          <cell r="K69">
            <v>32.860000000000014</v>
          </cell>
          <cell r="L69">
            <v>0</v>
          </cell>
          <cell r="M69">
            <v>0</v>
          </cell>
          <cell r="N69">
            <v>120</v>
          </cell>
          <cell r="V69">
            <v>50</v>
          </cell>
          <cell r="W69">
            <v>68.928399999999996</v>
          </cell>
          <cell r="X69">
            <v>50</v>
          </cell>
          <cell r="Y69">
            <v>8.386412567243692</v>
          </cell>
          <cell r="Z69">
            <v>5.1946947847331435</v>
          </cell>
          <cell r="AD69">
            <v>0</v>
          </cell>
          <cell r="AE69">
            <v>80.885199999999998</v>
          </cell>
          <cell r="AF69">
            <v>80.265000000000001</v>
          </cell>
          <cell r="AG69">
            <v>74.748800000000003</v>
          </cell>
          <cell r="AH69">
            <v>52.415999999999997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124</v>
          </cell>
          <cell r="D70">
            <v>160</v>
          </cell>
          <cell r="E70">
            <v>183</v>
          </cell>
          <cell r="F70">
            <v>95</v>
          </cell>
          <cell r="G70" t="str">
            <v>дк</v>
          </cell>
          <cell r="H70">
            <v>0.6</v>
          </cell>
          <cell r="I70">
            <v>60</v>
          </cell>
          <cell r="J70">
            <v>189</v>
          </cell>
          <cell r="K70">
            <v>-6</v>
          </cell>
          <cell r="L70">
            <v>50</v>
          </cell>
          <cell r="M70">
            <v>50</v>
          </cell>
          <cell r="N70">
            <v>60</v>
          </cell>
          <cell r="V70">
            <v>20</v>
          </cell>
          <cell r="W70">
            <v>36.6</v>
          </cell>
          <cell r="X70">
            <v>30</v>
          </cell>
          <cell r="Y70">
            <v>8.3333333333333321</v>
          </cell>
          <cell r="Z70">
            <v>2.5956284153005464</v>
          </cell>
          <cell r="AD70">
            <v>0</v>
          </cell>
          <cell r="AE70">
            <v>31.6</v>
          </cell>
          <cell r="AF70">
            <v>29.6</v>
          </cell>
          <cell r="AG70">
            <v>27</v>
          </cell>
          <cell r="AH70">
            <v>19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53</v>
          </cell>
          <cell r="D71">
            <v>971</v>
          </cell>
          <cell r="E71">
            <v>301</v>
          </cell>
          <cell r="F71">
            <v>713</v>
          </cell>
          <cell r="G71" t="str">
            <v>ябл</v>
          </cell>
          <cell r="H71">
            <v>0.6</v>
          </cell>
          <cell r="I71">
            <v>60</v>
          </cell>
          <cell r="J71">
            <v>310</v>
          </cell>
          <cell r="K71">
            <v>-9</v>
          </cell>
          <cell r="L71">
            <v>0</v>
          </cell>
          <cell r="M71">
            <v>50</v>
          </cell>
          <cell r="N71">
            <v>0</v>
          </cell>
          <cell r="W71">
            <v>60.2</v>
          </cell>
          <cell r="Y71">
            <v>12.674418604651162</v>
          </cell>
          <cell r="Z71">
            <v>11.843853820598007</v>
          </cell>
          <cell r="AD71">
            <v>0</v>
          </cell>
          <cell r="AE71">
            <v>60.8</v>
          </cell>
          <cell r="AF71">
            <v>57</v>
          </cell>
          <cell r="AG71">
            <v>69.2</v>
          </cell>
          <cell r="AH71">
            <v>69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240</v>
          </cell>
          <cell r="D72">
            <v>841</v>
          </cell>
          <cell r="E72">
            <v>655</v>
          </cell>
          <cell r="F72">
            <v>405</v>
          </cell>
          <cell r="G72" t="str">
            <v>ябл</v>
          </cell>
          <cell r="H72">
            <v>0.6</v>
          </cell>
          <cell r="I72">
            <v>60</v>
          </cell>
          <cell r="J72">
            <v>669</v>
          </cell>
          <cell r="K72">
            <v>-14</v>
          </cell>
          <cell r="L72">
            <v>50</v>
          </cell>
          <cell r="M72">
            <v>100</v>
          </cell>
          <cell r="N72">
            <v>250</v>
          </cell>
          <cell r="V72">
            <v>160</v>
          </cell>
          <cell r="W72">
            <v>131</v>
          </cell>
          <cell r="X72">
            <v>140</v>
          </cell>
          <cell r="Y72">
            <v>8.4351145038167932</v>
          </cell>
          <cell r="Z72">
            <v>3.0916030534351147</v>
          </cell>
          <cell r="AD72">
            <v>0</v>
          </cell>
          <cell r="AE72">
            <v>127.6</v>
          </cell>
          <cell r="AF72">
            <v>117</v>
          </cell>
          <cell r="AG72">
            <v>114.4</v>
          </cell>
          <cell r="AH72">
            <v>135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121.194</v>
          </cell>
          <cell r="D73">
            <v>175.51</v>
          </cell>
          <cell r="E73">
            <v>162.19999999999999</v>
          </cell>
          <cell r="F73">
            <v>130.428</v>
          </cell>
          <cell r="G73">
            <v>0</v>
          </cell>
          <cell r="H73">
            <v>1</v>
          </cell>
          <cell r="I73">
            <v>30</v>
          </cell>
          <cell r="J73">
            <v>164.875</v>
          </cell>
          <cell r="K73">
            <v>-2.6750000000000114</v>
          </cell>
          <cell r="L73">
            <v>0</v>
          </cell>
          <cell r="M73">
            <v>30</v>
          </cell>
          <cell r="N73">
            <v>30</v>
          </cell>
          <cell r="V73">
            <v>40</v>
          </cell>
          <cell r="W73">
            <v>32.44</v>
          </cell>
          <cell r="X73">
            <v>30</v>
          </cell>
          <cell r="Y73">
            <v>8.0279901356350187</v>
          </cell>
          <cell r="Z73">
            <v>4.0205918618988905</v>
          </cell>
          <cell r="AD73">
            <v>0</v>
          </cell>
          <cell r="AE73">
            <v>23.530200000000001</v>
          </cell>
          <cell r="AF73">
            <v>26.570999999999998</v>
          </cell>
          <cell r="AG73">
            <v>31.5212</v>
          </cell>
          <cell r="AH73">
            <v>25.626000000000001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175</v>
          </cell>
          <cell r="D74">
            <v>1390</v>
          </cell>
          <cell r="E74">
            <v>868</v>
          </cell>
          <cell r="F74">
            <v>667</v>
          </cell>
          <cell r="G74" t="str">
            <v>ябл,дк</v>
          </cell>
          <cell r="H74">
            <v>0.6</v>
          </cell>
          <cell r="I74">
            <v>60</v>
          </cell>
          <cell r="J74">
            <v>898</v>
          </cell>
          <cell r="K74">
            <v>-30</v>
          </cell>
          <cell r="L74">
            <v>0</v>
          </cell>
          <cell r="M74">
            <v>200</v>
          </cell>
          <cell r="N74">
            <v>220</v>
          </cell>
          <cell r="V74">
            <v>200</v>
          </cell>
          <cell r="W74">
            <v>173.6</v>
          </cell>
          <cell r="X74">
            <v>180</v>
          </cell>
          <cell r="Y74">
            <v>8.4504608294930872</v>
          </cell>
          <cell r="Z74">
            <v>3.8421658986175116</v>
          </cell>
          <cell r="AD74">
            <v>0</v>
          </cell>
          <cell r="AE74">
            <v>163.80000000000001</v>
          </cell>
          <cell r="AF74">
            <v>166</v>
          </cell>
          <cell r="AG74">
            <v>183.8</v>
          </cell>
          <cell r="AH74">
            <v>227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321</v>
          </cell>
          <cell r="D75">
            <v>1367</v>
          </cell>
          <cell r="E75">
            <v>1033</v>
          </cell>
          <cell r="F75">
            <v>630</v>
          </cell>
          <cell r="G75" t="str">
            <v>ябл,дк</v>
          </cell>
          <cell r="H75">
            <v>0.6</v>
          </cell>
          <cell r="I75">
            <v>60</v>
          </cell>
          <cell r="J75">
            <v>1063</v>
          </cell>
          <cell r="K75">
            <v>-30</v>
          </cell>
          <cell r="L75">
            <v>80</v>
          </cell>
          <cell r="M75">
            <v>250</v>
          </cell>
          <cell r="N75">
            <v>300</v>
          </cell>
          <cell r="V75">
            <v>250</v>
          </cell>
          <cell r="W75">
            <v>206.6</v>
          </cell>
          <cell r="X75">
            <v>230</v>
          </cell>
          <cell r="Y75">
            <v>8.4220716360116175</v>
          </cell>
          <cell r="Z75">
            <v>3.049370764762827</v>
          </cell>
          <cell r="AD75">
            <v>0</v>
          </cell>
          <cell r="AE75">
            <v>219.8</v>
          </cell>
          <cell r="AF75">
            <v>185.4</v>
          </cell>
          <cell r="AG75">
            <v>186.4</v>
          </cell>
          <cell r="AH75">
            <v>238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398</v>
          </cell>
          <cell r="D76">
            <v>1070</v>
          </cell>
          <cell r="E76">
            <v>898</v>
          </cell>
          <cell r="F76">
            <v>540</v>
          </cell>
          <cell r="G76">
            <v>0</v>
          </cell>
          <cell r="H76">
            <v>0.4</v>
          </cell>
          <cell r="I76" t="e">
            <v>#N/A</v>
          </cell>
          <cell r="J76">
            <v>926</v>
          </cell>
          <cell r="K76">
            <v>-28</v>
          </cell>
          <cell r="L76">
            <v>100</v>
          </cell>
          <cell r="M76">
            <v>250</v>
          </cell>
          <cell r="N76">
            <v>280</v>
          </cell>
          <cell r="V76">
            <v>180</v>
          </cell>
          <cell r="W76">
            <v>179.6</v>
          </cell>
          <cell r="X76">
            <v>170</v>
          </cell>
          <cell r="Y76">
            <v>8.4632516703786198</v>
          </cell>
          <cell r="Z76">
            <v>3.0066815144766146</v>
          </cell>
          <cell r="AD76">
            <v>0</v>
          </cell>
          <cell r="AE76">
            <v>159.80000000000001</v>
          </cell>
          <cell r="AF76">
            <v>177.4</v>
          </cell>
          <cell r="AG76">
            <v>161.6</v>
          </cell>
          <cell r="AH76">
            <v>164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398</v>
          </cell>
          <cell r="D77">
            <v>1208</v>
          </cell>
          <cell r="E77">
            <v>1049</v>
          </cell>
          <cell r="F77">
            <v>543</v>
          </cell>
          <cell r="G77">
            <v>0</v>
          </cell>
          <cell r="H77">
            <v>0.33</v>
          </cell>
          <cell r="I77">
            <v>60</v>
          </cell>
          <cell r="J77">
            <v>1061</v>
          </cell>
          <cell r="K77">
            <v>-12</v>
          </cell>
          <cell r="L77">
            <v>180</v>
          </cell>
          <cell r="M77">
            <v>300</v>
          </cell>
          <cell r="N77">
            <v>300</v>
          </cell>
          <cell r="V77">
            <v>200</v>
          </cell>
          <cell r="W77">
            <v>209.8</v>
          </cell>
          <cell r="X77">
            <v>200</v>
          </cell>
          <cell r="Y77">
            <v>8.2125834127740696</v>
          </cell>
          <cell r="Z77">
            <v>2.5881792183031456</v>
          </cell>
          <cell r="AD77">
            <v>0</v>
          </cell>
          <cell r="AE77">
            <v>203.4</v>
          </cell>
          <cell r="AF77">
            <v>191.6</v>
          </cell>
          <cell r="AG77">
            <v>183.8</v>
          </cell>
          <cell r="AH77">
            <v>180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260.27999999999997</v>
          </cell>
          <cell r="D78">
            <v>688</v>
          </cell>
          <cell r="E78">
            <v>599</v>
          </cell>
          <cell r="F78">
            <v>335.28</v>
          </cell>
          <cell r="G78">
            <v>0</v>
          </cell>
          <cell r="H78">
            <v>0.35</v>
          </cell>
          <cell r="I78" t="e">
            <v>#N/A</v>
          </cell>
          <cell r="J78">
            <v>611</v>
          </cell>
          <cell r="K78">
            <v>-12</v>
          </cell>
          <cell r="L78">
            <v>120</v>
          </cell>
          <cell r="M78">
            <v>170</v>
          </cell>
          <cell r="N78">
            <v>160</v>
          </cell>
          <cell r="V78">
            <v>120</v>
          </cell>
          <cell r="W78">
            <v>119.8</v>
          </cell>
          <cell r="X78">
            <v>120</v>
          </cell>
          <cell r="Y78">
            <v>8.5582637729549251</v>
          </cell>
          <cell r="Z78">
            <v>2.7986644407345573</v>
          </cell>
          <cell r="AD78">
            <v>0</v>
          </cell>
          <cell r="AE78">
            <v>114</v>
          </cell>
          <cell r="AF78">
            <v>115.4</v>
          </cell>
          <cell r="AG78">
            <v>101</v>
          </cell>
          <cell r="AH78">
            <v>113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123</v>
          </cell>
          <cell r="D79">
            <v>377</v>
          </cell>
          <cell r="E79">
            <v>339</v>
          </cell>
          <cell r="F79">
            <v>155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348</v>
          </cell>
          <cell r="K79">
            <v>-9</v>
          </cell>
          <cell r="L79">
            <v>0</v>
          </cell>
          <cell r="M79">
            <v>50</v>
          </cell>
          <cell r="N79">
            <v>40</v>
          </cell>
          <cell r="V79">
            <v>180</v>
          </cell>
          <cell r="W79">
            <v>67.8</v>
          </cell>
          <cell r="X79">
            <v>100</v>
          </cell>
          <cell r="Y79">
            <v>7.7433628318584073</v>
          </cell>
          <cell r="Z79">
            <v>2.2861356932153392</v>
          </cell>
          <cell r="AD79">
            <v>0</v>
          </cell>
          <cell r="AE79">
            <v>56.4</v>
          </cell>
          <cell r="AF79">
            <v>50.4</v>
          </cell>
          <cell r="AG79">
            <v>54.8</v>
          </cell>
          <cell r="AH79">
            <v>153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520</v>
          </cell>
          <cell r="D80">
            <v>8548</v>
          </cell>
          <cell r="E80">
            <v>6030</v>
          </cell>
          <cell r="F80">
            <v>2919</v>
          </cell>
          <cell r="G80">
            <v>0</v>
          </cell>
          <cell r="H80">
            <v>0.35</v>
          </cell>
          <cell r="I80">
            <v>40</v>
          </cell>
          <cell r="J80">
            <v>6137</v>
          </cell>
          <cell r="K80">
            <v>-107</v>
          </cell>
          <cell r="L80">
            <v>1300</v>
          </cell>
          <cell r="M80">
            <v>1300</v>
          </cell>
          <cell r="N80">
            <v>1200</v>
          </cell>
          <cell r="V80">
            <v>800</v>
          </cell>
          <cell r="W80">
            <v>1023.6</v>
          </cell>
          <cell r="X80">
            <v>1000</v>
          </cell>
          <cell r="Y80">
            <v>8.3225869480265722</v>
          </cell>
          <cell r="Z80">
            <v>2.8516998827667055</v>
          </cell>
          <cell r="AD80">
            <v>912</v>
          </cell>
          <cell r="AE80">
            <v>820.8</v>
          </cell>
          <cell r="AF80">
            <v>915.8</v>
          </cell>
          <cell r="AG80">
            <v>1109</v>
          </cell>
          <cell r="AH80">
            <v>1019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2027</v>
          </cell>
          <cell r="D81">
            <v>14922</v>
          </cell>
          <cell r="E81">
            <v>11578</v>
          </cell>
          <cell r="F81">
            <v>5142</v>
          </cell>
          <cell r="G81" t="str">
            <v>отк</v>
          </cell>
          <cell r="H81">
            <v>0.35</v>
          </cell>
          <cell r="I81">
            <v>45</v>
          </cell>
          <cell r="J81">
            <v>11795</v>
          </cell>
          <cell r="K81">
            <v>-217</v>
          </cell>
          <cell r="L81">
            <v>1800</v>
          </cell>
          <cell r="M81">
            <v>2600</v>
          </cell>
          <cell r="N81">
            <v>2200</v>
          </cell>
          <cell r="V81">
            <v>2500</v>
          </cell>
          <cell r="W81">
            <v>1960.4</v>
          </cell>
          <cell r="X81">
            <v>2200</v>
          </cell>
          <cell r="Y81">
            <v>8.3870638645174456</v>
          </cell>
          <cell r="Z81">
            <v>2.6229340950826359</v>
          </cell>
          <cell r="AD81">
            <v>1776</v>
          </cell>
          <cell r="AE81">
            <v>1337.6</v>
          </cell>
          <cell r="AF81">
            <v>1497.8</v>
          </cell>
          <cell r="AG81">
            <v>1529.4</v>
          </cell>
          <cell r="AH81">
            <v>2295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170</v>
          </cell>
          <cell r="D82">
            <v>778</v>
          </cell>
          <cell r="E82">
            <v>711</v>
          </cell>
          <cell r="F82">
            <v>190</v>
          </cell>
          <cell r="G82">
            <v>0</v>
          </cell>
          <cell r="H82">
            <v>0.4</v>
          </cell>
          <cell r="I82" t="e">
            <v>#N/A</v>
          </cell>
          <cell r="J82">
            <v>802</v>
          </cell>
          <cell r="K82">
            <v>-91</v>
          </cell>
          <cell r="L82">
            <v>250</v>
          </cell>
          <cell r="M82">
            <v>220</v>
          </cell>
          <cell r="N82">
            <v>200</v>
          </cell>
          <cell r="V82">
            <v>150</v>
          </cell>
          <cell r="W82">
            <v>142.19999999999999</v>
          </cell>
          <cell r="X82">
            <v>150</v>
          </cell>
          <cell r="Y82">
            <v>8.1575246132208168</v>
          </cell>
          <cell r="Z82">
            <v>1.3361462728551337</v>
          </cell>
          <cell r="AD82">
            <v>0</v>
          </cell>
          <cell r="AE82">
            <v>128</v>
          </cell>
          <cell r="AF82">
            <v>96.6</v>
          </cell>
          <cell r="AG82">
            <v>104.4</v>
          </cell>
          <cell r="AH82">
            <v>123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535.78499999999997</v>
          </cell>
          <cell r="D83">
            <v>513.46799999999996</v>
          </cell>
          <cell r="E83">
            <v>776.03800000000001</v>
          </cell>
          <cell r="F83">
            <v>233.59800000000001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782.66099999999994</v>
          </cell>
          <cell r="K83">
            <v>-6.6229999999999336</v>
          </cell>
          <cell r="L83">
            <v>200</v>
          </cell>
          <cell r="M83">
            <v>170</v>
          </cell>
          <cell r="N83">
            <v>170</v>
          </cell>
          <cell r="V83">
            <v>180</v>
          </cell>
          <cell r="W83">
            <v>155.20760000000001</v>
          </cell>
          <cell r="X83">
            <v>200</v>
          </cell>
          <cell r="Y83">
            <v>7.4326128359693717</v>
          </cell>
          <cell r="Z83">
            <v>1.5050680507913272</v>
          </cell>
          <cell r="AD83">
            <v>0</v>
          </cell>
          <cell r="AE83">
            <v>130.47020000000001</v>
          </cell>
          <cell r="AF83">
            <v>168.61060000000001</v>
          </cell>
          <cell r="AG83">
            <v>131.214</v>
          </cell>
          <cell r="AH83">
            <v>138.74799999999999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68</v>
          </cell>
          <cell r="D84">
            <v>509</v>
          </cell>
          <cell r="E84">
            <v>427</v>
          </cell>
          <cell r="F84">
            <v>108</v>
          </cell>
          <cell r="G84">
            <v>0</v>
          </cell>
          <cell r="H84">
            <v>0.4</v>
          </cell>
          <cell r="I84" t="e">
            <v>#N/A</v>
          </cell>
          <cell r="J84">
            <v>452</v>
          </cell>
          <cell r="K84">
            <v>-25</v>
          </cell>
          <cell r="L84">
            <v>120</v>
          </cell>
          <cell r="M84">
            <v>100</v>
          </cell>
          <cell r="N84">
            <v>130</v>
          </cell>
          <cell r="V84">
            <v>120</v>
          </cell>
          <cell r="W84">
            <v>85.4</v>
          </cell>
          <cell r="X84">
            <v>120</v>
          </cell>
          <cell r="Y84">
            <v>8.1733021077283361</v>
          </cell>
          <cell r="Z84">
            <v>1.2646370023419202</v>
          </cell>
          <cell r="AD84">
            <v>0</v>
          </cell>
          <cell r="AE84">
            <v>66.400000000000006</v>
          </cell>
          <cell r="AF84">
            <v>63.4</v>
          </cell>
          <cell r="AG84">
            <v>65.400000000000006</v>
          </cell>
          <cell r="AH84">
            <v>99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74.394999999999996</v>
          </cell>
          <cell r="D85">
            <v>95.691999999999993</v>
          </cell>
          <cell r="E85">
            <v>78.119</v>
          </cell>
          <cell r="F85">
            <v>89.108000000000004</v>
          </cell>
          <cell r="G85">
            <v>0</v>
          </cell>
          <cell r="H85">
            <v>1</v>
          </cell>
          <cell r="I85" t="e">
            <v>#N/A</v>
          </cell>
          <cell r="J85">
            <v>75.650000000000006</v>
          </cell>
          <cell r="K85">
            <v>2.4689999999999941</v>
          </cell>
          <cell r="L85">
            <v>0</v>
          </cell>
          <cell r="M85">
            <v>0</v>
          </cell>
          <cell r="N85">
            <v>20</v>
          </cell>
          <cell r="V85">
            <v>10</v>
          </cell>
          <cell r="W85">
            <v>15.623799999999999</v>
          </cell>
          <cell r="X85">
            <v>20</v>
          </cell>
          <cell r="Y85">
            <v>8.9035957961571448</v>
          </cell>
          <cell r="Z85">
            <v>5.7033500172813278</v>
          </cell>
          <cell r="AD85">
            <v>0</v>
          </cell>
          <cell r="AE85">
            <v>13.653</v>
          </cell>
          <cell r="AF85">
            <v>16.767599999999998</v>
          </cell>
          <cell r="AG85">
            <v>15.928800000000001</v>
          </cell>
          <cell r="AH85">
            <v>20.332000000000001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-8</v>
          </cell>
          <cell r="D86">
            <v>8</v>
          </cell>
          <cell r="E86">
            <v>0</v>
          </cell>
          <cell r="G86">
            <v>0</v>
          </cell>
          <cell r="H86">
            <v>0.2</v>
          </cell>
          <cell r="I86" t="e">
            <v>#N/A</v>
          </cell>
          <cell r="J86">
            <v>4</v>
          </cell>
          <cell r="K86">
            <v>-4</v>
          </cell>
          <cell r="L86">
            <v>0</v>
          </cell>
          <cell r="M86">
            <v>0</v>
          </cell>
          <cell r="N86">
            <v>0</v>
          </cell>
          <cell r="W86">
            <v>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2</v>
          </cell>
          <cell r="AF86">
            <v>1.4</v>
          </cell>
          <cell r="AG86">
            <v>1.8</v>
          </cell>
          <cell r="AH86">
            <v>0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371</v>
          </cell>
          <cell r="D87">
            <v>1656</v>
          </cell>
          <cell r="E87">
            <v>856</v>
          </cell>
          <cell r="F87">
            <v>659</v>
          </cell>
          <cell r="G87">
            <v>0</v>
          </cell>
          <cell r="H87">
            <v>0.2</v>
          </cell>
          <cell r="I87" t="e">
            <v>#N/A</v>
          </cell>
          <cell r="J87">
            <v>914</v>
          </cell>
          <cell r="K87">
            <v>-58</v>
          </cell>
          <cell r="L87">
            <v>200</v>
          </cell>
          <cell r="M87">
            <v>300</v>
          </cell>
          <cell r="N87">
            <v>300</v>
          </cell>
          <cell r="V87">
            <v>100</v>
          </cell>
          <cell r="W87">
            <v>171.2</v>
          </cell>
          <cell r="X87">
            <v>100</v>
          </cell>
          <cell r="Y87">
            <v>9.6904205607476648</v>
          </cell>
          <cell r="Z87">
            <v>3.8492990654205612</v>
          </cell>
          <cell r="AD87">
            <v>0</v>
          </cell>
          <cell r="AE87">
            <v>165</v>
          </cell>
          <cell r="AF87">
            <v>159.80000000000001</v>
          </cell>
          <cell r="AG87">
            <v>155</v>
          </cell>
          <cell r="AH87">
            <v>137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190</v>
          </cell>
          <cell r="D88">
            <v>1010</v>
          </cell>
          <cell r="E88">
            <v>465</v>
          </cell>
          <cell r="F88">
            <v>721</v>
          </cell>
          <cell r="G88">
            <v>0</v>
          </cell>
          <cell r="H88">
            <v>0.3</v>
          </cell>
          <cell r="I88" t="e">
            <v>#N/A</v>
          </cell>
          <cell r="J88">
            <v>478</v>
          </cell>
          <cell r="K88">
            <v>-13</v>
          </cell>
          <cell r="L88">
            <v>0</v>
          </cell>
          <cell r="M88">
            <v>80</v>
          </cell>
          <cell r="N88">
            <v>0</v>
          </cell>
          <cell r="V88">
            <v>50</v>
          </cell>
          <cell r="W88">
            <v>93</v>
          </cell>
          <cell r="X88">
            <v>80</v>
          </cell>
          <cell r="Y88">
            <v>10.010752688172044</v>
          </cell>
          <cell r="Z88">
            <v>7.752688172043011</v>
          </cell>
          <cell r="AD88">
            <v>0</v>
          </cell>
          <cell r="AE88">
            <v>82.6</v>
          </cell>
          <cell r="AF88">
            <v>75</v>
          </cell>
          <cell r="AG88">
            <v>74.599999999999994</v>
          </cell>
          <cell r="AH88">
            <v>149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288.70999999999998</v>
          </cell>
          <cell r="D89">
            <v>1627.644</v>
          </cell>
          <cell r="E89">
            <v>432.80900000000003</v>
          </cell>
          <cell r="F89">
            <v>765.96100000000001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465.92399999999998</v>
          </cell>
          <cell r="K89">
            <v>-33.114999999999952</v>
          </cell>
          <cell r="L89">
            <v>0</v>
          </cell>
          <cell r="M89">
            <v>0</v>
          </cell>
          <cell r="N89">
            <v>0</v>
          </cell>
          <cell r="W89">
            <v>86.561800000000005</v>
          </cell>
          <cell r="X89">
            <v>50</v>
          </cell>
          <cell r="Y89">
            <v>9.4263404873743379</v>
          </cell>
          <cell r="Z89">
            <v>8.8487184878318139</v>
          </cell>
          <cell r="AD89">
            <v>0</v>
          </cell>
          <cell r="AE89">
            <v>115.80319999999999</v>
          </cell>
          <cell r="AF89">
            <v>116.93499999999999</v>
          </cell>
          <cell r="AG89">
            <v>108.65899999999999</v>
          </cell>
          <cell r="AH89">
            <v>120.166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1324.259</v>
          </cell>
          <cell r="D90">
            <v>7455.9319999999998</v>
          </cell>
          <cell r="E90">
            <v>4695.5889999999999</v>
          </cell>
          <cell r="F90">
            <v>3990.1990000000001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4814.8829999999998</v>
          </cell>
          <cell r="K90">
            <v>-119.29399999999987</v>
          </cell>
          <cell r="L90">
            <v>0</v>
          </cell>
          <cell r="M90">
            <v>800</v>
          </cell>
          <cell r="N90">
            <v>900</v>
          </cell>
          <cell r="V90">
            <v>1400</v>
          </cell>
          <cell r="W90">
            <v>939.11779999999999</v>
          </cell>
          <cell r="X90">
            <v>900</v>
          </cell>
          <cell r="Y90">
            <v>8.5081967352764476</v>
          </cell>
          <cell r="Z90">
            <v>4.2488801724341716</v>
          </cell>
          <cell r="AD90">
            <v>0</v>
          </cell>
          <cell r="AE90">
            <v>957.93459999999993</v>
          </cell>
          <cell r="AF90">
            <v>906.22140000000002</v>
          </cell>
          <cell r="AG90">
            <v>1013.933</v>
          </cell>
          <cell r="AH90">
            <v>980.64700000000005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2892.1640000000002</v>
          </cell>
          <cell r="D91">
            <v>11742.614</v>
          </cell>
          <cell r="E91">
            <v>7211.7569999999996</v>
          </cell>
          <cell r="F91">
            <v>7273.2269999999999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7426.5919999999996</v>
          </cell>
          <cell r="K91">
            <v>-214.83500000000004</v>
          </cell>
          <cell r="L91">
            <v>0</v>
          </cell>
          <cell r="M91">
            <v>1400</v>
          </cell>
          <cell r="N91">
            <v>1000</v>
          </cell>
          <cell r="V91">
            <v>1400</v>
          </cell>
          <cell r="W91">
            <v>1442.3514</v>
          </cell>
          <cell r="X91">
            <v>1200</v>
          </cell>
          <cell r="Y91">
            <v>8.5091795244903565</v>
          </cell>
          <cell r="Z91">
            <v>5.0426179085069007</v>
          </cell>
          <cell r="AD91">
            <v>0</v>
          </cell>
          <cell r="AE91">
            <v>1377.5430000000001</v>
          </cell>
          <cell r="AF91">
            <v>1282.5196000000001</v>
          </cell>
          <cell r="AG91">
            <v>1168.0296000000001</v>
          </cell>
          <cell r="AH91">
            <v>1576.252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3109.9409999999998</v>
          </cell>
          <cell r="D92">
            <v>11982.093999999999</v>
          </cell>
          <cell r="E92">
            <v>7242.5309999999999</v>
          </cell>
          <cell r="F92">
            <v>7706.47</v>
          </cell>
          <cell r="G92" t="str">
            <v>сниж</v>
          </cell>
          <cell r="H92">
            <v>1</v>
          </cell>
          <cell r="I92" t="e">
            <v>#N/A</v>
          </cell>
          <cell r="J92">
            <v>7397.1130000000003</v>
          </cell>
          <cell r="K92">
            <v>-154.58200000000033</v>
          </cell>
          <cell r="L92">
            <v>0</v>
          </cell>
          <cell r="M92">
            <v>1000</v>
          </cell>
          <cell r="N92">
            <v>600</v>
          </cell>
          <cell r="V92">
            <v>1500</v>
          </cell>
          <cell r="W92">
            <v>1448.5062</v>
          </cell>
          <cell r="X92">
            <v>1500</v>
          </cell>
          <cell r="Y92">
            <v>8.4959732999416921</v>
          </cell>
          <cell r="Z92">
            <v>5.3202878938315905</v>
          </cell>
          <cell r="AD92">
            <v>0</v>
          </cell>
          <cell r="AE92">
            <v>1617.9342000000001</v>
          </cell>
          <cell r="AF92">
            <v>1808.8114</v>
          </cell>
          <cell r="AG92">
            <v>1803.1858</v>
          </cell>
          <cell r="AH92">
            <v>1724.144</v>
          </cell>
          <cell r="AI92" t="str">
            <v>оконч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 t="str">
            <v>кг</v>
          </cell>
          <cell r="C93">
            <v>144.50800000000001</v>
          </cell>
          <cell r="D93">
            <v>589.22400000000005</v>
          </cell>
          <cell r="E93">
            <v>216.80600000000001</v>
          </cell>
          <cell r="F93">
            <v>222.97900000000001</v>
          </cell>
          <cell r="G93" t="str">
            <v>г</v>
          </cell>
          <cell r="H93">
            <v>1</v>
          </cell>
          <cell r="I93" t="e">
            <v>#N/A</v>
          </cell>
          <cell r="J93">
            <v>217.309</v>
          </cell>
          <cell r="K93">
            <v>-0.5029999999999859</v>
          </cell>
          <cell r="L93">
            <v>0</v>
          </cell>
          <cell r="M93">
            <v>50</v>
          </cell>
          <cell r="N93">
            <v>60</v>
          </cell>
          <cell r="W93">
            <v>43.361200000000004</v>
          </cell>
          <cell r="X93">
            <v>50</v>
          </cell>
          <cell r="Y93">
            <v>8.8322970766491711</v>
          </cell>
          <cell r="Z93">
            <v>5.1423622962464135</v>
          </cell>
          <cell r="AD93">
            <v>0</v>
          </cell>
          <cell r="AE93">
            <v>44.646799999999999</v>
          </cell>
          <cell r="AF93">
            <v>45.200400000000002</v>
          </cell>
          <cell r="AG93">
            <v>46.060600000000001</v>
          </cell>
          <cell r="AH93">
            <v>42.747999999999998</v>
          </cell>
          <cell r="AI93">
            <v>0</v>
          </cell>
        </row>
        <row r="94">
          <cell r="A94" t="str">
            <v xml:space="preserve"> 467  Колбаса Филейная 0,5кг ТМ Особый рецепт  ПОКОМ</v>
          </cell>
          <cell r="B94" t="str">
            <v>шт</v>
          </cell>
          <cell r="C94">
            <v>68</v>
          </cell>
          <cell r="D94">
            <v>1552</v>
          </cell>
          <cell r="E94">
            <v>137</v>
          </cell>
          <cell r="F94">
            <v>32</v>
          </cell>
          <cell r="G94">
            <v>0</v>
          </cell>
          <cell r="H94">
            <v>0.5</v>
          </cell>
          <cell r="I94" t="e">
            <v>#N/A</v>
          </cell>
          <cell r="J94">
            <v>207</v>
          </cell>
          <cell r="K94">
            <v>-70</v>
          </cell>
          <cell r="L94">
            <v>70</v>
          </cell>
          <cell r="M94">
            <v>50</v>
          </cell>
          <cell r="N94">
            <v>80</v>
          </cell>
          <cell r="V94">
            <v>30</v>
          </cell>
          <cell r="W94">
            <v>27.4</v>
          </cell>
          <cell r="Y94">
            <v>9.562043795620438</v>
          </cell>
          <cell r="Z94">
            <v>1.1678832116788322</v>
          </cell>
          <cell r="AD94">
            <v>0</v>
          </cell>
          <cell r="AE94">
            <v>23.2</v>
          </cell>
          <cell r="AF94">
            <v>25.8</v>
          </cell>
          <cell r="AG94">
            <v>25.2</v>
          </cell>
          <cell r="AH94">
            <v>25</v>
          </cell>
          <cell r="AI94" t="e">
            <v>#N/A</v>
          </cell>
        </row>
        <row r="95">
          <cell r="A95" t="str">
            <v xml:space="preserve"> 478  Сардельки Зареченские ВЕС ТМ Зареченские  ПОКОМ</v>
          </cell>
          <cell r="B95" t="str">
            <v>кг</v>
          </cell>
          <cell r="C95">
            <v>38.720999999999997</v>
          </cell>
          <cell r="D95">
            <v>26.242999999999999</v>
          </cell>
          <cell r="E95">
            <v>35.156999999999996</v>
          </cell>
          <cell r="F95">
            <v>29.806999999999999</v>
          </cell>
          <cell r="G95" t="str">
            <v>нов1202</v>
          </cell>
          <cell r="H95">
            <v>1</v>
          </cell>
          <cell r="I95" t="e">
            <v>#N/A</v>
          </cell>
          <cell r="J95">
            <v>30.452999999999999</v>
          </cell>
          <cell r="K95">
            <v>4.7039999999999971</v>
          </cell>
          <cell r="L95">
            <v>0</v>
          </cell>
          <cell r="M95">
            <v>0</v>
          </cell>
          <cell r="N95">
            <v>20</v>
          </cell>
          <cell r="W95">
            <v>7.0313999999999997</v>
          </cell>
          <cell r="X95">
            <v>10</v>
          </cell>
          <cell r="Y95">
            <v>8.5057029894473377</v>
          </cell>
          <cell r="Z95">
            <v>4.239127343061126</v>
          </cell>
          <cell r="AD95">
            <v>0</v>
          </cell>
          <cell r="AE95">
            <v>5.0570000000000004</v>
          </cell>
          <cell r="AF95">
            <v>5.4613999999999994</v>
          </cell>
          <cell r="AG95">
            <v>6.0524000000000004</v>
          </cell>
          <cell r="AH95">
            <v>4.6539999999999999</v>
          </cell>
          <cell r="AI95">
            <v>0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B96" t="str">
            <v>шт</v>
          </cell>
          <cell r="C96">
            <v>435</v>
          </cell>
          <cell r="D96">
            <v>2632</v>
          </cell>
          <cell r="E96">
            <v>2341</v>
          </cell>
          <cell r="F96">
            <v>658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2407</v>
          </cell>
          <cell r="K96">
            <v>-66</v>
          </cell>
          <cell r="L96">
            <v>400</v>
          </cell>
          <cell r="M96">
            <v>400</v>
          </cell>
          <cell r="N96">
            <v>550</v>
          </cell>
          <cell r="V96">
            <v>400</v>
          </cell>
          <cell r="W96">
            <v>330.2</v>
          </cell>
          <cell r="X96">
            <v>350</v>
          </cell>
          <cell r="Y96">
            <v>8.3525136281041803</v>
          </cell>
          <cell r="Z96">
            <v>1.992731677771048</v>
          </cell>
          <cell r="AD96">
            <v>690</v>
          </cell>
          <cell r="AE96">
            <v>267.39999999999998</v>
          </cell>
          <cell r="AF96">
            <v>255.8</v>
          </cell>
          <cell r="AG96">
            <v>260.8</v>
          </cell>
          <cell r="AH96">
            <v>291</v>
          </cell>
          <cell r="AI96" t="e">
            <v>#N/A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B97" t="str">
            <v>шт</v>
          </cell>
          <cell r="C97">
            <v>269</v>
          </cell>
          <cell r="D97">
            <v>1177</v>
          </cell>
          <cell r="E97">
            <v>820</v>
          </cell>
          <cell r="F97">
            <v>609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842</v>
          </cell>
          <cell r="K97">
            <v>-22</v>
          </cell>
          <cell r="L97">
            <v>50</v>
          </cell>
          <cell r="M97">
            <v>200</v>
          </cell>
          <cell r="N97">
            <v>250</v>
          </cell>
          <cell r="V97">
            <v>120</v>
          </cell>
          <cell r="W97">
            <v>164</v>
          </cell>
          <cell r="X97">
            <v>160</v>
          </cell>
          <cell r="Y97">
            <v>8.4695121951219505</v>
          </cell>
          <cell r="Z97">
            <v>3.7134146341463414</v>
          </cell>
          <cell r="AD97">
            <v>0</v>
          </cell>
          <cell r="AE97">
            <v>165</v>
          </cell>
          <cell r="AF97">
            <v>154.6</v>
          </cell>
          <cell r="AG97">
            <v>161.19999999999999</v>
          </cell>
          <cell r="AH97">
            <v>140</v>
          </cell>
          <cell r="AI97" t="e">
            <v>#N/A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B98" t="str">
            <v>шт</v>
          </cell>
          <cell r="C98">
            <v>448</v>
          </cell>
          <cell r="D98">
            <v>1588</v>
          </cell>
          <cell r="E98">
            <v>1318</v>
          </cell>
          <cell r="F98">
            <v>679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1355</v>
          </cell>
          <cell r="K98">
            <v>-37</v>
          </cell>
          <cell r="L98">
            <v>120</v>
          </cell>
          <cell r="M98">
            <v>300</v>
          </cell>
          <cell r="N98">
            <v>450</v>
          </cell>
          <cell r="V98">
            <v>220</v>
          </cell>
          <cell r="W98">
            <v>240.8</v>
          </cell>
          <cell r="X98">
            <v>220</v>
          </cell>
          <cell r="Y98">
            <v>8.2599667774086374</v>
          </cell>
          <cell r="Z98">
            <v>2.8197674418604648</v>
          </cell>
          <cell r="AD98">
            <v>114</v>
          </cell>
          <cell r="AE98">
            <v>230.2</v>
          </cell>
          <cell r="AF98">
            <v>216.8</v>
          </cell>
          <cell r="AG98">
            <v>210.4</v>
          </cell>
          <cell r="AH98">
            <v>187</v>
          </cell>
          <cell r="AI98" t="e">
            <v>#N/A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B99" t="str">
            <v>шт</v>
          </cell>
          <cell r="C99">
            <v>334</v>
          </cell>
          <cell r="D99">
            <v>1048</v>
          </cell>
          <cell r="E99">
            <v>769</v>
          </cell>
          <cell r="F99">
            <v>569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811</v>
          </cell>
          <cell r="K99">
            <v>-42</v>
          </cell>
          <cell r="L99">
            <v>50</v>
          </cell>
          <cell r="M99">
            <v>200</v>
          </cell>
          <cell r="N99">
            <v>220</v>
          </cell>
          <cell r="V99">
            <v>120</v>
          </cell>
          <cell r="W99">
            <v>153.80000000000001</v>
          </cell>
          <cell r="X99">
            <v>150</v>
          </cell>
          <cell r="Y99">
            <v>8.511053315994797</v>
          </cell>
          <cell r="Z99">
            <v>3.6996098829648894</v>
          </cell>
          <cell r="AD99">
            <v>0</v>
          </cell>
          <cell r="AE99">
            <v>157.6</v>
          </cell>
          <cell r="AF99">
            <v>148.19999999999999</v>
          </cell>
          <cell r="AG99">
            <v>146</v>
          </cell>
          <cell r="AH99">
            <v>151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5.3289999999999997</v>
          </cell>
          <cell r="D100">
            <v>16.946000000000002</v>
          </cell>
          <cell r="E100">
            <v>1.4219999999999999</v>
          </cell>
          <cell r="F100">
            <v>15.486000000000001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9.1</v>
          </cell>
          <cell r="K100">
            <v>-7.6779999999999999</v>
          </cell>
          <cell r="L100">
            <v>0</v>
          </cell>
          <cell r="M100">
            <v>0</v>
          </cell>
          <cell r="N100">
            <v>0</v>
          </cell>
          <cell r="W100">
            <v>0.28439999999999999</v>
          </cell>
          <cell r="Y100">
            <v>54.451476793248951</v>
          </cell>
          <cell r="Z100">
            <v>54.451476793248951</v>
          </cell>
          <cell r="AD100">
            <v>0</v>
          </cell>
          <cell r="AE100">
            <v>1.6173999999999999</v>
          </cell>
          <cell r="AF100">
            <v>0.79239999999999999</v>
          </cell>
          <cell r="AG100">
            <v>0.53579999999999994</v>
          </cell>
          <cell r="AH100">
            <v>1.4219999999999999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-4</v>
          </cell>
          <cell r="D101">
            <v>25</v>
          </cell>
          <cell r="E101">
            <v>4</v>
          </cell>
          <cell r="F101">
            <v>9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5</v>
          </cell>
          <cell r="K101">
            <v>-1</v>
          </cell>
          <cell r="L101">
            <v>0</v>
          </cell>
          <cell r="M101">
            <v>0</v>
          </cell>
          <cell r="N101">
            <v>0</v>
          </cell>
          <cell r="W101">
            <v>0.8</v>
          </cell>
          <cell r="Y101">
            <v>11.25</v>
          </cell>
          <cell r="Z101">
            <v>11.25</v>
          </cell>
          <cell r="AD101">
            <v>0</v>
          </cell>
          <cell r="AE101">
            <v>2</v>
          </cell>
          <cell r="AF101">
            <v>0.4</v>
          </cell>
          <cell r="AG101">
            <v>0</v>
          </cell>
          <cell r="AH101">
            <v>1</v>
          </cell>
          <cell r="AI101">
            <v>0</v>
          </cell>
        </row>
        <row r="102">
          <cell r="A102" t="str">
            <v xml:space="preserve"> 516  Сосиски Классические ТМ Ядрена копоть 0,3кг  ПОКОМ</v>
          </cell>
          <cell r="B102" t="str">
            <v>шт</v>
          </cell>
          <cell r="C102">
            <v>13</v>
          </cell>
          <cell r="D102">
            <v>2</v>
          </cell>
          <cell r="E102">
            <v>5</v>
          </cell>
          <cell r="F102">
            <v>10</v>
          </cell>
          <cell r="G102" t="str">
            <v>завод</v>
          </cell>
          <cell r="H102">
            <v>0.3</v>
          </cell>
          <cell r="I102" t="e">
            <v>#N/A</v>
          </cell>
          <cell r="J102">
            <v>6</v>
          </cell>
          <cell r="K102">
            <v>-1</v>
          </cell>
          <cell r="L102">
            <v>0</v>
          </cell>
          <cell r="M102">
            <v>0</v>
          </cell>
          <cell r="N102">
            <v>0</v>
          </cell>
          <cell r="W102">
            <v>1</v>
          </cell>
          <cell r="Y102">
            <v>10</v>
          </cell>
          <cell r="Z102">
            <v>10</v>
          </cell>
          <cell r="AD102">
            <v>0</v>
          </cell>
          <cell r="AE102">
            <v>1</v>
          </cell>
          <cell r="AF102">
            <v>0</v>
          </cell>
          <cell r="AG102">
            <v>2.2000000000000002</v>
          </cell>
          <cell r="AH102">
            <v>0</v>
          </cell>
          <cell r="AI102">
            <v>0</v>
          </cell>
        </row>
        <row r="103">
          <cell r="A103" t="str">
            <v xml:space="preserve"> 519  Грудинка 0,12 кг нарезка ТМ Стародворье  ПОКОМ</v>
          </cell>
          <cell r="B103" t="str">
            <v>шт</v>
          </cell>
          <cell r="C103">
            <v>323</v>
          </cell>
          <cell r="D103">
            <v>112</v>
          </cell>
          <cell r="E103">
            <v>207</v>
          </cell>
          <cell r="F103">
            <v>222</v>
          </cell>
          <cell r="G103" t="str">
            <v>нов1804,</v>
          </cell>
          <cell r="H103">
            <v>0.12</v>
          </cell>
          <cell r="I103" t="e">
            <v>#N/A</v>
          </cell>
          <cell r="J103">
            <v>213</v>
          </cell>
          <cell r="K103">
            <v>-6</v>
          </cell>
          <cell r="L103">
            <v>0</v>
          </cell>
          <cell r="M103">
            <v>0</v>
          </cell>
          <cell r="N103">
            <v>60</v>
          </cell>
          <cell r="V103">
            <v>30</v>
          </cell>
          <cell r="W103">
            <v>41.4</v>
          </cell>
          <cell r="X103">
            <v>50</v>
          </cell>
          <cell r="Y103">
            <v>8.7439613526570046</v>
          </cell>
          <cell r="Z103">
            <v>5.36231884057971</v>
          </cell>
          <cell r="AD103">
            <v>0</v>
          </cell>
          <cell r="AE103">
            <v>24</v>
          </cell>
          <cell r="AF103">
            <v>19.399999999999999</v>
          </cell>
          <cell r="AG103">
            <v>23.8</v>
          </cell>
          <cell r="AH103">
            <v>25</v>
          </cell>
          <cell r="AI103" t="str">
            <v>увел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B104" t="str">
            <v>шт</v>
          </cell>
          <cell r="C104">
            <v>330</v>
          </cell>
          <cell r="D104">
            <v>91</v>
          </cell>
          <cell r="E104">
            <v>131</v>
          </cell>
          <cell r="F104">
            <v>289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132</v>
          </cell>
          <cell r="K104">
            <v>-1</v>
          </cell>
          <cell r="L104">
            <v>0</v>
          </cell>
          <cell r="M104">
            <v>0</v>
          </cell>
          <cell r="N104">
            <v>0</v>
          </cell>
          <cell r="W104">
            <v>26.2</v>
          </cell>
          <cell r="Y104">
            <v>11.030534351145038</v>
          </cell>
          <cell r="Z104">
            <v>11.030534351145038</v>
          </cell>
          <cell r="AD104">
            <v>0</v>
          </cell>
          <cell r="AE104">
            <v>13.2</v>
          </cell>
          <cell r="AF104">
            <v>22</v>
          </cell>
          <cell r="AG104">
            <v>20</v>
          </cell>
          <cell r="AH104">
            <v>15</v>
          </cell>
          <cell r="AI104" t="str">
            <v>увел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B105" t="str">
            <v>шт</v>
          </cell>
          <cell r="C105">
            <v>167</v>
          </cell>
          <cell r="D105">
            <v>77</v>
          </cell>
          <cell r="E105">
            <v>206</v>
          </cell>
          <cell r="F105">
            <v>21</v>
          </cell>
          <cell r="G105" t="str">
            <v>нов0805</v>
          </cell>
          <cell r="H105">
            <v>7.0000000000000007E-2</v>
          </cell>
          <cell r="I105" t="e">
            <v>#N/A</v>
          </cell>
          <cell r="J105">
            <v>241</v>
          </cell>
          <cell r="K105">
            <v>-35</v>
          </cell>
          <cell r="L105">
            <v>100</v>
          </cell>
          <cell r="M105">
            <v>100</v>
          </cell>
          <cell r="N105">
            <v>100</v>
          </cell>
          <cell r="W105">
            <v>41.2</v>
          </cell>
          <cell r="X105">
            <v>30</v>
          </cell>
          <cell r="Y105">
            <v>8.5194174757281544</v>
          </cell>
          <cell r="Z105">
            <v>0.50970873786407767</v>
          </cell>
          <cell r="AD105">
            <v>0</v>
          </cell>
          <cell r="AE105">
            <v>21.4</v>
          </cell>
          <cell r="AF105">
            <v>14.2</v>
          </cell>
          <cell r="AG105">
            <v>19.399999999999999</v>
          </cell>
          <cell r="AH105">
            <v>9</v>
          </cell>
          <cell r="AI105" t="str">
            <v>увел</v>
          </cell>
        </row>
        <row r="106">
          <cell r="A106" t="str">
            <v xml:space="preserve"> 523  Колбаса Сальчичон нарезка 0,07кг ТМ Стародворье  ПОКОМ </v>
          </cell>
          <cell r="B106" t="str">
            <v>шт</v>
          </cell>
          <cell r="C106">
            <v>255</v>
          </cell>
          <cell r="D106">
            <v>210</v>
          </cell>
          <cell r="E106">
            <v>327</v>
          </cell>
          <cell r="F106">
            <v>126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339</v>
          </cell>
          <cell r="K106">
            <v>-12</v>
          </cell>
          <cell r="L106">
            <v>100</v>
          </cell>
          <cell r="M106">
            <v>100</v>
          </cell>
          <cell r="N106">
            <v>120</v>
          </cell>
          <cell r="V106">
            <v>50</v>
          </cell>
          <cell r="W106">
            <v>65.400000000000006</v>
          </cell>
          <cell r="X106">
            <v>50</v>
          </cell>
          <cell r="Y106">
            <v>8.3486238532110093</v>
          </cell>
          <cell r="Z106">
            <v>1.9266055045871557</v>
          </cell>
          <cell r="AD106">
            <v>0</v>
          </cell>
          <cell r="AE106">
            <v>12.8</v>
          </cell>
          <cell r="AF106">
            <v>36</v>
          </cell>
          <cell r="AG106">
            <v>39.799999999999997</v>
          </cell>
          <cell r="AH106">
            <v>42</v>
          </cell>
          <cell r="AI106" t="str">
            <v>увел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B107" t="str">
            <v>шт</v>
          </cell>
          <cell r="C107">
            <v>252</v>
          </cell>
          <cell r="D107">
            <v>220</v>
          </cell>
          <cell r="E107">
            <v>322</v>
          </cell>
          <cell r="F107">
            <v>130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344</v>
          </cell>
          <cell r="K107">
            <v>-22</v>
          </cell>
          <cell r="L107">
            <v>100</v>
          </cell>
          <cell r="M107">
            <v>100</v>
          </cell>
          <cell r="N107">
            <v>120</v>
          </cell>
          <cell r="V107">
            <v>50</v>
          </cell>
          <cell r="W107">
            <v>64.400000000000006</v>
          </cell>
          <cell r="X107">
            <v>50</v>
          </cell>
          <cell r="Y107">
            <v>8.5403726708074519</v>
          </cell>
          <cell r="Z107">
            <v>2.0186335403726705</v>
          </cell>
          <cell r="AD107">
            <v>0</v>
          </cell>
          <cell r="AE107">
            <v>17.8</v>
          </cell>
          <cell r="AF107">
            <v>33.200000000000003</v>
          </cell>
          <cell r="AG107">
            <v>47.6</v>
          </cell>
          <cell r="AH107">
            <v>37</v>
          </cell>
          <cell r="AI107" t="str">
            <v>увел</v>
          </cell>
        </row>
        <row r="108">
          <cell r="A108" t="str">
            <v xml:space="preserve"> 525  Колбаса Фуэт нарезка 0,07кг ТМ Стародворье  ПОКОМ</v>
          </cell>
          <cell r="B108" t="str">
            <v>шт</v>
          </cell>
          <cell r="C108">
            <v>286</v>
          </cell>
          <cell r="D108">
            <v>121</v>
          </cell>
          <cell r="E108">
            <v>271</v>
          </cell>
          <cell r="F108">
            <v>125</v>
          </cell>
          <cell r="G108" t="str">
            <v>нв1405,</v>
          </cell>
          <cell r="H108">
            <v>7.0000000000000007E-2</v>
          </cell>
          <cell r="I108" t="e">
            <v>#N/A</v>
          </cell>
          <cell r="J108">
            <v>298</v>
          </cell>
          <cell r="K108">
            <v>-27</v>
          </cell>
          <cell r="L108">
            <v>80</v>
          </cell>
          <cell r="M108">
            <v>100</v>
          </cell>
          <cell r="N108">
            <v>60</v>
          </cell>
          <cell r="V108">
            <v>50</v>
          </cell>
          <cell r="W108">
            <v>54.2</v>
          </cell>
          <cell r="X108">
            <v>50</v>
          </cell>
          <cell r="Y108">
            <v>8.5793357933579326</v>
          </cell>
          <cell r="Z108">
            <v>2.3062730627306274</v>
          </cell>
          <cell r="AD108">
            <v>0</v>
          </cell>
          <cell r="AE108">
            <v>12.8</v>
          </cell>
          <cell r="AF108">
            <v>33.4</v>
          </cell>
          <cell r="AG108">
            <v>33.4</v>
          </cell>
          <cell r="AH108">
            <v>40</v>
          </cell>
          <cell r="AI108" t="str">
            <v>увел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B109" t="str">
            <v>шт</v>
          </cell>
          <cell r="C109">
            <v>403</v>
          </cell>
          <cell r="D109">
            <v>103</v>
          </cell>
          <cell r="E109">
            <v>259</v>
          </cell>
          <cell r="F109">
            <v>235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271</v>
          </cell>
          <cell r="K109">
            <v>-12</v>
          </cell>
          <cell r="L109">
            <v>0</v>
          </cell>
          <cell r="M109">
            <v>50</v>
          </cell>
          <cell r="N109">
            <v>50</v>
          </cell>
          <cell r="V109">
            <v>50</v>
          </cell>
          <cell r="W109">
            <v>51.8</v>
          </cell>
          <cell r="X109">
            <v>50</v>
          </cell>
          <cell r="Y109">
            <v>8.397683397683398</v>
          </cell>
          <cell r="Z109">
            <v>4.5366795366795367</v>
          </cell>
          <cell r="AD109">
            <v>0</v>
          </cell>
          <cell r="AE109">
            <v>38.200000000000003</v>
          </cell>
          <cell r="AF109">
            <v>38.4</v>
          </cell>
          <cell r="AG109">
            <v>34.200000000000003</v>
          </cell>
          <cell r="AH109">
            <v>41</v>
          </cell>
          <cell r="AI109" t="str">
            <v>увел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B110" t="str">
            <v>шт</v>
          </cell>
          <cell r="C110">
            <v>346</v>
          </cell>
          <cell r="D110">
            <v>116</v>
          </cell>
          <cell r="E110">
            <v>292</v>
          </cell>
          <cell r="F110">
            <v>163</v>
          </cell>
          <cell r="G110" t="str">
            <v>нв1405,</v>
          </cell>
          <cell r="H110">
            <v>5.5E-2</v>
          </cell>
          <cell r="I110" t="e">
            <v>#N/A</v>
          </cell>
          <cell r="J110">
            <v>299</v>
          </cell>
          <cell r="K110">
            <v>-7</v>
          </cell>
          <cell r="L110">
            <v>0</v>
          </cell>
          <cell r="M110">
            <v>100</v>
          </cell>
          <cell r="N110">
            <v>120</v>
          </cell>
          <cell r="V110">
            <v>50</v>
          </cell>
          <cell r="W110">
            <v>58.4</v>
          </cell>
          <cell r="X110">
            <v>50</v>
          </cell>
          <cell r="Y110">
            <v>8.2705479452054789</v>
          </cell>
          <cell r="Z110">
            <v>2.7910958904109591</v>
          </cell>
          <cell r="AD110">
            <v>0</v>
          </cell>
          <cell r="AE110">
            <v>31.6</v>
          </cell>
          <cell r="AF110">
            <v>43.6</v>
          </cell>
          <cell r="AG110">
            <v>37</v>
          </cell>
          <cell r="AH110">
            <v>42</v>
          </cell>
          <cell r="AI110" t="str">
            <v>увел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C111">
            <v>312</v>
          </cell>
          <cell r="D111">
            <v>632</v>
          </cell>
          <cell r="E111">
            <v>494</v>
          </cell>
          <cell r="F111">
            <v>416</v>
          </cell>
          <cell r="G111">
            <v>0</v>
          </cell>
          <cell r="H111">
            <v>0</v>
          </cell>
          <cell r="I111" t="e">
            <v>#N/A</v>
          </cell>
          <cell r="J111">
            <v>526</v>
          </cell>
          <cell r="K111">
            <v>-32</v>
          </cell>
          <cell r="L111">
            <v>0</v>
          </cell>
          <cell r="M111">
            <v>0</v>
          </cell>
          <cell r="N111">
            <v>0</v>
          </cell>
          <cell r="W111">
            <v>98.8</v>
          </cell>
          <cell r="Y111">
            <v>4.2105263157894735</v>
          </cell>
          <cell r="Z111">
            <v>4.2105263157894735</v>
          </cell>
          <cell r="AD111">
            <v>0</v>
          </cell>
          <cell r="AE111">
            <v>125.2</v>
          </cell>
          <cell r="AF111">
            <v>126.2</v>
          </cell>
          <cell r="AG111">
            <v>99.8</v>
          </cell>
          <cell r="AH111">
            <v>101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C112">
            <v>-34</v>
          </cell>
          <cell r="D112">
            <v>3569</v>
          </cell>
          <cell r="E112">
            <v>2116</v>
          </cell>
          <cell r="F112">
            <v>851</v>
          </cell>
          <cell r="G112">
            <v>0</v>
          </cell>
          <cell r="H112">
            <v>0</v>
          </cell>
          <cell r="I112" t="e">
            <v>#N/A</v>
          </cell>
          <cell r="J112">
            <v>2248</v>
          </cell>
          <cell r="K112">
            <v>-132</v>
          </cell>
          <cell r="L112">
            <v>0</v>
          </cell>
          <cell r="M112">
            <v>0</v>
          </cell>
          <cell r="N112">
            <v>0</v>
          </cell>
          <cell r="W112">
            <v>423.2</v>
          </cell>
          <cell r="Y112">
            <v>2.0108695652173916</v>
          </cell>
          <cell r="Z112">
            <v>2.0108695652173916</v>
          </cell>
          <cell r="AD112">
            <v>0</v>
          </cell>
          <cell r="AE112">
            <v>465</v>
          </cell>
          <cell r="AF112">
            <v>482</v>
          </cell>
          <cell r="AG112">
            <v>447</v>
          </cell>
          <cell r="AH112">
            <v>379</v>
          </cell>
          <cell r="AI11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609.12300000000005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</v>
          </cell>
          <cell r="F8">
            <v>906.51900000000001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2901.123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2813</v>
          </cell>
          <cell r="F10">
            <v>5834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1364</v>
          </cell>
          <cell r="F11">
            <v>5534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2541</v>
          </cell>
          <cell r="F12">
            <v>8223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353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1610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11.35</v>
          </cell>
          <cell r="F21">
            <v>672.72400000000005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</v>
          </cell>
          <cell r="F22">
            <v>5725.6279999999997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</v>
          </cell>
          <cell r="F23">
            <v>471.654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1532.527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4.05</v>
          </cell>
          <cell r="F25">
            <v>787.31399999999996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182.41200000000001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216.047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601.495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136.17500000000001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195.69399999999999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2.7</v>
          </cell>
          <cell r="F32">
            <v>1972.7159999999999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380.99400000000003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155.553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31.986000000000001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18.7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22.7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1713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1250</v>
          </cell>
          <cell r="F40">
            <v>5422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2588</v>
          </cell>
          <cell r="F41">
            <v>7067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1377.193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764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1446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289.87799999999999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1320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3064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187.608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659.81299999999999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2284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1550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2.75</v>
          </cell>
          <cell r="F55">
            <v>310.24599999999998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4.05</v>
          </cell>
          <cell r="F56">
            <v>795.51800000000003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40.4</v>
          </cell>
        </row>
        <row r="58">
          <cell r="A58" t="str">
            <v xml:space="preserve"> 318  Сосиски Датские ТМ Зареченские, ВЕС  ПОКОМ</v>
          </cell>
          <cell r="D58">
            <v>1.3</v>
          </cell>
          <cell r="F58">
            <v>4050.54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3029</v>
          </cell>
          <cell r="F59">
            <v>6508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1166</v>
          </cell>
          <cell r="F60">
            <v>5898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21</v>
          </cell>
          <cell r="F61">
            <v>2367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</v>
          </cell>
          <cell r="F62">
            <v>473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</v>
          </cell>
          <cell r="F63">
            <v>430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1032.2070000000001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549</v>
          </cell>
        </row>
        <row r="66">
          <cell r="A66" t="str">
            <v xml:space="preserve"> 335  Колбаса Сливушка ТМ Вязанка. ВЕС.  ПОКОМ </v>
          </cell>
          <cell r="D66">
            <v>4</v>
          </cell>
          <cell r="F66">
            <v>901.88699999999994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1518</v>
          </cell>
          <cell r="F67">
            <v>5269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18</v>
          </cell>
          <cell r="F68">
            <v>3398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1196.384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239.7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581.80399999999997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317.80200000000002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159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</v>
          </cell>
          <cell r="F75">
            <v>674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2.6</v>
          </cell>
          <cell r="F76">
            <v>181.214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851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1127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876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12</v>
          </cell>
          <cell r="F80">
            <v>1031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570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</v>
          </cell>
          <cell r="F82">
            <v>366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828</v>
          </cell>
          <cell r="F83">
            <v>4933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2845</v>
          </cell>
          <cell r="F84">
            <v>12992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744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1.35</v>
          </cell>
          <cell r="F86">
            <v>715.20699999999999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377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82.5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1070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508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459.52800000000002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10</v>
          </cell>
          <cell r="F93">
            <v>4445.3310000000001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27.5</v>
          </cell>
          <cell r="F94">
            <v>7580.3850000000002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22.5</v>
          </cell>
          <cell r="F95">
            <v>7750.2709999999997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1.6</v>
          </cell>
          <cell r="F96">
            <v>233.93899999999999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4</v>
          </cell>
          <cell r="F97">
            <v>184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41.701000000000001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518</v>
          </cell>
          <cell r="F99">
            <v>2110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782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94</v>
          </cell>
          <cell r="F101">
            <v>1337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764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1.3</v>
          </cell>
          <cell r="F103">
            <v>14.45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10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3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6</v>
          </cell>
          <cell r="F106">
            <v>242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133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176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10</v>
          </cell>
          <cell r="F109">
            <v>310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8</v>
          </cell>
          <cell r="F110">
            <v>303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11</v>
          </cell>
          <cell r="F111">
            <v>262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13</v>
          </cell>
          <cell r="F112">
            <v>258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10</v>
          </cell>
          <cell r="F113">
            <v>298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116</v>
          </cell>
          <cell r="F114">
            <v>116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52.1</v>
          </cell>
          <cell r="F115">
            <v>52.1</v>
          </cell>
        </row>
        <row r="116">
          <cell r="A116" t="str">
            <v>0447 Сыр Голландский 45% Нарезка 125г ТМ Папа может ОСТАНКИНО</v>
          </cell>
          <cell r="D116">
            <v>105</v>
          </cell>
          <cell r="F116">
            <v>105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166</v>
          </cell>
          <cell r="F117">
            <v>166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26</v>
          </cell>
          <cell r="F119">
            <v>26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47</v>
          </cell>
          <cell r="F120">
            <v>49.933</v>
          </cell>
        </row>
        <row r="121">
          <cell r="A121" t="str">
            <v>3215 ВЕТЧ.МЯСНАЯ Папа может п/о 0.4кг 8шт.    ОСТАНКИНО</v>
          </cell>
          <cell r="D121">
            <v>976</v>
          </cell>
          <cell r="F121">
            <v>976</v>
          </cell>
        </row>
        <row r="122">
          <cell r="A122" t="str">
            <v>3684 ПРЕСИЖН с/к в/у 1/250 8шт.   ОСТАНКИНО</v>
          </cell>
          <cell r="D122">
            <v>138</v>
          </cell>
          <cell r="F122">
            <v>138</v>
          </cell>
        </row>
        <row r="123">
          <cell r="A123" t="str">
            <v>3798 Сыч/Прод Коровино Российский 50% 200г СЗМЖ  ОСТАНКИНО</v>
          </cell>
          <cell r="D123">
            <v>80</v>
          </cell>
          <cell r="F123">
            <v>80</v>
          </cell>
        </row>
        <row r="124">
          <cell r="A124" t="str">
            <v>3804 Сыч/Прод Коровино Тильзитер 50% 200г СЗМЖ  ОСТАНКИНО</v>
          </cell>
          <cell r="D124">
            <v>66</v>
          </cell>
          <cell r="F124">
            <v>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133.30000000000001</v>
          </cell>
          <cell r="F125">
            <v>133.30000000000001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119.1</v>
          </cell>
          <cell r="F126">
            <v>119.1</v>
          </cell>
        </row>
        <row r="127">
          <cell r="A127" t="str">
            <v>4063 МЯСНАЯ Папа может вар п/о_Л   ОСТАНКИНО</v>
          </cell>
          <cell r="D127">
            <v>1960.75</v>
          </cell>
          <cell r="F127">
            <v>1960.75</v>
          </cell>
        </row>
        <row r="128">
          <cell r="A128" t="str">
            <v>4117 ЭКСТРА Папа может с/к в/у_Л   ОСТАНКИНО</v>
          </cell>
          <cell r="D128">
            <v>41.1</v>
          </cell>
          <cell r="F128">
            <v>41.1</v>
          </cell>
        </row>
        <row r="129">
          <cell r="A129" t="str">
            <v>4163 Сыр Боккончини копченый 40% 100 гр.  ОСТАНКИНО</v>
          </cell>
          <cell r="D129">
            <v>174</v>
          </cell>
          <cell r="F129">
            <v>176</v>
          </cell>
        </row>
        <row r="130">
          <cell r="A130" t="str">
            <v>4170 Сыр Скаморца свежий 40% 100 гр.  ОСТАНКИНО</v>
          </cell>
          <cell r="D130">
            <v>218</v>
          </cell>
          <cell r="F130">
            <v>219</v>
          </cell>
        </row>
        <row r="131">
          <cell r="A131" t="str">
            <v>4187 Сыр рассольный жирный Чечил 45% 100 гр  ОСТАНКИНО</v>
          </cell>
          <cell r="D131">
            <v>7</v>
          </cell>
          <cell r="F131">
            <v>7</v>
          </cell>
        </row>
        <row r="132">
          <cell r="A132" t="str">
            <v>4187 Сыр Чечил свежий 45% 100г/6шт ТМ Папа Может  ОСТАНКИНО</v>
          </cell>
          <cell r="D132">
            <v>302</v>
          </cell>
          <cell r="F132">
            <v>304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6</v>
          </cell>
          <cell r="F133">
            <v>6</v>
          </cell>
        </row>
        <row r="134">
          <cell r="A134" t="str">
            <v>4194 Сыр Чечил копченый 43% 100г/6шт ТМ Папа Может  ОСТАНКИНО</v>
          </cell>
          <cell r="D134">
            <v>221</v>
          </cell>
          <cell r="F134">
            <v>224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4813 ФИЛЕЙНАЯ Папа может вар п/о_Л   ОСТАНКИНО</v>
          </cell>
          <cell r="D136">
            <v>524.04999999999995</v>
          </cell>
          <cell r="F136">
            <v>524.04999999999995</v>
          </cell>
        </row>
        <row r="137">
          <cell r="A137" t="str">
            <v>4819 Сыр "Пармезан" 40% кусок 180 гр  ОСТАНКИНО</v>
          </cell>
          <cell r="D137">
            <v>166</v>
          </cell>
          <cell r="F137">
            <v>166</v>
          </cell>
        </row>
        <row r="138">
          <cell r="A138" t="str">
            <v>4903 Сыр Перлини 40% 100гр (8шт)  ОСТАНКИНО</v>
          </cell>
          <cell r="D138">
            <v>75</v>
          </cell>
          <cell r="F138">
            <v>75</v>
          </cell>
        </row>
        <row r="139">
          <cell r="A139" t="str">
            <v>4910 Сыр Перлини копченый 40% 100гр (8шт)  ОСТАНКИНО</v>
          </cell>
          <cell r="D139">
            <v>63</v>
          </cell>
          <cell r="F139">
            <v>65</v>
          </cell>
        </row>
        <row r="140">
          <cell r="A140" t="str">
            <v>4927 Сыр Перлини со вкусом Васаби 40% 100гр (8шт)  ОСТАНКИНО</v>
          </cell>
          <cell r="D140">
            <v>72</v>
          </cell>
          <cell r="F140">
            <v>72</v>
          </cell>
        </row>
        <row r="141">
          <cell r="A141" t="str">
            <v>4993 САЛЯМИ ИТАЛЬЯНСКАЯ с/к в/у 1/250*8_120c ОСТАНКИНО</v>
          </cell>
          <cell r="D141">
            <v>571</v>
          </cell>
          <cell r="F141">
            <v>571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46.5</v>
          </cell>
          <cell r="F142">
            <v>46.5</v>
          </cell>
        </row>
        <row r="143">
          <cell r="A143" t="str">
            <v>5235 Сыр полутвердый "Голландский" 45%, брус ВЕС  ОСТАНКИНО</v>
          </cell>
          <cell r="D143">
            <v>28.5</v>
          </cell>
          <cell r="F143">
            <v>28.5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15</v>
          </cell>
          <cell r="F144">
            <v>15</v>
          </cell>
        </row>
        <row r="145">
          <cell r="A145" t="str">
            <v>5246 ДОКТОРСКАЯ ПРЕМИУМ вар б/о мгс_30с ОСТАНКИНО</v>
          </cell>
          <cell r="D145">
            <v>65.599999999999994</v>
          </cell>
          <cell r="F145">
            <v>65.599999999999994</v>
          </cell>
        </row>
        <row r="146">
          <cell r="A146" t="str">
            <v>5247 РУССКАЯ ПРЕМИУМ вар б/о мгс_30с ОСТАНКИНО</v>
          </cell>
          <cell r="D146">
            <v>44.8</v>
          </cell>
          <cell r="F146">
            <v>44.8</v>
          </cell>
        </row>
        <row r="147">
          <cell r="A147" t="str">
            <v>5483 ЭКСТРА Папа может с/к в/у 1/250 8шт.   ОСТАНКИНО</v>
          </cell>
          <cell r="D147">
            <v>1095</v>
          </cell>
          <cell r="F147">
            <v>1095</v>
          </cell>
        </row>
        <row r="148">
          <cell r="A148" t="str">
            <v>5544 Сервелат Финский в/к в/у_45с НОВАЯ ОСТАНКИНО</v>
          </cell>
          <cell r="D148">
            <v>1083.2</v>
          </cell>
          <cell r="F148">
            <v>1083.2</v>
          </cell>
        </row>
        <row r="149">
          <cell r="A149" t="str">
            <v>5679 САЛЯМИ ИТАЛЬЯНСКАЯ с/к в/у 1/150_60с ОСТАНКИНО</v>
          </cell>
          <cell r="D149">
            <v>460</v>
          </cell>
          <cell r="F149">
            <v>460</v>
          </cell>
        </row>
        <row r="150">
          <cell r="A150" t="str">
            <v>5682 САЛЯМИ МЕЛКОЗЕРНЕНАЯ с/к в/у 1/120_60с   ОСТАНКИНО</v>
          </cell>
          <cell r="D150">
            <v>3227</v>
          </cell>
          <cell r="F150">
            <v>3227</v>
          </cell>
        </row>
        <row r="151">
          <cell r="A151" t="str">
            <v>5706 АРОМАТНАЯ Папа может с/к в/у 1/250 8шт.  ОСТАНКИНО</v>
          </cell>
          <cell r="D151">
            <v>985</v>
          </cell>
          <cell r="F151">
            <v>985</v>
          </cell>
        </row>
        <row r="152">
          <cell r="A152" t="str">
            <v>5708 ПОСОЛЬСКАЯ Папа может с/к в/у ОСТАНКИНО</v>
          </cell>
          <cell r="D152">
            <v>70.2</v>
          </cell>
          <cell r="F152">
            <v>70.2</v>
          </cell>
        </row>
        <row r="153">
          <cell r="A153" t="str">
            <v>5851 ЭКСТРА Папа может вар п/о   ОСТАНКИНО</v>
          </cell>
          <cell r="D153">
            <v>270.05</v>
          </cell>
          <cell r="F153">
            <v>270.05</v>
          </cell>
        </row>
        <row r="154">
          <cell r="A154" t="str">
            <v>5931 ОХОТНИЧЬЯ Папа может с/к в/у 1/220 8шт.   ОСТАНКИНО</v>
          </cell>
          <cell r="D154">
            <v>1482</v>
          </cell>
          <cell r="F154">
            <v>1482</v>
          </cell>
        </row>
        <row r="155">
          <cell r="A155" t="str">
            <v>5992 ВРЕМЯ ОКРОШКИ Папа может вар п/о 0.4кг   ОСТАНКИНО</v>
          </cell>
          <cell r="D155">
            <v>1615</v>
          </cell>
          <cell r="F155">
            <v>1615</v>
          </cell>
        </row>
        <row r="156">
          <cell r="A156" t="str">
            <v>6004 РАГУ СВИНОЕ 1кг 8шт.зам_120с ОСТАНКИНО</v>
          </cell>
          <cell r="D156">
            <v>127</v>
          </cell>
          <cell r="F156">
            <v>127</v>
          </cell>
        </row>
        <row r="157">
          <cell r="A157" t="str">
            <v>6221 НЕАПОЛИТАНСКИЙ ДУЭТ с/к с/н мгс 1/90  ОСТАНКИНО</v>
          </cell>
          <cell r="D157">
            <v>399</v>
          </cell>
          <cell r="F157">
            <v>399</v>
          </cell>
        </row>
        <row r="158">
          <cell r="A158" t="str">
            <v>6228 МЯСНОЕ АССОРТИ к/з с/н мгс 1/90 10шт.  ОСТАНКИНО</v>
          </cell>
          <cell r="D158">
            <v>555</v>
          </cell>
          <cell r="F158">
            <v>555</v>
          </cell>
        </row>
        <row r="159">
          <cell r="A159" t="str">
            <v>6247 ДОМАШНЯЯ Папа может вар п/о 0,4кг 8шт.  ОСТАНКИНО</v>
          </cell>
          <cell r="D159">
            <v>115</v>
          </cell>
          <cell r="F159">
            <v>115</v>
          </cell>
        </row>
        <row r="160">
          <cell r="A160" t="str">
            <v>6268 ГОВЯЖЬЯ Папа может вар п/о 0,4кг 8 шт.  ОСТАНКИНО</v>
          </cell>
          <cell r="D160">
            <v>1458</v>
          </cell>
          <cell r="F160">
            <v>1458</v>
          </cell>
        </row>
        <row r="161">
          <cell r="A161" t="str">
            <v>6279 КОРЕЙКА ПО-ОСТ.к/в в/с с/н в/у 1/150_45с  ОСТАНКИНО</v>
          </cell>
          <cell r="D161">
            <v>594</v>
          </cell>
          <cell r="F161">
            <v>594</v>
          </cell>
        </row>
        <row r="162">
          <cell r="A162" t="str">
            <v>6303 МЯСНЫЕ Папа может сос п/о мгс 1.5*3  ОСТАНКИНО</v>
          </cell>
          <cell r="D162">
            <v>567</v>
          </cell>
          <cell r="F162">
            <v>567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103</v>
          </cell>
        </row>
        <row r="164">
          <cell r="A164" t="str">
            <v>6325 ДОКТОРСКАЯ ПРЕМИУМ вар п/о 0.4кг 8шт.  ОСТАНКИНО</v>
          </cell>
          <cell r="D164">
            <v>1866</v>
          </cell>
          <cell r="F164">
            <v>1866</v>
          </cell>
        </row>
        <row r="165">
          <cell r="A165" t="str">
            <v>6333 МЯСНАЯ Папа может вар п/о 0.4кг 8шт.  ОСТАНКИНО</v>
          </cell>
          <cell r="D165">
            <v>5101</v>
          </cell>
          <cell r="F165">
            <v>5101</v>
          </cell>
        </row>
        <row r="166">
          <cell r="A166" t="str">
            <v>6340 ДОМАШНИЙ РЕЦЕПТ Коровино 0.5кг 8шт.  ОСТАНКИНО</v>
          </cell>
          <cell r="D166">
            <v>350</v>
          </cell>
          <cell r="F166">
            <v>350</v>
          </cell>
        </row>
        <row r="167">
          <cell r="A167" t="str">
            <v>6353 ЭКСТРА Папа может вар п/о 0.4кг 8шт.  ОСТАНКИНО</v>
          </cell>
          <cell r="D167">
            <v>1437</v>
          </cell>
          <cell r="F167">
            <v>1437</v>
          </cell>
        </row>
        <row r="168">
          <cell r="A168" t="str">
            <v>6392 ФИЛЕЙНАЯ Папа может вар п/о 0.4кг. ОСТАНКИНО</v>
          </cell>
          <cell r="D168">
            <v>4799</v>
          </cell>
          <cell r="F168">
            <v>4799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285</v>
          </cell>
          <cell r="F170">
            <v>285</v>
          </cell>
        </row>
        <row r="171">
          <cell r="A171" t="str">
            <v>6453 ЭКСТРА Папа может с/к с/н в/у 1/100 14шт.   ОСТАНКИНО</v>
          </cell>
          <cell r="D171">
            <v>2830</v>
          </cell>
          <cell r="F171">
            <v>2830</v>
          </cell>
        </row>
        <row r="172">
          <cell r="A172" t="str">
            <v>6454 АРОМАТНАЯ с/к с/н в/у 1/100 14шт.  ОСТАНКИНО</v>
          </cell>
          <cell r="D172">
            <v>2607</v>
          </cell>
          <cell r="F172">
            <v>2607</v>
          </cell>
        </row>
        <row r="173">
          <cell r="A173" t="str">
            <v>6459 СЕРВЕЛАТ ШВЕЙЦАРСК. в/к с/н в/у 1/100*10  ОСТАНКИНО</v>
          </cell>
          <cell r="D173">
            <v>991</v>
          </cell>
          <cell r="F173">
            <v>991</v>
          </cell>
        </row>
        <row r="174">
          <cell r="A174" t="str">
            <v>6470 ВЕТЧ.МРАМОРНАЯ в/у_45с  ОСТАНКИНО</v>
          </cell>
          <cell r="D174">
            <v>72.8</v>
          </cell>
          <cell r="F174">
            <v>72.8</v>
          </cell>
        </row>
        <row r="175">
          <cell r="A175" t="str">
            <v>6475 С СЫРОМ Папа может сос ц/о мгс 0.4кг6шт  ОСТАНКИНО</v>
          </cell>
          <cell r="D175">
            <v>43</v>
          </cell>
          <cell r="F175">
            <v>43</v>
          </cell>
        </row>
        <row r="176">
          <cell r="A176" t="str">
            <v>6495 ВЕТЧ.МРАМОРНАЯ в/у срез 0.3кг 6шт_45с  ОСТАНКИНО</v>
          </cell>
          <cell r="D176">
            <v>373</v>
          </cell>
          <cell r="F176">
            <v>373</v>
          </cell>
        </row>
        <row r="177">
          <cell r="A177" t="str">
            <v>6527 ШПИКАЧКИ СОЧНЫЕ ПМ сар б/о мгс 1*3 45с ОСТАНКИНО</v>
          </cell>
          <cell r="D177">
            <v>435.4</v>
          </cell>
          <cell r="F177">
            <v>435.4</v>
          </cell>
        </row>
        <row r="178">
          <cell r="A178" t="str">
            <v>6528 ШПИКАЧКИ СОЧНЫЕ ПМ сар б/о мгс 0.4кг 45с  ОСТАНКИНО</v>
          </cell>
          <cell r="D178">
            <v>91</v>
          </cell>
          <cell r="F178">
            <v>91</v>
          </cell>
        </row>
        <row r="179">
          <cell r="A179" t="str">
            <v>6586 МРАМОРНАЯ И БАЛЫКОВАЯ в/к с/н мгс 1/90 ОСТАНКИНО</v>
          </cell>
          <cell r="D179">
            <v>798</v>
          </cell>
          <cell r="F179">
            <v>798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2785</v>
          </cell>
          <cell r="F181">
            <v>2785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5356</v>
          </cell>
          <cell r="F183">
            <v>5356</v>
          </cell>
        </row>
        <row r="184">
          <cell r="A184" t="str">
            <v>6713 СОЧНЫЙ ГРИЛЬ ПМ сос п/о мгс 0.41кг 8шт.  ОСТАНКИНО</v>
          </cell>
          <cell r="D184">
            <v>2444</v>
          </cell>
          <cell r="F184">
            <v>2444</v>
          </cell>
        </row>
        <row r="185">
          <cell r="A185" t="str">
            <v>6724 МОЛОЧНЫЕ ПМ сос п/о мгс 0.41кг 10шт.  ОСТАНКИНО</v>
          </cell>
          <cell r="D185">
            <v>912</v>
          </cell>
          <cell r="F185">
            <v>912</v>
          </cell>
        </row>
        <row r="186">
          <cell r="A186" t="str">
            <v>6765 РУБЛЕНЫЕ сос ц/о мгс 0.36кг 6шт.  ОСТАНКИНО</v>
          </cell>
          <cell r="D186">
            <v>623</v>
          </cell>
          <cell r="F186">
            <v>623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211</v>
          </cell>
          <cell r="F188">
            <v>211</v>
          </cell>
        </row>
        <row r="189">
          <cell r="A189" t="str">
            <v>6787 СЕРВЕЛАТ КРЕМЛЕВСКИЙ в/к в/у 0,33кг 8шт.  ОСТАНКИНО</v>
          </cell>
          <cell r="D189">
            <v>220</v>
          </cell>
          <cell r="F189">
            <v>220</v>
          </cell>
        </row>
        <row r="190">
          <cell r="A190" t="str">
            <v>6793 БАЛЫКОВАЯ в/к в/у 0,33кг 8шт.  ОСТАНКИНО</v>
          </cell>
          <cell r="D190">
            <v>416</v>
          </cell>
          <cell r="F190">
            <v>416</v>
          </cell>
        </row>
        <row r="191">
          <cell r="A191" t="str">
            <v>6829 МОЛОЧНЫЕ КЛАССИЧЕСКИЕ сос п/о мгс 2*4_С  ОСТАНКИНО</v>
          </cell>
          <cell r="D191">
            <v>961.2</v>
          </cell>
          <cell r="F191">
            <v>961.2</v>
          </cell>
        </row>
        <row r="192">
          <cell r="A192" t="str">
            <v>6837 ФИЛЕЙНЫЕ Папа Может сос ц/о мгс 0.4кг  ОСТАНКИНО</v>
          </cell>
          <cell r="D192">
            <v>1348</v>
          </cell>
          <cell r="F192">
            <v>1348</v>
          </cell>
        </row>
        <row r="193">
          <cell r="A193" t="str">
            <v>6842 ДЫМОВИЦА ИЗ ОКОРОКА к/в мл/к в/у 0,3кг  ОСТАНКИНО</v>
          </cell>
          <cell r="D193">
            <v>143</v>
          </cell>
          <cell r="F193">
            <v>143</v>
          </cell>
        </row>
        <row r="194">
          <cell r="A194" t="str">
            <v>6861 ДОМАШНИЙ РЕЦЕПТ Коровино вар п/о  ОСТАНКИНО</v>
          </cell>
          <cell r="D194">
            <v>209</v>
          </cell>
          <cell r="F194">
            <v>209</v>
          </cell>
        </row>
        <row r="195">
          <cell r="A195" t="str">
            <v>6866 ВЕТЧ.НЕЖНАЯ Коровино п/о_Маяк  ОСТАНКИНО</v>
          </cell>
          <cell r="D195">
            <v>272.89999999999998</v>
          </cell>
          <cell r="F195">
            <v>272.89999999999998</v>
          </cell>
        </row>
        <row r="196">
          <cell r="A196" t="str">
            <v>7001 КЛАССИЧЕСКИЕ Папа может сар б/о мгс 1*3  ОСТАНКИНО</v>
          </cell>
          <cell r="D196">
            <v>210.9</v>
          </cell>
          <cell r="F196">
            <v>210.9</v>
          </cell>
        </row>
        <row r="197">
          <cell r="A197" t="str">
            <v>7038 С ГОВЯДИНОЙ ПМ сос п/о мгс 1.5*4  ОСТАНКИНО</v>
          </cell>
          <cell r="D197">
            <v>139.1</v>
          </cell>
          <cell r="F197">
            <v>139.1</v>
          </cell>
        </row>
        <row r="198">
          <cell r="A198" t="str">
            <v>7040 С ИНДЕЙКОЙ ПМ сос ц/о в/у 1/270 8шт.  ОСТАНКИНО</v>
          </cell>
          <cell r="D198">
            <v>151</v>
          </cell>
          <cell r="F198">
            <v>151</v>
          </cell>
        </row>
        <row r="199">
          <cell r="A199" t="str">
            <v>7059 ШПИКАЧКИ СОЧНЫЕ С БЕК. п/о мгс 0.3кг_60с  ОСТАНКИНО</v>
          </cell>
          <cell r="D199">
            <v>567</v>
          </cell>
          <cell r="F199">
            <v>567</v>
          </cell>
        </row>
        <row r="200">
          <cell r="A200" t="str">
            <v>7064 СОЧНЫЕ ПМ сос п/о в/у 1/350 8 шт_50с ОСТАНКИНО</v>
          </cell>
          <cell r="D200">
            <v>37</v>
          </cell>
          <cell r="F200">
            <v>37</v>
          </cell>
        </row>
        <row r="201">
          <cell r="A201" t="str">
            <v>7066 СОЧНЫЕ ПМ сос п/о мгс 0.41кг 10шт_50с  ОСТАНКИНО</v>
          </cell>
          <cell r="D201">
            <v>9117</v>
          </cell>
          <cell r="F201">
            <v>9117</v>
          </cell>
        </row>
        <row r="202">
          <cell r="A202" t="str">
            <v>7070 СОЧНЫЕ ПМ сос п/о мгс 1.5*4_А_50с  ОСТАНКИНО</v>
          </cell>
          <cell r="D202">
            <v>4628.5</v>
          </cell>
          <cell r="F202">
            <v>4628.5</v>
          </cell>
        </row>
        <row r="203">
          <cell r="A203" t="str">
            <v>7073 МОЛОЧ.ПРЕМИУМ ПМ сос п/о в/у 1/350_50с  ОСТАНКИНО</v>
          </cell>
          <cell r="D203">
            <v>2279</v>
          </cell>
          <cell r="F203">
            <v>2279</v>
          </cell>
        </row>
        <row r="204">
          <cell r="A204" t="str">
            <v>7074 МОЛОЧ.ПРЕМИУМ ПМ сос п/о мгс 0.6кг_50с  ОСТАНКИНО</v>
          </cell>
          <cell r="D204">
            <v>124</v>
          </cell>
          <cell r="F204">
            <v>124</v>
          </cell>
        </row>
        <row r="205">
          <cell r="A205" t="str">
            <v>7075 МОЛОЧ.ПРЕМИУМ ПМ сос п/о мгс 1.5*4_О_50с  ОСТАНКИНО</v>
          </cell>
          <cell r="D205">
            <v>113.8</v>
          </cell>
          <cell r="F205">
            <v>113.8</v>
          </cell>
        </row>
        <row r="206">
          <cell r="A206" t="str">
            <v>7077 МЯСНЫЕ С ГОВЯД.ПМ сос п/о мгс 0.4кг_50с  ОСТАНКИНО</v>
          </cell>
          <cell r="D206">
            <v>2682</v>
          </cell>
          <cell r="F206">
            <v>2682</v>
          </cell>
        </row>
        <row r="207">
          <cell r="A207" t="str">
            <v>7080 СЛИВОЧНЫЕ ПМ сос п/о мгс 0.41кг 10шт. 50с  ОСТАНКИНО</v>
          </cell>
          <cell r="D207">
            <v>4445</v>
          </cell>
          <cell r="F207">
            <v>4445</v>
          </cell>
        </row>
        <row r="208">
          <cell r="A208" t="str">
            <v>7082 СЛИВОЧНЫЕ ПМ сос п/о мгс 1.5*4_50с  ОСТАНКИНО</v>
          </cell>
          <cell r="D208">
            <v>179</v>
          </cell>
          <cell r="F208">
            <v>179</v>
          </cell>
        </row>
        <row r="209">
          <cell r="A209" t="str">
            <v>7087 ШПИК С ЧЕСНОК.И ПЕРЦЕМ к/в в/у 0.3кг_50с  ОСТАНКИНО</v>
          </cell>
          <cell r="D209">
            <v>314</v>
          </cell>
          <cell r="F209">
            <v>314</v>
          </cell>
        </row>
        <row r="210">
          <cell r="A210" t="str">
            <v>7090 СВИНИНА ПО-ДОМ. к/в мл/к в/у 0.3кг_50с  ОСТАНКИНО</v>
          </cell>
          <cell r="D210">
            <v>871</v>
          </cell>
          <cell r="F210">
            <v>871</v>
          </cell>
        </row>
        <row r="211">
          <cell r="A211" t="str">
            <v>7092 БЕКОН Папа может с/к с/н в/у 1/140_50с  ОСТАНКИНО</v>
          </cell>
          <cell r="D211">
            <v>1363</v>
          </cell>
          <cell r="F211">
            <v>1363</v>
          </cell>
        </row>
        <row r="212">
          <cell r="A212" t="str">
            <v>7105 МИЛАНО с/к с/н мгс 1/90 12шт.  ОСТАНКИНО</v>
          </cell>
          <cell r="D212">
            <v>76</v>
          </cell>
          <cell r="F212">
            <v>76</v>
          </cell>
        </row>
        <row r="213">
          <cell r="A213" t="str">
            <v>7106 ТОСКАНО с/к с/н мгс 1/90 12шт.  ОСТАНКИНО</v>
          </cell>
          <cell r="D213">
            <v>197</v>
          </cell>
          <cell r="F213">
            <v>197</v>
          </cell>
        </row>
        <row r="214">
          <cell r="A214" t="str">
            <v>7107 САН-РЕМО с/в с/н мгс 1/90 12шт.  ОСТАНКИНО</v>
          </cell>
          <cell r="D214">
            <v>108</v>
          </cell>
          <cell r="F214">
            <v>108</v>
          </cell>
        </row>
        <row r="215">
          <cell r="A215" t="str">
            <v>7126 МОЛОЧНАЯ Останкино вар п/о 0.4кг 8шт.  ОСТАНКИНО</v>
          </cell>
          <cell r="D215">
            <v>2</v>
          </cell>
          <cell r="F215">
            <v>2</v>
          </cell>
        </row>
        <row r="216">
          <cell r="A216" t="str">
            <v>7147 САЛЬЧИЧОН Останкино с/к в/у 1/220 8шт.  ОСТАНКИНО</v>
          </cell>
          <cell r="D216">
            <v>48</v>
          </cell>
          <cell r="F216">
            <v>48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4.0110000000000001</v>
          </cell>
          <cell r="F218">
            <v>4.0110000000000001</v>
          </cell>
        </row>
        <row r="219">
          <cell r="A219" t="str">
            <v>7154 СЕРВЕЛАТ ЗЕРНИСТЫЙ ПМ в/к в/у 0.35кг_50с  ОСТАНКИНО</v>
          </cell>
          <cell r="D219">
            <v>3832</v>
          </cell>
          <cell r="F219">
            <v>3832</v>
          </cell>
        </row>
        <row r="220">
          <cell r="A220" t="str">
            <v>7166 СЕРВЕЛТ ОХОТНИЧИЙ ПМ в/к в/у_50с  ОСТАНКИНО</v>
          </cell>
          <cell r="D220">
            <v>496</v>
          </cell>
          <cell r="F220">
            <v>496</v>
          </cell>
        </row>
        <row r="221">
          <cell r="A221" t="str">
            <v>7169 СЕРВЕЛАТ ОХОТНИЧИЙ ПМ в/к в/у 0.35кг_50с  ОСТАНКИНО</v>
          </cell>
          <cell r="D221">
            <v>4289</v>
          </cell>
          <cell r="F221">
            <v>4289</v>
          </cell>
        </row>
        <row r="222">
          <cell r="A222" t="str">
            <v>7187 ГРУДИНКА ПРЕМИУМ к/в мл/к в/у 0,3кг_50с ОСТАНКИНО</v>
          </cell>
          <cell r="D222">
            <v>778</v>
          </cell>
          <cell r="F222">
            <v>778</v>
          </cell>
        </row>
        <row r="223">
          <cell r="A223" t="str">
            <v>7227 САЛЯМИ ФИНСКАЯ Папа может с/к в/у 1/180  ОСТАНКИНО</v>
          </cell>
          <cell r="D223">
            <v>13</v>
          </cell>
          <cell r="F223">
            <v>13</v>
          </cell>
        </row>
        <row r="224">
          <cell r="A224" t="str">
            <v>7229 САЛЬЧИЧОН Останкино с/к в/у 1/180 ОСТАНКИНО</v>
          </cell>
          <cell r="D224">
            <v>3</v>
          </cell>
          <cell r="F224">
            <v>3</v>
          </cell>
        </row>
        <row r="225">
          <cell r="A225" t="str">
            <v>7231 КЛАССИЧЕСКАЯ ПМ вар п/о 0,3кг 8шт_209к ОСТАНКИНО</v>
          </cell>
          <cell r="D225">
            <v>1532</v>
          </cell>
          <cell r="F225">
            <v>1532</v>
          </cell>
        </row>
        <row r="226">
          <cell r="A226" t="str">
            <v>7232 БОЯNСКАЯ ПМ п/к в/у 0,28кг 8шт_209к ОСТАНКИНО</v>
          </cell>
          <cell r="D226">
            <v>1720</v>
          </cell>
          <cell r="F226">
            <v>1720</v>
          </cell>
        </row>
        <row r="227">
          <cell r="A227" t="str">
            <v>7235 ВЕТЧ.КЛАССИЧЕСКАЯ ПМ п/о 0,35кг 8шт_209к ОСТАНКИНО</v>
          </cell>
          <cell r="D227">
            <v>58</v>
          </cell>
          <cell r="F227">
            <v>58</v>
          </cell>
        </row>
        <row r="228">
          <cell r="A228" t="str">
            <v>7236 СЕРВЕЛАТ КАРЕЛЬСКИЙ в/к в/у 0,28кг_209к ОСТАНКИНО</v>
          </cell>
          <cell r="D228">
            <v>3920</v>
          </cell>
          <cell r="F228">
            <v>3920</v>
          </cell>
        </row>
        <row r="229">
          <cell r="A229" t="str">
            <v>7241 САЛЯМИ Папа может п/к в/у 0,28кг_209к ОСТАНКИНО</v>
          </cell>
          <cell r="D229">
            <v>1131</v>
          </cell>
          <cell r="F229">
            <v>1131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130</v>
          </cell>
          <cell r="F231">
            <v>130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29</v>
          </cell>
          <cell r="F233">
            <v>29</v>
          </cell>
        </row>
        <row r="234">
          <cell r="A234" t="str">
            <v>7284 ДЛЯ ДЕТЕЙ сос п/о мгс 0,33кг 6шт  ОСТАНКИНО</v>
          </cell>
          <cell r="D234">
            <v>212</v>
          </cell>
          <cell r="F234">
            <v>212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270</v>
          </cell>
          <cell r="F235">
            <v>270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343</v>
          </cell>
          <cell r="F237">
            <v>343</v>
          </cell>
        </row>
        <row r="238">
          <cell r="A238" t="str">
            <v>8411 Сыр ПАПА МОЖЕТ "Гауда Голд" 45% 180 г  ОСТАНКИНО</v>
          </cell>
          <cell r="D238">
            <v>408</v>
          </cell>
          <cell r="F238">
            <v>410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1100</v>
          </cell>
          <cell r="F239">
            <v>1100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46</v>
          </cell>
          <cell r="F240">
            <v>46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35</v>
          </cell>
          <cell r="F241">
            <v>35</v>
          </cell>
        </row>
        <row r="242">
          <cell r="A242" t="str">
            <v>8452 Сыр колбасный копченый Папа Может 400 гр  ОСТАНКИНО</v>
          </cell>
          <cell r="D242">
            <v>15</v>
          </cell>
          <cell r="F242">
            <v>15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1005</v>
          </cell>
          <cell r="F243">
            <v>1007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22</v>
          </cell>
          <cell r="F244">
            <v>22</v>
          </cell>
        </row>
        <row r="245">
          <cell r="A245" t="str">
            <v>8572 Сыр Папа Может "Гауда Голд", 45% брусок ВЕС ОСТАНКИНО</v>
          </cell>
          <cell r="D245">
            <v>14.5</v>
          </cell>
          <cell r="F245">
            <v>14.5</v>
          </cell>
        </row>
        <row r="246">
          <cell r="A246" t="str">
            <v>8619 Сыр Папа Может "Тильзитер", 45% брусок ВЕС   ОСТАНКИНО</v>
          </cell>
          <cell r="D246">
            <v>44</v>
          </cell>
          <cell r="F246">
            <v>44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36</v>
          </cell>
          <cell r="F247">
            <v>36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95</v>
          </cell>
          <cell r="F248">
            <v>95</v>
          </cell>
        </row>
        <row r="249">
          <cell r="A249" t="str">
            <v>8831 Сыр ПАПА МОЖЕТ "Министерский" 180гр, 45 %  ОСТАНКИНО</v>
          </cell>
          <cell r="D249">
            <v>118</v>
          </cell>
          <cell r="F249">
            <v>119</v>
          </cell>
        </row>
        <row r="250">
          <cell r="A250" t="str">
            <v>8855 Сыр ПАПА МОЖЕТ "Папин завтрак" 180гр, 45 %  ОСТАНКИНО</v>
          </cell>
          <cell r="D250">
            <v>71</v>
          </cell>
          <cell r="F250">
            <v>71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236</v>
          </cell>
          <cell r="F251">
            <v>236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286</v>
          </cell>
          <cell r="F252">
            <v>286</v>
          </cell>
        </row>
        <row r="253">
          <cell r="A253" t="str">
            <v>Балыковая с/к 200 гр. срез "Эликатессе" термоформ.пак.  СПК</v>
          </cell>
          <cell r="D253">
            <v>192</v>
          </cell>
          <cell r="F253">
            <v>192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74</v>
          </cell>
          <cell r="F254">
            <v>74</v>
          </cell>
        </row>
        <row r="255">
          <cell r="A255" t="str">
            <v>БОНУС МОЛОЧНЫЕ КЛАССИЧЕСКИЕ сос п/о мгс 2*4_С (4980)  ОСТАНКИНО</v>
          </cell>
          <cell r="D255">
            <v>26</v>
          </cell>
          <cell r="F255">
            <v>26</v>
          </cell>
        </row>
        <row r="256">
          <cell r="A256" t="str">
            <v>БОНУС СОЧНЫЕ Папа может сос п/о мгс 1.5*4 (6954)  ОСТАНКИНО</v>
          </cell>
          <cell r="D256">
            <v>425.5</v>
          </cell>
          <cell r="F256">
            <v>425.5</v>
          </cell>
        </row>
        <row r="257">
          <cell r="A257" t="str">
            <v>БОНУС СОЧНЫЕ сос п/о мгс 0.41кг_UZ (6087)  ОСТАНКИНО</v>
          </cell>
          <cell r="D257">
            <v>277</v>
          </cell>
          <cell r="F257">
            <v>277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610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2557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67</v>
          </cell>
          <cell r="F261">
            <v>67</v>
          </cell>
        </row>
        <row r="262">
          <cell r="A262" t="str">
            <v>Вацлавская п/к (черева) 390 гр.шт. термоус.пак  СПК</v>
          </cell>
          <cell r="D262">
            <v>33</v>
          </cell>
          <cell r="F262">
            <v>33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10</v>
          </cell>
          <cell r="F263">
            <v>223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1</v>
          </cell>
          <cell r="F264">
            <v>597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5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16</v>
          </cell>
          <cell r="F266">
            <v>21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5</v>
          </cell>
          <cell r="F267">
            <v>1434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3</v>
          </cell>
          <cell r="F268">
            <v>22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6</v>
          </cell>
          <cell r="F269">
            <v>1644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2</v>
          </cell>
          <cell r="F270">
            <v>372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26.6</v>
          </cell>
          <cell r="F272">
            <v>26.6</v>
          </cell>
        </row>
        <row r="273">
          <cell r="A273" t="str">
            <v>Гуцульская с/к "КолбасГрад" 160 гр.шт. термоус. пак  СПК</v>
          </cell>
          <cell r="D273">
            <v>127</v>
          </cell>
          <cell r="F273">
            <v>127</v>
          </cell>
        </row>
        <row r="274">
          <cell r="A274" t="str">
            <v>Дельгаро с/в "Эликатессе" 140 гр.шт.  СПК</v>
          </cell>
          <cell r="D274">
            <v>98</v>
          </cell>
          <cell r="F274">
            <v>98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224</v>
          </cell>
          <cell r="F275">
            <v>224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50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172.2</v>
          </cell>
          <cell r="F278">
            <v>172.2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78</v>
          </cell>
        </row>
        <row r="281">
          <cell r="A281" t="str">
            <v>ЖАР-ладушки с мясом 0,2кг ТМ Стародворье  ПОКОМ</v>
          </cell>
          <cell r="D281">
            <v>3</v>
          </cell>
          <cell r="F281">
            <v>473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39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1920</v>
          </cell>
          <cell r="F284">
            <v>1920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1830</v>
          </cell>
          <cell r="F285">
            <v>1830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10.5</v>
          </cell>
          <cell r="F286">
            <v>10.5</v>
          </cell>
        </row>
        <row r="287">
          <cell r="A287" t="str">
            <v>Карбонад Юбилейный термоус.пак.  СПК</v>
          </cell>
          <cell r="D287">
            <v>87.7</v>
          </cell>
          <cell r="F287">
            <v>87.7</v>
          </cell>
        </row>
        <row r="288">
          <cell r="A288" t="str">
            <v>Классическая вареная 400 гр.шт.  СПК</v>
          </cell>
          <cell r="D288">
            <v>11</v>
          </cell>
          <cell r="F288">
            <v>11</v>
          </cell>
        </row>
        <row r="289">
          <cell r="A289" t="str">
            <v>Классическая с/к 80 гр.шт.нар. (лоток с ср.защ.атм.)  СПК</v>
          </cell>
          <cell r="D289">
            <v>43</v>
          </cell>
          <cell r="F289">
            <v>43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929</v>
          </cell>
          <cell r="F290">
            <v>929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803</v>
          </cell>
          <cell r="F291">
            <v>803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218</v>
          </cell>
          <cell r="F292">
            <v>218</v>
          </cell>
        </row>
        <row r="293">
          <cell r="A293" t="str">
            <v>Круггетсы с сырным соусом ТМ Горячая штучка 0,25 кг зам  ПОКОМ</v>
          </cell>
          <cell r="D293">
            <v>18</v>
          </cell>
          <cell r="F293">
            <v>623</v>
          </cell>
        </row>
        <row r="294">
          <cell r="A294" t="str">
            <v>Круггетсы с сырным соусом ТМ Горячая штучка ТС Круггетсы флоу-пак 0,2 кг  ПОКОМ</v>
          </cell>
          <cell r="D294">
            <v>7</v>
          </cell>
          <cell r="F294">
            <v>339</v>
          </cell>
        </row>
        <row r="295">
          <cell r="A295" t="str">
            <v>Круггетсы сочные ТМ Горячая штучка ТС Круггетсы 0,25 кг зам  ПОКОМ</v>
          </cell>
          <cell r="D295">
            <v>2</v>
          </cell>
          <cell r="F295">
            <v>8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7</v>
          </cell>
          <cell r="F296">
            <v>699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175</v>
          </cell>
          <cell r="F298">
            <v>175</v>
          </cell>
        </row>
        <row r="299">
          <cell r="A299" t="str">
            <v>Ливерная Печеночная "Просто выгодно" 0,3 кг.шт.  СПК</v>
          </cell>
          <cell r="D299">
            <v>7</v>
          </cell>
          <cell r="F299">
            <v>7</v>
          </cell>
        </row>
        <row r="300">
          <cell r="A300" t="str">
            <v>Ливерная Печеночная 250 гр.шт.  СПК</v>
          </cell>
          <cell r="D300">
            <v>47</v>
          </cell>
          <cell r="F300">
            <v>47</v>
          </cell>
        </row>
        <row r="301">
          <cell r="A301" t="str">
            <v>Любительская вареная термоус.пак. "Высокий вкус"  СПК</v>
          </cell>
          <cell r="D301">
            <v>117.8</v>
          </cell>
          <cell r="F301">
            <v>117.8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244.51300000000001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101.2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209.7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1576</v>
          </cell>
          <cell r="F306">
            <v>4372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670</v>
          </cell>
          <cell r="F307">
            <v>2622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1216</v>
          </cell>
          <cell r="F308">
            <v>3485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3612</v>
          </cell>
        </row>
        <row r="310">
          <cell r="A310" t="str">
            <v>Наггетсы Хрустящие 0,3кг ТМ Зареченские  ПОКОМ</v>
          </cell>
          <cell r="F310">
            <v>38</v>
          </cell>
        </row>
        <row r="311">
          <cell r="A311" t="str">
            <v>Наггетсы Хрустящие ТМ Зареченские. ВЕС ПОКОМ</v>
          </cell>
          <cell r="D311">
            <v>16</v>
          </cell>
          <cell r="F311">
            <v>2675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350</v>
          </cell>
        </row>
        <row r="313">
          <cell r="A313" t="str">
            <v>Оригинальная с перцем с/к  СПК</v>
          </cell>
          <cell r="D313">
            <v>156.19999999999999</v>
          </cell>
          <cell r="F313">
            <v>156.19999999999999</v>
          </cell>
        </row>
        <row r="314">
          <cell r="A314" t="str">
            <v>Паштет печеночный 140 гр.шт.  СПК</v>
          </cell>
          <cell r="D314">
            <v>26</v>
          </cell>
          <cell r="F314">
            <v>26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5</v>
          </cell>
          <cell r="F315">
            <v>687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8</v>
          </cell>
          <cell r="F316">
            <v>175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152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600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261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733</v>
          </cell>
          <cell r="F320">
            <v>1722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2</v>
          </cell>
          <cell r="F322">
            <v>1231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650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9</v>
          </cell>
          <cell r="F324">
            <v>811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27.9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5</v>
          </cell>
          <cell r="F326">
            <v>2380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9</v>
          </cell>
          <cell r="F328">
            <v>1336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855</v>
          </cell>
          <cell r="F329">
            <v>3020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3</v>
          </cell>
          <cell r="F330">
            <v>1461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1419</v>
          </cell>
          <cell r="F331">
            <v>5020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8</v>
          </cell>
          <cell r="F332">
            <v>355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1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</v>
          </cell>
          <cell r="F335">
            <v>184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1</v>
          </cell>
          <cell r="F336">
            <v>722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F337">
            <v>95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8</v>
          </cell>
          <cell r="F338">
            <v>1458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501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394.6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745</v>
          </cell>
        </row>
        <row r="342">
          <cell r="A342" t="str">
            <v>Пельмени Сочные сфера 0,8 кг ТМ Стародворье  ПОКОМ</v>
          </cell>
          <cell r="D342">
            <v>6</v>
          </cell>
          <cell r="F342">
            <v>114</v>
          </cell>
        </row>
        <row r="343">
          <cell r="A343" t="str">
            <v>Пипперони с/к "Эликатессе" 0,10 кг.шт.  СПК</v>
          </cell>
          <cell r="D343">
            <v>20</v>
          </cell>
          <cell r="F343">
            <v>20</v>
          </cell>
        </row>
        <row r="344">
          <cell r="A344" t="str">
            <v>Пирожки с мясом 3,7кг ВЕС ТМ Зареченские  ПОКОМ</v>
          </cell>
          <cell r="F344">
            <v>148.00299999999999</v>
          </cell>
        </row>
        <row r="345">
          <cell r="A345" t="str">
            <v>Ричеза с/к 230 гр.шт.  СПК</v>
          </cell>
          <cell r="D345">
            <v>118</v>
          </cell>
          <cell r="F345">
            <v>118</v>
          </cell>
        </row>
        <row r="346">
          <cell r="A346" t="str">
            <v>Сальчетти с/к 230 гр.шт.  СПК</v>
          </cell>
          <cell r="D346">
            <v>335</v>
          </cell>
          <cell r="F346">
            <v>335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131</v>
          </cell>
          <cell r="F347">
            <v>131</v>
          </cell>
        </row>
        <row r="348">
          <cell r="A348" t="str">
            <v>Салями с/к 100 гр.шт.нар. (лоток с ср.защ.атм.)  СПК</v>
          </cell>
          <cell r="D348">
            <v>38</v>
          </cell>
          <cell r="F348">
            <v>38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22</v>
          </cell>
          <cell r="F351">
            <v>22</v>
          </cell>
        </row>
        <row r="352">
          <cell r="A352" t="str">
            <v>Семейная с чесночком вареная (СПК+СКМ)  СПК</v>
          </cell>
          <cell r="D352">
            <v>6</v>
          </cell>
          <cell r="F352">
            <v>6</v>
          </cell>
        </row>
        <row r="353">
          <cell r="A353" t="str">
            <v>Семейная с чесночком Экстра вареная  СПК</v>
          </cell>
          <cell r="D353">
            <v>12</v>
          </cell>
          <cell r="F353">
            <v>12</v>
          </cell>
        </row>
        <row r="354">
          <cell r="A354" t="str">
            <v>Сервелат Европейский в/к, в/с 0,38 кг.шт.термофор.пак  СПК</v>
          </cell>
          <cell r="D354">
            <v>21</v>
          </cell>
          <cell r="F354">
            <v>21</v>
          </cell>
        </row>
        <row r="355">
          <cell r="A355" t="str">
            <v>Сервелат Коньячный в/к 0,38 кг.шт термофор.пак  СПК</v>
          </cell>
          <cell r="D355">
            <v>5</v>
          </cell>
          <cell r="F355">
            <v>5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63</v>
          </cell>
          <cell r="F356">
            <v>63</v>
          </cell>
        </row>
        <row r="357">
          <cell r="A357" t="str">
            <v>Сервелат Финский в/к 0,38 кг.шт. термофор.пак.  СПК</v>
          </cell>
          <cell r="D357">
            <v>22</v>
          </cell>
          <cell r="F357">
            <v>22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67</v>
          </cell>
          <cell r="F358">
            <v>67</v>
          </cell>
        </row>
        <row r="359">
          <cell r="A359" t="str">
            <v>Сервелат Фирменный в/к 0,38 кг.шт. термофор.пак.  СПК</v>
          </cell>
          <cell r="D359">
            <v>1</v>
          </cell>
          <cell r="F359">
            <v>1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234</v>
          </cell>
          <cell r="F360">
            <v>234</v>
          </cell>
        </row>
        <row r="361">
          <cell r="A361" t="str">
            <v>Сибирская особая с/к 0,235 кг шт.  СПК</v>
          </cell>
          <cell r="D361">
            <v>185</v>
          </cell>
          <cell r="F361">
            <v>185</v>
          </cell>
        </row>
        <row r="362">
          <cell r="A362" t="str">
            <v>Сосиски "Баварские" 0,36 кг.шт. вак.упак.  СПК</v>
          </cell>
          <cell r="D362">
            <v>14</v>
          </cell>
          <cell r="F362">
            <v>14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Классические (в ср.защ.атм.) СПК</v>
          </cell>
          <cell r="D364">
            <v>34</v>
          </cell>
          <cell r="F364">
            <v>34</v>
          </cell>
        </row>
        <row r="365">
          <cell r="A365" t="str">
            <v>Сосиски Мусульманские "Просто выгодно" (в ср.защ.атм.)  СПК</v>
          </cell>
          <cell r="D365">
            <v>14</v>
          </cell>
          <cell r="F365">
            <v>14</v>
          </cell>
        </row>
        <row r="366">
          <cell r="A366" t="str">
            <v>Сосиски Хот-дог подкопченные (лоток с ср.защ.атм.)  СПК</v>
          </cell>
          <cell r="D366">
            <v>16</v>
          </cell>
          <cell r="F366">
            <v>16</v>
          </cell>
        </row>
        <row r="367">
          <cell r="A367" t="str">
            <v>Сочный мегачебурек ТМ Зареченские ВЕС ПОКОМ</v>
          </cell>
          <cell r="F367">
            <v>155.66</v>
          </cell>
        </row>
        <row r="368">
          <cell r="A368" t="str">
            <v>Торо Неро с/в "Эликатессе" 140 гр.шт.  СПК</v>
          </cell>
          <cell r="D368">
            <v>58</v>
          </cell>
          <cell r="F368">
            <v>58</v>
          </cell>
        </row>
        <row r="369">
          <cell r="A369" t="str">
            <v>Утренняя вареная ВЕС СПК</v>
          </cell>
          <cell r="D369">
            <v>23.8</v>
          </cell>
          <cell r="F369">
            <v>23.8</v>
          </cell>
        </row>
        <row r="370">
          <cell r="A370" t="str">
            <v>Уши свиные копченые к пиву 0,15кг нар. д/ф шт.  СПК</v>
          </cell>
          <cell r="D370">
            <v>57</v>
          </cell>
          <cell r="F370">
            <v>57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270</v>
          </cell>
          <cell r="F371">
            <v>270</v>
          </cell>
        </row>
        <row r="372">
          <cell r="A372" t="str">
            <v>Фестивальная пора с/к 235 гр.шт.  СПК</v>
          </cell>
          <cell r="D372">
            <v>435</v>
          </cell>
          <cell r="F372">
            <v>435</v>
          </cell>
        </row>
        <row r="373">
          <cell r="A373" t="str">
            <v>Фестивальная пора с/к термоус.пак  СПК</v>
          </cell>
          <cell r="D373">
            <v>42.7</v>
          </cell>
          <cell r="F373">
            <v>42.7</v>
          </cell>
        </row>
        <row r="374">
          <cell r="A374" t="str">
            <v>Фирменная с/к 200 гр. срез "Эликатессе" термоформ.пак.  СПК</v>
          </cell>
          <cell r="D374">
            <v>133</v>
          </cell>
          <cell r="F374">
            <v>133</v>
          </cell>
        </row>
        <row r="375">
          <cell r="A375" t="str">
            <v>Фуэт с/в "Эликатессе" 160 гр.шт.  СПК</v>
          </cell>
          <cell r="D375">
            <v>218</v>
          </cell>
          <cell r="F375">
            <v>218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24</v>
          </cell>
          <cell r="F377">
            <v>355</v>
          </cell>
        </row>
        <row r="378">
          <cell r="A378" t="str">
            <v>Хотстеры с сыром 0,25кг ТМ Горячая штучка  ПОКОМ</v>
          </cell>
          <cell r="D378">
            <v>9</v>
          </cell>
          <cell r="F378">
            <v>698</v>
          </cell>
        </row>
        <row r="379">
          <cell r="A379" t="str">
            <v>Хотстеры ТМ Горячая штучка ТС Хотстеры 0,25 кг зам  ПОКОМ</v>
          </cell>
          <cell r="D379">
            <v>1225</v>
          </cell>
          <cell r="F379">
            <v>3570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15</v>
          </cell>
          <cell r="F380">
            <v>680</v>
          </cell>
        </row>
        <row r="381">
          <cell r="A381" t="str">
            <v>Хрустящие крылышки ТМ Горячая штучка 0,3 кг зам  ПОКОМ</v>
          </cell>
          <cell r="D381">
            <v>9</v>
          </cell>
          <cell r="F381">
            <v>656</v>
          </cell>
        </row>
        <row r="382">
          <cell r="A382" t="str">
            <v>Чебупай сладкая клубника 0,2кг ТМ Горячая штучка  ПОКОМ</v>
          </cell>
          <cell r="D382">
            <v>1</v>
          </cell>
          <cell r="F382">
            <v>1</v>
          </cell>
        </row>
        <row r="383">
          <cell r="A383" t="str">
            <v>Чебупели Курочка гриль ТМ Горячая штучка, 0,3 кг зам  ПОКОМ</v>
          </cell>
          <cell r="F383">
            <v>325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1257</v>
          </cell>
          <cell r="F384">
            <v>3387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607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2149</v>
          </cell>
          <cell r="F386">
            <v>6530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4</v>
          </cell>
          <cell r="F387">
            <v>497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855</v>
          </cell>
        </row>
        <row r="389">
          <cell r="A389" t="str">
            <v>Шпикачки Русские (черева) (в ср.защ.атм.) "Высокий вкус"  СПК</v>
          </cell>
          <cell r="D389">
            <v>36</v>
          </cell>
          <cell r="F389">
            <v>36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84</v>
          </cell>
          <cell r="F390">
            <v>84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728</v>
          </cell>
          <cell r="F392">
            <v>728</v>
          </cell>
        </row>
        <row r="393">
          <cell r="A393" t="str">
            <v>Итого</v>
          </cell>
          <cell r="D393">
            <v>154901.08100000001</v>
          </cell>
          <cell r="F393">
            <v>351019.38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09.07.2025 - 09.07.2025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159.898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186.69499999999999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639.47199999999998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187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118.619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1242.365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127.262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358.577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201.80600000000001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40.430999999999997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15.000999999999999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81.597999999999999</v>
          </cell>
        </row>
        <row r="29">
          <cell r="A29" t="str">
            <v xml:space="preserve"> 247  Сардельки Нежные, ВЕС.  ПОКОМ</v>
          </cell>
          <cell r="D29">
            <v>29.225999999999999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402.09899999999999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11.625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154.76599999999999</v>
          </cell>
        </row>
        <row r="34">
          <cell r="A34" t="str">
            <v xml:space="preserve"> 263  Шпикачки Стародворские, ВЕС.  ПОКОМ</v>
          </cell>
          <cell r="D34">
            <v>19.731999999999999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10.146000000000001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2.7709999999999999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410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922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914</v>
          </cell>
        </row>
        <row r="40">
          <cell r="A40" t="str">
            <v xml:space="preserve"> 283  Сосиски Сочинки, ВЕС, ТМ Стародворье ПОКОМ</v>
          </cell>
          <cell r="D40">
            <v>224.97200000000001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318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64.902000000000001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304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661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30.507999999999999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137.58099999999999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312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482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383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96.346999999999994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181.929</v>
          </cell>
        </row>
        <row r="53">
          <cell r="A53" t="str">
            <v xml:space="preserve"> 316  Колбаса Нежная ТМ Зареченские ВЕС  ПОКОМ</v>
          </cell>
          <cell r="D53">
            <v>5.8129999999999997</v>
          </cell>
        </row>
        <row r="54">
          <cell r="A54" t="str">
            <v xml:space="preserve"> 318  Сосиски Датские ТМ Зареченские, ВЕС  ПОКОМ</v>
          </cell>
          <cell r="D54">
            <v>895.13199999999995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750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1087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471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275.38600000000002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106</v>
          </cell>
        </row>
        <row r="62">
          <cell r="A62" t="str">
            <v xml:space="preserve"> 335  Колбаса Сливушка ТМ Вязанка. ВЕС.  ПОКОМ </v>
          </cell>
          <cell r="D62">
            <v>188.85499999999999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847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743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246.18100000000001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62.384999999999998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101.03400000000001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58.838000000000001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36.75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195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256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912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71.146000000000001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11.723000000000001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283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108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96.227000000000004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797.08199999999999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1704.386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1601.6569999999999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48.356000000000002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4.5369999999999999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323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159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281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164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2.8140000000000001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3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74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47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83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79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57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72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29</v>
          </cell>
        </row>
        <row r="109">
          <cell r="A109" t="str">
            <v>3215 ВЕТЧ.МЯСНАЯ Папа может п/о 0.4кг 8шт.    ОСТАНКИНО</v>
          </cell>
          <cell r="D109">
            <v>204</v>
          </cell>
        </row>
        <row r="110">
          <cell r="A110" t="str">
            <v>3684 ПРЕСИЖН с/к в/у 1/250 8шт.   ОСТАНКИНО</v>
          </cell>
          <cell r="D110">
            <v>22</v>
          </cell>
        </row>
        <row r="111">
          <cell r="A111" t="str">
            <v>4063 МЯСНАЯ Папа может вар п/о_Л   ОСТАНКИНО</v>
          </cell>
          <cell r="D111">
            <v>557.97199999999998</v>
          </cell>
        </row>
        <row r="112">
          <cell r="A112" t="str">
            <v>4117 ЭКСТРА Папа может с/к в/у_Л   ОСТАНКИНО</v>
          </cell>
          <cell r="D112">
            <v>10.394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31.029</v>
          </cell>
        </row>
        <row r="114">
          <cell r="A114" t="str">
            <v>4813 ФИЛЕЙНАЯ Папа может вар п/о_Л   ОСТАНКИНО</v>
          </cell>
          <cell r="D114">
            <v>125.41800000000001</v>
          </cell>
        </row>
        <row r="115">
          <cell r="A115" t="str">
            <v>4993 САЛЯМИ ИТАЛЬЯНСКАЯ с/к в/у 1/250*8_120c ОСТАНКИНО</v>
          </cell>
          <cell r="D115">
            <v>145</v>
          </cell>
        </row>
        <row r="116">
          <cell r="A116" t="str">
            <v>5246 ДОКТОРСКАЯ ПРЕМИУМ вар б/о мгс_30с ОСТАНКИНО</v>
          </cell>
          <cell r="D116">
            <v>7.431</v>
          </cell>
        </row>
        <row r="117">
          <cell r="A117" t="str">
            <v>5247 РУССКАЯ ПРЕМИУМ вар б/о мгс_30с ОСТАНКИНО</v>
          </cell>
          <cell r="D117">
            <v>5.9770000000000003</v>
          </cell>
        </row>
        <row r="118">
          <cell r="A118" t="str">
            <v>5483 ЭКСТРА Папа может с/к в/у 1/250 8шт.   ОСТАНКИНО</v>
          </cell>
          <cell r="D118">
            <v>206</v>
          </cell>
        </row>
        <row r="119">
          <cell r="A119" t="str">
            <v>5544 Сервелат Финский в/к в/у_45с НОВАЯ ОСТАНКИНО</v>
          </cell>
          <cell r="D119">
            <v>353.82299999999998</v>
          </cell>
        </row>
        <row r="120">
          <cell r="A120" t="str">
            <v>5679 САЛЯМИ ИТАЛЬЯНСКАЯ с/к в/у 1/150_60с ОСТАНКИНО</v>
          </cell>
          <cell r="D120">
            <v>116</v>
          </cell>
        </row>
        <row r="121">
          <cell r="A121" t="str">
            <v>5682 САЛЯМИ МЕЛКОЗЕРНЕНАЯ с/к в/у 1/120_60с   ОСТАНКИНО</v>
          </cell>
          <cell r="D121">
            <v>746</v>
          </cell>
        </row>
        <row r="122">
          <cell r="A122" t="str">
            <v>5706 АРОМАТНАЯ Папа может с/к в/у 1/250 8шт.  ОСТАНКИНО</v>
          </cell>
          <cell r="D122">
            <v>177</v>
          </cell>
        </row>
        <row r="123">
          <cell r="A123" t="str">
            <v>5708 ПОСОЛЬСКАЯ Папа может с/к в/у ОСТАНКИНО</v>
          </cell>
          <cell r="D123">
            <v>5.95</v>
          </cell>
        </row>
        <row r="124">
          <cell r="A124" t="str">
            <v>5851 ЭКСТРА Папа может вар п/о   ОСТАНКИНО</v>
          </cell>
          <cell r="D124">
            <v>64.965000000000003</v>
          </cell>
        </row>
        <row r="125">
          <cell r="A125" t="str">
            <v>5931 ОХОТНИЧЬЯ Папа может с/к в/у 1/220 8шт.   ОСТАНКИНО</v>
          </cell>
          <cell r="D125">
            <v>280</v>
          </cell>
        </row>
        <row r="126">
          <cell r="A126" t="str">
            <v>5992 ВРЕМЯ ОКРОШКИ Папа может вар п/о 0.4кг   ОСТАНКИНО</v>
          </cell>
          <cell r="D126">
            <v>502</v>
          </cell>
        </row>
        <row r="127">
          <cell r="A127" t="str">
            <v>6221 НЕАПОЛИТАНСКИЙ ДУЭТ с/к с/н мгс 1/90  ОСТАНКИНО</v>
          </cell>
          <cell r="D127">
            <v>10</v>
          </cell>
        </row>
        <row r="128">
          <cell r="A128" t="str">
            <v>6228 МЯСНОЕ АССОРТИ к/з с/н мгс 1/90 10шт.  ОСТАНКИНО</v>
          </cell>
          <cell r="D128">
            <v>129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308</v>
          </cell>
        </row>
        <row r="131">
          <cell r="A131" t="str">
            <v>6279 КОРЕЙКА ПО-ОСТ.к/в в/с с/н в/у 1/150_45с  ОСТАНКИНО</v>
          </cell>
          <cell r="D131">
            <v>123</v>
          </cell>
        </row>
        <row r="132">
          <cell r="A132" t="str">
            <v>6303 МЯСНЫЕ Папа может сос п/о мгс 1.5*3  ОСТАНКИНО</v>
          </cell>
          <cell r="D132">
            <v>164.32300000000001</v>
          </cell>
        </row>
        <row r="133">
          <cell r="A133" t="str">
            <v>6324 ДОКТОРСКАЯ ГОСТ вар п/о 0.4кг 8шт.  ОСТАНКИНО</v>
          </cell>
          <cell r="D133">
            <v>49</v>
          </cell>
        </row>
        <row r="134">
          <cell r="A134" t="str">
            <v>6325 ДОКТОРСКАЯ ПРЕМИУМ вар п/о 0.4кг 8шт.  ОСТАНКИНО</v>
          </cell>
          <cell r="D134">
            <v>520</v>
          </cell>
        </row>
        <row r="135">
          <cell r="A135" t="str">
            <v>6333 МЯСНАЯ Папа может вар п/о 0.4кг 8шт.  ОСТАНКИНО</v>
          </cell>
          <cell r="D135">
            <v>1247</v>
          </cell>
        </row>
        <row r="136">
          <cell r="A136" t="str">
            <v>6340 ДОМАШНИЙ РЕЦЕПТ Коровино 0.5кг 8шт.  ОСТАНКИНО</v>
          </cell>
          <cell r="D136">
            <v>79</v>
          </cell>
        </row>
        <row r="137">
          <cell r="A137" t="str">
            <v>6353 ЭКСТРА Папа может вар п/о 0.4кг 8шт.  ОСТАНКИНО</v>
          </cell>
          <cell r="D137">
            <v>374</v>
          </cell>
        </row>
        <row r="138">
          <cell r="A138" t="str">
            <v>6392 ФИЛЕЙНАЯ Папа может вар п/о 0.4кг. ОСТАНКИНО</v>
          </cell>
          <cell r="D138">
            <v>1037</v>
          </cell>
        </row>
        <row r="139">
          <cell r="A139" t="str">
            <v>6448 СВИНИНА МАДЕРА с/к с/н в/у 1/100 10шт.   ОСТАНКИНО</v>
          </cell>
          <cell r="D139">
            <v>48</v>
          </cell>
        </row>
        <row r="140">
          <cell r="A140" t="str">
            <v>6453 ЭКСТРА Папа может с/к с/н в/у 1/100 14шт.   ОСТАНКИНО</v>
          </cell>
          <cell r="D140">
            <v>648</v>
          </cell>
        </row>
        <row r="141">
          <cell r="A141" t="str">
            <v>6454 АРОМАТНАЯ с/к с/н в/у 1/100 14шт.  ОСТАНКИНО</v>
          </cell>
          <cell r="D141">
            <v>534</v>
          </cell>
        </row>
        <row r="142">
          <cell r="A142" t="str">
            <v>6459 СЕРВЕЛАТ ШВЕЙЦАРСК. в/к с/н в/у 1/100*10  ОСТАНКИНО</v>
          </cell>
          <cell r="D142">
            <v>337</v>
          </cell>
        </row>
        <row r="143">
          <cell r="A143" t="str">
            <v>6470 ВЕТЧ.МРАМОРНАЯ в/у_45с  ОСТАНКИНО</v>
          </cell>
          <cell r="D143">
            <v>34.918999999999997</v>
          </cell>
        </row>
        <row r="144">
          <cell r="A144" t="str">
            <v>6495 ВЕТЧ.МРАМОРНАЯ в/у срез 0.3кг 6шт_45с  ОСТАНКИНО</v>
          </cell>
          <cell r="D144">
            <v>89</v>
          </cell>
        </row>
        <row r="145">
          <cell r="A145" t="str">
            <v>6527 ШПИКАЧКИ СОЧНЫЕ ПМ сар б/о мгс 1*3 45с ОСТАНКИНО</v>
          </cell>
          <cell r="D145">
            <v>109.61499999999999</v>
          </cell>
        </row>
        <row r="146">
          <cell r="A146" t="str">
            <v>6528 ШПИКАЧКИ СОЧНЫЕ ПМ сар б/о мгс 0.4кг 45с  ОСТАНКИНО</v>
          </cell>
          <cell r="D146">
            <v>26</v>
          </cell>
        </row>
        <row r="147">
          <cell r="A147" t="str">
            <v>6586 МРАМОРНАЯ И БАЛЫКОВАЯ в/к с/н мгс 1/90 ОСТАНКИНО</v>
          </cell>
          <cell r="D147">
            <v>102</v>
          </cell>
        </row>
        <row r="148">
          <cell r="A148" t="str">
            <v>6609 С ГОВЯДИНОЙ ПМ сар б/о мгс 0.4кг_45с ОСТАНКИНО</v>
          </cell>
          <cell r="D148">
            <v>21</v>
          </cell>
        </row>
        <row r="149">
          <cell r="A149" t="str">
            <v>6616 МОЛОЧНЫЕ КЛАССИЧЕСКИЕ сос п/о в/у 0.3кг  ОСТАНКИНО</v>
          </cell>
          <cell r="D149">
            <v>652</v>
          </cell>
        </row>
        <row r="150">
          <cell r="A150" t="str">
            <v>6697 СЕРВЕЛАТ ФИНСКИЙ ПМ в/к в/у 0,35кг 8шт.  ОСТАНКИНО</v>
          </cell>
          <cell r="D150">
            <v>1119</v>
          </cell>
        </row>
        <row r="151">
          <cell r="A151" t="str">
            <v>6713 СОЧНЫЙ ГРИЛЬ ПМ сос п/о мгс 0.41кг 8шт.  ОСТАНКИНО</v>
          </cell>
          <cell r="D151">
            <v>515</v>
          </cell>
        </row>
        <row r="152">
          <cell r="A152" t="str">
            <v>6724 МОЛОЧНЫЕ ПМ сос п/о мгс 0.41кг 10шт.  ОСТАНКИНО</v>
          </cell>
          <cell r="D152">
            <v>186</v>
          </cell>
        </row>
        <row r="153">
          <cell r="A153" t="str">
            <v>6765 РУБЛЕНЫЕ сос ц/о мгс 0.36кг 6шт.  ОСТАНКИНО</v>
          </cell>
          <cell r="D153">
            <v>114</v>
          </cell>
        </row>
        <row r="154">
          <cell r="A154" t="str">
            <v>6785 ВЕНСКАЯ САЛЯМИ п/к в/у 0.33кг 8шт.  ОСТАНКИНО</v>
          </cell>
          <cell r="D154">
            <v>35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81</v>
          </cell>
        </row>
        <row r="157">
          <cell r="A157" t="str">
            <v>6829 МОЛОЧНЫЕ КЛАССИЧЕСКИЕ сос п/о мгс 2*4_С  ОСТАНКИНО</v>
          </cell>
          <cell r="D157">
            <v>178.946</v>
          </cell>
        </row>
        <row r="158">
          <cell r="A158" t="str">
            <v>6837 ФИЛЕЙНЫЕ Папа Может сос ц/о мгс 0.4кг  ОСТАНКИНО</v>
          </cell>
          <cell r="D158">
            <v>266</v>
          </cell>
        </row>
        <row r="159">
          <cell r="A159" t="str">
            <v>6842 ДЫМОВИЦА ИЗ ОКОРОКА к/в мл/к в/у 0,3кг  ОСТАНКИНО</v>
          </cell>
          <cell r="D159">
            <v>62</v>
          </cell>
        </row>
        <row r="160">
          <cell r="A160" t="str">
            <v>6861 ДОМАШНИЙ РЕЦЕПТ Коровино вар п/о  ОСТАНКИНО</v>
          </cell>
          <cell r="D160">
            <v>40.576999999999998</v>
          </cell>
        </row>
        <row r="161">
          <cell r="A161" t="str">
            <v>6866 ВЕТЧ.НЕЖНАЯ Коровино п/о_Маяк  ОСТАНКИНО</v>
          </cell>
          <cell r="D161">
            <v>40.594000000000001</v>
          </cell>
        </row>
        <row r="162">
          <cell r="A162" t="str">
            <v>7001 КЛАССИЧЕСКИЕ Папа может сар б/о мгс 1*3  ОСТАНКИНО</v>
          </cell>
          <cell r="D162">
            <v>49.774999999999999</v>
          </cell>
        </row>
        <row r="163">
          <cell r="A163" t="str">
            <v>7038 С ГОВЯДИНОЙ ПМ сос п/о мгс 1.5*4  ОСТАНКИНО</v>
          </cell>
          <cell r="D163">
            <v>4.6360000000000001</v>
          </cell>
        </row>
        <row r="164">
          <cell r="A164" t="str">
            <v>7040 С ИНДЕЙКОЙ ПМ сос ц/о в/у 1/270 8шт.  ОСТАНКИНО</v>
          </cell>
          <cell r="D164">
            <v>30</v>
          </cell>
        </row>
        <row r="165">
          <cell r="A165" t="str">
            <v>7059 ШПИКАЧКИ СОЧНЫЕ С БЕК. п/о мгс 0.3кг_60с  ОСТАНКИНО</v>
          </cell>
          <cell r="D165">
            <v>71</v>
          </cell>
        </row>
        <row r="166">
          <cell r="A166" t="str">
            <v>7064 СОЧНЫЕ ПМ сос п/о в/у 1/350 8 шт_50с ОСТАНКИНО</v>
          </cell>
          <cell r="D166">
            <v>2</v>
          </cell>
        </row>
        <row r="167">
          <cell r="A167" t="str">
            <v>7066 СОЧНЫЕ ПМ сос п/о мгс 0.41кг 10шт_50с  ОСТАНКИНО</v>
          </cell>
          <cell r="D167">
            <v>2076</v>
          </cell>
        </row>
        <row r="168">
          <cell r="A168" t="str">
            <v>7070 СОЧНЫЕ ПМ сос п/о мгс 1.5*4_А_50с  ОСТАНКИНО</v>
          </cell>
          <cell r="D168">
            <v>1412.0060000000001</v>
          </cell>
        </row>
        <row r="169">
          <cell r="A169" t="str">
            <v>7073 МОЛОЧ.ПРЕМИУМ ПМ сос п/о в/у 1/350_50с  ОСТАНКИНО</v>
          </cell>
          <cell r="D169">
            <v>521</v>
          </cell>
        </row>
        <row r="170">
          <cell r="A170" t="str">
            <v>7074 МОЛОЧ.ПРЕМИУМ ПМ сос п/о мгс 0.6кг_50с  ОСТАНКИНО</v>
          </cell>
          <cell r="D170">
            <v>31</v>
          </cell>
        </row>
        <row r="171">
          <cell r="A171" t="str">
            <v>7075 МОЛОЧ.ПРЕМИУМ ПМ сос п/о мгс 1.5*4_О_50с  ОСТАНКИНО</v>
          </cell>
          <cell r="D171">
            <v>24.791</v>
          </cell>
        </row>
        <row r="172">
          <cell r="A172" t="str">
            <v>7077 МЯСНЫЕ С ГОВЯД.ПМ сос п/о мгс 0.4кг_50с  ОСТАНКИНО</v>
          </cell>
          <cell r="D172">
            <v>585</v>
          </cell>
        </row>
        <row r="173">
          <cell r="A173" t="str">
            <v>7080 СЛИВОЧНЫЕ ПМ сос п/о мгс 0.41кг 10шт. 50с  ОСТАНКИНО</v>
          </cell>
          <cell r="D173">
            <v>913</v>
          </cell>
        </row>
        <row r="174">
          <cell r="A174" t="str">
            <v>7082 СЛИВОЧНЫЕ ПМ сос п/о мгс 1.5*4_50с  ОСТАНКИНО</v>
          </cell>
          <cell r="D174">
            <v>61.216999999999999</v>
          </cell>
        </row>
        <row r="175">
          <cell r="A175" t="str">
            <v>7087 ШПИК С ЧЕСНОК.И ПЕРЦЕМ к/в в/у 0.3кг_50с  ОСТАНКИНО</v>
          </cell>
          <cell r="D175">
            <v>61</v>
          </cell>
        </row>
        <row r="176">
          <cell r="A176" t="str">
            <v>7090 СВИНИНА ПО-ДОМ. к/в мл/к в/у 0.3кг_50с  ОСТАНКИНО</v>
          </cell>
          <cell r="D176">
            <v>205</v>
          </cell>
        </row>
        <row r="177">
          <cell r="A177" t="str">
            <v>7092 БЕКОН Папа может с/к с/н в/у 1/140_50с  ОСТАНКИНО</v>
          </cell>
          <cell r="D177">
            <v>255</v>
          </cell>
        </row>
        <row r="178">
          <cell r="A178" t="str">
            <v>7105 МИЛАНО с/к с/н мгс 1/90 12шт.  ОСТАНКИНО</v>
          </cell>
          <cell r="D178">
            <v>4</v>
          </cell>
        </row>
        <row r="179">
          <cell r="A179" t="str">
            <v>7106 ТОСКАНО с/к с/н мгс 1/90 12шт.  ОСТАНКИНО</v>
          </cell>
          <cell r="D179">
            <v>26</v>
          </cell>
        </row>
        <row r="180">
          <cell r="A180" t="str">
            <v>7107 САН-РЕМО с/в с/н мгс 1/90 12шт.  ОСТАНКИНО</v>
          </cell>
          <cell r="D180">
            <v>2</v>
          </cell>
        </row>
        <row r="181">
          <cell r="A181" t="str">
            <v>7147 САЛЬЧИЧОН Останкино с/к в/у 1/220 8шт.  ОСТАНКИНО</v>
          </cell>
          <cell r="D181">
            <v>19</v>
          </cell>
        </row>
        <row r="182">
          <cell r="A182" t="str">
            <v>7149 БАЛЫКОВАЯ Коровино п/к в/у 0.84кг_50с  ОСТАНКИНО</v>
          </cell>
          <cell r="D182">
            <v>17</v>
          </cell>
        </row>
        <row r="183">
          <cell r="A183" t="str">
            <v>7150 САЛЬЧИЧОН Папа может с/к в/у ОСТАНКИНО</v>
          </cell>
          <cell r="D183">
            <v>2.0390000000000001</v>
          </cell>
        </row>
        <row r="184">
          <cell r="A184" t="str">
            <v>7154 СЕРВЕЛАТ ЗЕРНИСТЫЙ ПМ в/к в/у 0.35кг_50с  ОСТАНКИНО</v>
          </cell>
          <cell r="D184">
            <v>1021</v>
          </cell>
        </row>
        <row r="185">
          <cell r="A185" t="str">
            <v>7166 СЕРВЕЛТ ОХОТНИЧИЙ ПМ в/к в/у_50с  ОСТАНКИНО</v>
          </cell>
          <cell r="D185">
            <v>156.46199999999999</v>
          </cell>
        </row>
        <row r="186">
          <cell r="A186" t="str">
            <v>7169 СЕРВЕЛАТ ОХОТНИЧИЙ ПМ в/к в/у 0.35кг_50с  ОСТАНКИНО</v>
          </cell>
          <cell r="D186">
            <v>850</v>
          </cell>
        </row>
        <row r="187">
          <cell r="A187" t="str">
            <v>7187 ГРУДИНКА ПРЕМИУМ к/в мл/к в/у 0,3кг_50с ОСТАНКИНО</v>
          </cell>
          <cell r="D187">
            <v>231</v>
          </cell>
        </row>
        <row r="188">
          <cell r="A188" t="str">
            <v>7227 САЛЯМИ ФИНСКАЯ Папа может с/к в/у 1/180  ОСТАНКИНО</v>
          </cell>
          <cell r="D188">
            <v>2</v>
          </cell>
        </row>
        <row r="189">
          <cell r="A189" t="str">
            <v>7231 КЛАССИЧЕСКАЯ ПМ вар п/о 0,3кг 8шт_209к ОСТАНКИНО</v>
          </cell>
          <cell r="D189">
            <v>425</v>
          </cell>
        </row>
        <row r="190">
          <cell r="A190" t="str">
            <v>7232 БОЯNСКАЯ ПМ п/к в/у 0,28кг 8шт_209к ОСТАНКИНО</v>
          </cell>
          <cell r="D190">
            <v>335</v>
          </cell>
        </row>
        <row r="191">
          <cell r="A191" t="str">
            <v>7235 ВЕТЧ.КЛАССИЧЕСКАЯ ПМ п/о 0,35кг 8шт_209к ОСТАНКИНО</v>
          </cell>
          <cell r="D191">
            <v>10</v>
          </cell>
        </row>
        <row r="192">
          <cell r="A192" t="str">
            <v>7236 СЕРВЕЛАТ КАРЕЛЬСКИЙ в/к в/у 0,28кг_209к ОСТАНКИНО</v>
          </cell>
          <cell r="D192">
            <v>868</v>
          </cell>
        </row>
        <row r="193">
          <cell r="A193" t="str">
            <v>7241 САЛЯМИ Папа может п/к в/у 0,28кг_209к ОСТАНКИНО</v>
          </cell>
          <cell r="D193">
            <v>236</v>
          </cell>
        </row>
        <row r="194">
          <cell r="A194" t="str">
            <v>7245 ВЕТЧ.ФИЛЕЙНАЯ ПМ п/о 0,4кг 8шт ОСТАНКИНО</v>
          </cell>
          <cell r="D194">
            <v>39</v>
          </cell>
        </row>
        <row r="195">
          <cell r="A195" t="str">
            <v>7284 ДЛЯ ДЕТЕЙ сос п/о мгс 0,33кг 6шт  ОСТАНКИНО</v>
          </cell>
          <cell r="D195">
            <v>64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105</v>
          </cell>
        </row>
        <row r="198">
          <cell r="A198" t="str">
            <v>Балыковая с/к 200 гр. срез "Эликатессе" термоформ.пак.  СПК</v>
          </cell>
          <cell r="D198">
            <v>60</v>
          </cell>
        </row>
        <row r="199">
          <cell r="A199" t="str">
            <v>БОНУС МОЛОЧНЫЕ КЛАССИЧЕСКИЕ сос п/о в/у 0.3кг (6084)  ОСТАНКИНО</v>
          </cell>
          <cell r="D199">
            <v>22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4.1849999999999996</v>
          </cell>
        </row>
        <row r="201">
          <cell r="A201" t="str">
            <v>БОНУС СОЧНЫЕ Папа может сос п/о мгс 1.5*4 (6954)  ОСТАНКИНО</v>
          </cell>
          <cell r="D201">
            <v>149.791</v>
          </cell>
        </row>
        <row r="202">
          <cell r="A202" t="str">
            <v>БОНУС СОЧНЫЕ сос п/о мгс 0.41кг_UZ (6087)  ОСТАНКИНО</v>
          </cell>
          <cell r="D202">
            <v>57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157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667</v>
          </cell>
        </row>
        <row r="205">
          <cell r="A205" t="str">
            <v>Бутербродная вареная 0,47 кг шт.  СПК</v>
          </cell>
          <cell r="D205">
            <v>42</v>
          </cell>
        </row>
        <row r="206">
          <cell r="A206" t="str">
            <v>Вацлавская п/к (черева) 390 гр.шт. термоус.пак  СПК</v>
          </cell>
          <cell r="D206">
            <v>22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61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189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2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325</v>
          </cell>
        </row>
        <row r="211">
          <cell r="A211" t="str">
            <v>Готовые чебупели сочные с мясом ТМ Горячая штучка флоу-пак 0,24 кг  ПОКОМ</v>
          </cell>
          <cell r="D211">
            <v>377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111</v>
          </cell>
        </row>
        <row r="213">
          <cell r="A213" t="str">
            <v>Грудинка По-московски в/к 2,0 кг. термоус.пак. СПК</v>
          </cell>
          <cell r="D213">
            <v>11.42</v>
          </cell>
        </row>
        <row r="214">
          <cell r="A214" t="str">
            <v>Гуцульская с/к "КолбасГрад" 160 гр.шт. термоус. пак  СПК</v>
          </cell>
          <cell r="D214">
            <v>53</v>
          </cell>
        </row>
        <row r="215">
          <cell r="A215" t="str">
            <v>Дельгаро с/в "Эликатессе" 140 гр.шт.  СПК</v>
          </cell>
          <cell r="D215">
            <v>24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57</v>
          </cell>
        </row>
        <row r="217">
          <cell r="A217" t="str">
            <v>Докторская вареная в/с 0,47 кг шт.  СПК</v>
          </cell>
          <cell r="D217">
            <v>39</v>
          </cell>
        </row>
        <row r="218">
          <cell r="A218" t="str">
            <v>Докторская вареная термоус.пак. "Высокий вкус"  СПК</v>
          </cell>
          <cell r="D218">
            <v>54.917999999999999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14</v>
          </cell>
        </row>
        <row r="220">
          <cell r="A220" t="str">
            <v>ЖАР-ладушки с мясом 0,2кг ТМ Стародворье  ПОКОМ</v>
          </cell>
          <cell r="D220">
            <v>99</v>
          </cell>
        </row>
        <row r="221">
          <cell r="A221" t="str">
            <v>ЖАР-ладушки с яблоком и грушей ТМ Стародворье 0,2 кг. ПОКОМ</v>
          </cell>
          <cell r="D221">
            <v>7</v>
          </cell>
        </row>
        <row r="222">
          <cell r="A222" t="str">
            <v>Карбонад Юбилейный термоус.пак.  СПК</v>
          </cell>
          <cell r="D222">
            <v>14.54</v>
          </cell>
        </row>
        <row r="223">
          <cell r="A223" t="str">
            <v>Классическая вареная 400 гр.шт.  СПК</v>
          </cell>
          <cell r="D223">
            <v>4</v>
          </cell>
        </row>
        <row r="224">
          <cell r="A224" t="str">
            <v>Классическая с/к 80 гр.шт.нар. (лоток с ср.защ.атм.)  СПК</v>
          </cell>
          <cell r="D224">
            <v>18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268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241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57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81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128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26</v>
          </cell>
        </row>
        <row r="232">
          <cell r="A232" t="str">
            <v>Ливерная Печеночная "Просто выгодно" 0,3 кг.шт.  СПК</v>
          </cell>
          <cell r="D232">
            <v>2</v>
          </cell>
        </row>
        <row r="233">
          <cell r="A233" t="str">
            <v>Любительская вареная термоус.пак. "Высокий вкус"  СПК</v>
          </cell>
          <cell r="D233">
            <v>43.322000000000003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70.3</v>
          </cell>
        </row>
        <row r="235">
          <cell r="A235" t="str">
            <v>Мини-чебуречки с мясом ВЕС 5,5кг ТМ Зареченские  ПОКОМ</v>
          </cell>
          <cell r="D235">
            <v>5.5</v>
          </cell>
        </row>
        <row r="236">
          <cell r="A236" t="str">
            <v>Мини-шарики с курочкой и сыром ТМ Зареченские ВЕС  ПОКОМ</v>
          </cell>
          <cell r="D236">
            <v>50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663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565</v>
          </cell>
        </row>
        <row r="240">
          <cell r="A240" t="str">
            <v>Наггетсы с куриным филе и сыром ТМ Вязанка 0,25 кг ПОКОМ</v>
          </cell>
          <cell r="D240">
            <v>525</v>
          </cell>
        </row>
        <row r="241">
          <cell r="A241" t="str">
            <v>Наггетсы Хрустящие ТМ Зареченские. ВЕС ПОКОМ</v>
          </cell>
          <cell r="D241">
            <v>503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76</v>
          </cell>
        </row>
        <row r="243">
          <cell r="A243" t="str">
            <v>Оригинальная с перцем с/к  СПК</v>
          </cell>
          <cell r="D243">
            <v>34.283999999999999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163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18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78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139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78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272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219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140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18.899999999999999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470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22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379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426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361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892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86</v>
          </cell>
        </row>
        <row r="260">
          <cell r="A260" t="str">
            <v>Пельмени Зареченские сфера 5 кг.  ПОКОМ</v>
          </cell>
          <cell r="D260">
            <v>10</v>
          </cell>
        </row>
        <row r="261">
          <cell r="A261" t="str">
            <v>Пельмени Медвежьи ушки с фермерскими сливками 0,7кг  ПОКОМ</v>
          </cell>
          <cell r="D261">
            <v>26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60</v>
          </cell>
        </row>
        <row r="263">
          <cell r="A263" t="str">
            <v>Пельмени Мясные с говядиной ТМ Стародворье сфера флоу-пак 1 кг  ПОКОМ</v>
          </cell>
          <cell r="D263">
            <v>240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29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290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136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95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144</v>
          </cell>
        </row>
        <row r="269">
          <cell r="A269" t="str">
            <v>Пельмени Сочные сфера 0,8 кг ТМ Стародворье  ПОКОМ</v>
          </cell>
          <cell r="D269">
            <v>67</v>
          </cell>
        </row>
        <row r="270">
          <cell r="A270" t="str">
            <v>Пипперони с/к "Эликатессе" 0,10 кг.шт.  СПК</v>
          </cell>
          <cell r="D270">
            <v>20</v>
          </cell>
        </row>
        <row r="271">
          <cell r="A271" t="str">
            <v>Пирожки с мясом 3,7кг ВЕС ТМ Зареченские  ПОКОМ</v>
          </cell>
          <cell r="D271">
            <v>25.9</v>
          </cell>
        </row>
        <row r="272">
          <cell r="A272" t="str">
            <v>Ричеза с/к 230 гр.шт.  СПК</v>
          </cell>
          <cell r="D272">
            <v>24</v>
          </cell>
        </row>
        <row r="273">
          <cell r="A273" t="str">
            <v>Сальчетти с/к 230 гр.шт.  СПК</v>
          </cell>
          <cell r="D273">
            <v>91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56</v>
          </cell>
        </row>
        <row r="275">
          <cell r="A275" t="str">
            <v>Салями Трюфель с/в "Эликатессе" 0,16 кг.шт.  СПК</v>
          </cell>
          <cell r="D275">
            <v>28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15.214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9.6199999999999992</v>
          </cell>
        </row>
        <row r="278">
          <cell r="A278" t="str">
            <v>Семейная с чесночком вареная (СПК+СКМ)  СПК</v>
          </cell>
          <cell r="D278">
            <v>7.2720000000000002</v>
          </cell>
        </row>
        <row r="279">
          <cell r="A279" t="str">
            <v>Семейная с чесночком Экстра вареная  СПК</v>
          </cell>
          <cell r="D279">
            <v>4.9089999999999998</v>
          </cell>
        </row>
        <row r="280">
          <cell r="A280" t="str">
            <v>Сервелат Европейский в/к, в/с 0,38 кг.шт.термофор.пак  СПК</v>
          </cell>
          <cell r="D280">
            <v>14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39</v>
          </cell>
        </row>
        <row r="282">
          <cell r="A282" t="str">
            <v>Сервелат Финский в/к 0,38 кг.шт. термофор.пак.  СПК</v>
          </cell>
          <cell r="D282">
            <v>12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51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87</v>
          </cell>
        </row>
        <row r="285">
          <cell r="A285" t="str">
            <v>Сибирская особая с/к 0,235 кг шт.  СПК</v>
          </cell>
          <cell r="D285">
            <v>42</v>
          </cell>
        </row>
        <row r="286">
          <cell r="A286" t="str">
            <v>Сосиски "Баварские" 0,36 кг.шт. вак.упак.  СПК</v>
          </cell>
          <cell r="D286">
            <v>5</v>
          </cell>
        </row>
        <row r="287">
          <cell r="A287" t="str">
            <v>Сосиски "Молочные" 0,36 кг.шт. вак.упак.  СПК</v>
          </cell>
          <cell r="D287">
            <v>5</v>
          </cell>
        </row>
        <row r="288">
          <cell r="A288" t="str">
            <v>Сосиски Классические (в ср.защ.атм.) СПК</v>
          </cell>
          <cell r="D288">
            <v>7.2910000000000004</v>
          </cell>
        </row>
        <row r="289">
          <cell r="A289" t="str">
            <v>Сосиски Мусульманские "Просто выгодно" (в ср.защ.атм.)  СПК</v>
          </cell>
          <cell r="D289">
            <v>6.1660000000000004</v>
          </cell>
        </row>
        <row r="290">
          <cell r="A290" t="str">
            <v>Сосиски Хот-дог подкопченные (лоток с ср.защ.атм.)  СПК</v>
          </cell>
          <cell r="D290">
            <v>3.3279999999999998</v>
          </cell>
        </row>
        <row r="291">
          <cell r="A291" t="str">
            <v>Сочный мегачебурек ТМ Зареченские ВЕС ПОКОМ</v>
          </cell>
          <cell r="D291">
            <v>31.36</v>
          </cell>
        </row>
        <row r="292">
          <cell r="A292" t="str">
            <v>Торо Неро с/в "Эликатессе" 140 гр.шт.  СПК</v>
          </cell>
          <cell r="D292">
            <v>12</v>
          </cell>
        </row>
        <row r="293">
          <cell r="A293" t="str">
            <v>Фестивальная пора с/к 235 гр.шт.  СПК</v>
          </cell>
          <cell r="D293">
            <v>130</v>
          </cell>
        </row>
        <row r="294">
          <cell r="A294" t="str">
            <v>Фестивальная пора с/к термоус.пак  СПК</v>
          </cell>
          <cell r="D294">
            <v>5.5</v>
          </cell>
        </row>
        <row r="295">
          <cell r="A295" t="str">
            <v>Фирменная с/к 200 гр. срез "Эликатессе" термоформ.пак.  СПК</v>
          </cell>
          <cell r="D295">
            <v>38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151</v>
          </cell>
        </row>
        <row r="299">
          <cell r="A299" t="str">
            <v>Хотстеры с сыром 0,25кг ТМ Горячая штучка  ПОКОМ</v>
          </cell>
          <cell r="D299">
            <v>185</v>
          </cell>
        </row>
        <row r="300">
          <cell r="A300" t="str">
            <v>Хотстеры ТМ Горячая штучка ТС Хотстеры 0,25 кг зам  ПОКОМ</v>
          </cell>
          <cell r="D300">
            <v>475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123</v>
          </cell>
        </row>
        <row r="302">
          <cell r="A302" t="str">
            <v>Хрустящие крылышки ТМ Горячая штучка 0,3 кг зам  ПОКОМ</v>
          </cell>
          <cell r="D302">
            <v>156</v>
          </cell>
        </row>
        <row r="303">
          <cell r="A303" t="str">
            <v>Чебупели Курочка гриль ТМ Горячая штучка, 0,3 кг зам  ПОКОМ</v>
          </cell>
          <cell r="D303">
            <v>123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564</v>
          </cell>
        </row>
        <row r="305">
          <cell r="A305" t="str">
            <v>Чебупицца Маргарита 0,2кг ТМ Горячая штучка ТС Foodgital  ПОКОМ</v>
          </cell>
          <cell r="D305">
            <v>136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1003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135</v>
          </cell>
        </row>
        <row r="308">
          <cell r="A308" t="str">
            <v>Чебуреки сочные ВЕС ТМ Зареченские  ПОКОМ</v>
          </cell>
          <cell r="D308">
            <v>240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12.436999999999999</v>
          </cell>
        </row>
        <row r="310">
          <cell r="A310" t="str">
            <v>Юбилейная с/к 0,235 кг.шт.  СПК</v>
          </cell>
          <cell r="D310">
            <v>153</v>
          </cell>
        </row>
        <row r="311">
          <cell r="A311" t="str">
            <v>Итого</v>
          </cell>
          <cell r="D311">
            <v>69491.645999999993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2570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1140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2802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84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1560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654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1200</v>
          </cell>
        </row>
        <row r="22">
          <cell r="A22" t="str">
            <v>Наггетсы с куриным филе и сыром ТМ Вязанка 0,25 кг ПОКОМ</v>
          </cell>
          <cell r="D22">
            <v>1440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720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850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1200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1248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2112</v>
          </cell>
        </row>
        <row r="29">
          <cell r="A29" t="str">
            <v>Итого</v>
          </cell>
          <cell r="D29">
            <v>32622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7.33203125" style="1" customWidth="1"/>
    <col min="2" max="2" width="3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" style="5" customWidth="1"/>
    <col min="36" max="36" width="5.6640625" style="5" bestFit="1" customWidth="1"/>
    <col min="37" max="37" width="8" style="5" bestFit="1" customWidth="1"/>
    <col min="38" max="38" width="6.6640625" style="5" bestFit="1" customWidth="1"/>
    <col min="39" max="40" width="0.6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  <c r="AK2" s="16" t="s">
        <v>139</v>
      </c>
    </row>
    <row r="3" spans="1:41" s="1" customFormat="1" ht="9.9499999999999993" customHeight="1" x14ac:dyDescent="0.2">
      <c r="AK3" s="16" t="s">
        <v>140</v>
      </c>
      <c r="AL3" s="16" t="s">
        <v>141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T5" s="14" t="s">
        <v>134</v>
      </c>
      <c r="V5" s="14" t="s">
        <v>134</v>
      </c>
      <c r="X5" s="14" t="s">
        <v>135</v>
      </c>
      <c r="AE5" s="14" t="s">
        <v>136</v>
      </c>
      <c r="AF5" s="14" t="s">
        <v>137</v>
      </c>
      <c r="AG5" s="14" t="s">
        <v>138</v>
      </c>
      <c r="AH5" s="14" t="s">
        <v>131</v>
      </c>
      <c r="AJ5" s="14" t="s">
        <v>121</v>
      </c>
      <c r="AK5" s="14" t="s">
        <v>134</v>
      </c>
      <c r="AL5" s="14" t="s">
        <v>135</v>
      </c>
    </row>
    <row r="6" spans="1:41" ht="11.1" customHeight="1" x14ac:dyDescent="0.2">
      <c r="A6" s="6"/>
      <c r="B6" s="6"/>
      <c r="C6" s="3"/>
      <c r="D6" s="3"/>
      <c r="E6" s="12">
        <f>SUM(E7:E156)</f>
        <v>162435.57299999997</v>
      </c>
      <c r="F6" s="12">
        <f>SUM(F7:F156)</f>
        <v>65173.741999999998</v>
      </c>
      <c r="J6" s="12">
        <f>SUM(J7:J156)</f>
        <v>162753.29</v>
      </c>
      <c r="K6" s="12">
        <f t="shared" ref="K6:X6" si="0">SUM(K7:K156)</f>
        <v>-317.71699999999873</v>
      </c>
      <c r="L6" s="12">
        <f t="shared" si="0"/>
        <v>32270</v>
      </c>
      <c r="M6" s="12">
        <f t="shared" si="0"/>
        <v>29440</v>
      </c>
      <c r="N6" s="12">
        <f t="shared" si="0"/>
        <v>29260.213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14180</v>
      </c>
      <c r="U6" s="12">
        <f t="shared" si="0"/>
        <v>0</v>
      </c>
      <c r="V6" s="12">
        <f t="shared" si="0"/>
        <v>13750</v>
      </c>
      <c r="W6" s="12">
        <f t="shared" si="0"/>
        <v>28439.514600000002</v>
      </c>
      <c r="X6" s="12">
        <f t="shared" si="0"/>
        <v>28030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20238</v>
      </c>
      <c r="AE6" s="12">
        <f t="shared" ref="AE6" si="5">SUM(AE7:AE156)</f>
        <v>27027.178400000008</v>
      </c>
      <c r="AF6" s="12">
        <f t="shared" ref="AF6" si="6">SUM(AF7:AF156)</f>
        <v>26597.921600000012</v>
      </c>
      <c r="AG6" s="12">
        <f t="shared" ref="AG6" si="7">SUM(AG7:AG156)</f>
        <v>28254.349000000013</v>
      </c>
      <c r="AH6" s="12">
        <f t="shared" ref="AH6" si="8">SUM(AH7:AH156)</f>
        <v>30917.62999999999</v>
      </c>
      <c r="AI6" s="12"/>
      <c r="AJ6" s="12">
        <f t="shared" ref="AJ6" si="9">SUM(AJ7:AJ156)</f>
        <v>5849</v>
      </c>
      <c r="AK6" s="12">
        <f t="shared" ref="AK6" si="10">SUM(AK7:AK156)</f>
        <v>9023.25</v>
      </c>
      <c r="AL6" s="12">
        <f t="shared" ref="AL6" si="11">SUM(AL7:AL156)</f>
        <v>17612.3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509.541</v>
      </c>
      <c r="D7" s="8">
        <v>692.58699999999999</v>
      </c>
      <c r="E7" s="8">
        <v>593.94799999999998</v>
      </c>
      <c r="F7" s="8">
        <v>593.26199999999994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609.12300000000005</v>
      </c>
      <c r="K7" s="13">
        <f>E7-J7</f>
        <v>-15.175000000000068</v>
      </c>
      <c r="L7" s="13">
        <f>VLOOKUP(A:A,[1]TDSheet!$A:$N,14,0)</f>
        <v>130</v>
      </c>
      <c r="M7" s="13">
        <f>VLOOKUP(A:A,[1]TDSheet!$A:$V,22,0)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/>
      <c r="W7" s="13">
        <f>(E7-AD7)/5</f>
        <v>118.78959999999999</v>
      </c>
      <c r="X7" s="15">
        <v>100</v>
      </c>
      <c r="Y7" s="18">
        <f>(F7+L7+M7+N7+V7+X7)/W7</f>
        <v>8.6140705920383596</v>
      </c>
      <c r="Z7" s="13">
        <f>F7/W7</f>
        <v>4.9942250836773585</v>
      </c>
      <c r="AA7" s="13"/>
      <c r="AB7" s="13"/>
      <c r="AC7" s="13"/>
      <c r="AD7" s="13"/>
      <c r="AE7" s="13">
        <f>VLOOKUP(A:A,[1]TDSheet!$A:$AF,32,0)</f>
        <v>107.78540000000001</v>
      </c>
      <c r="AF7" s="13">
        <f>VLOOKUP(A:A,[1]TDSheet!$A:$AG,33,0)</f>
        <v>112.1538</v>
      </c>
      <c r="AG7" s="13">
        <f>VLOOKUP(A:A,[1]TDSheet!$A:$W,23,0)</f>
        <v>116.42840000000001</v>
      </c>
      <c r="AH7" s="13">
        <f>VLOOKUP(A:A,[3]TDSheet!$A:$D,4,0)</f>
        <v>159.898</v>
      </c>
      <c r="AI7" s="13" t="str">
        <f>VLOOKUP(A:A,[1]TDSheet!$A:$AI,35,0)</f>
        <v>ябиюль</v>
      </c>
      <c r="AJ7" s="13">
        <f>T7*H7</f>
        <v>0</v>
      </c>
      <c r="AK7" s="13">
        <f>V7*H7</f>
        <v>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843.29899999999998</v>
      </c>
      <c r="D8" s="8">
        <v>1012.075</v>
      </c>
      <c r="E8" s="8">
        <v>887.71</v>
      </c>
      <c r="F8" s="8">
        <v>954.05399999999997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906.51900000000001</v>
      </c>
      <c r="K8" s="13">
        <f t="shared" ref="K8:K71" si="12">E8-J8</f>
        <v>-18.808999999999969</v>
      </c>
      <c r="L8" s="13">
        <f>VLOOKUP(A:A,[1]TDSheet!$A:$N,14,0)</f>
        <v>0</v>
      </c>
      <c r="M8" s="13">
        <f>VLOOKUP(A:A,[1]TDSheet!$A:$V,22,0)</f>
        <v>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3">(E8-AD8)/5</f>
        <v>177.542</v>
      </c>
      <c r="X8" s="15">
        <v>100</v>
      </c>
      <c r="Y8" s="18">
        <f t="shared" ref="Y8:Y71" si="14">(F8+L8+M8+N8+V8+X8)/W8</f>
        <v>7.0634216129141274</v>
      </c>
      <c r="Z8" s="13">
        <f t="shared" ref="Z8:Z71" si="15">F8/W8</f>
        <v>5.3736805938876433</v>
      </c>
      <c r="AA8" s="13"/>
      <c r="AB8" s="13"/>
      <c r="AC8" s="13"/>
      <c r="AD8" s="13"/>
      <c r="AE8" s="13">
        <f>VLOOKUP(A:A,[1]TDSheet!$A:$AF,32,0)</f>
        <v>305.1848</v>
      </c>
      <c r="AF8" s="13">
        <f>VLOOKUP(A:A,[1]TDSheet!$A:$AG,33,0)</f>
        <v>304.7226</v>
      </c>
      <c r="AG8" s="13">
        <f>VLOOKUP(A:A,[1]TDSheet!$A:$W,23,0)</f>
        <v>198.3828</v>
      </c>
      <c r="AH8" s="13">
        <f>VLOOKUP(A:A,[3]TDSheet!$A:$D,4,0)</f>
        <v>186.69499999999999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100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1448.866</v>
      </c>
      <c r="D9" s="8">
        <v>2351.884</v>
      </c>
      <c r="E9" s="8">
        <v>2939.22</v>
      </c>
      <c r="F9" s="8">
        <v>845.399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2901.123</v>
      </c>
      <c r="K9" s="13">
        <f t="shared" si="12"/>
        <v>38.096999999999753</v>
      </c>
      <c r="L9" s="13">
        <f>VLOOKUP(A:A,[1]TDSheet!$A:$N,14,0)</f>
        <v>300</v>
      </c>
      <c r="M9" s="13">
        <f>VLOOKUP(A:A,[1]TDSheet!$A:$V,22,0)</f>
        <v>600</v>
      </c>
      <c r="N9" s="13">
        <f>VLOOKUP(A:A,[1]TDSheet!$A:$X,24,0)</f>
        <v>550</v>
      </c>
      <c r="O9" s="13"/>
      <c r="P9" s="13"/>
      <c r="Q9" s="13"/>
      <c r="R9" s="13"/>
      <c r="S9" s="13"/>
      <c r="T9" s="13"/>
      <c r="U9" s="13"/>
      <c r="V9" s="15">
        <v>800</v>
      </c>
      <c r="W9" s="13">
        <f t="shared" si="13"/>
        <v>587.84399999999994</v>
      </c>
      <c r="X9" s="15">
        <v>800</v>
      </c>
      <c r="Y9" s="18">
        <f t="shared" si="14"/>
        <v>6.6265863052102265</v>
      </c>
      <c r="Z9" s="13">
        <f t="shared" si="15"/>
        <v>1.4381349473669887</v>
      </c>
      <c r="AA9" s="13"/>
      <c r="AB9" s="13"/>
      <c r="AC9" s="13"/>
      <c r="AD9" s="13"/>
      <c r="AE9" s="13">
        <f>VLOOKUP(A:A,[1]TDSheet!$A:$AF,32,0)</f>
        <v>544.00900000000001</v>
      </c>
      <c r="AF9" s="13">
        <f>VLOOKUP(A:A,[1]TDSheet!$A:$AG,33,0)</f>
        <v>525.65539999999999</v>
      </c>
      <c r="AG9" s="13">
        <f>VLOOKUP(A:A,[1]TDSheet!$A:$W,23,0)</f>
        <v>513.16380000000004</v>
      </c>
      <c r="AH9" s="13">
        <f>VLOOKUP(A:A,[3]TDSheet!$A:$D,4,0)</f>
        <v>639.47199999999998</v>
      </c>
      <c r="AI9" s="13" t="str">
        <f>VLOOKUP(A:A,[1]TDSheet!$A:$AI,35,0)</f>
        <v>продиюль</v>
      </c>
      <c r="AJ9" s="13">
        <f t="shared" si="16"/>
        <v>0</v>
      </c>
      <c r="AK9" s="13">
        <f t="shared" si="17"/>
        <v>800</v>
      </c>
      <c r="AL9" s="13">
        <f t="shared" si="18"/>
        <v>800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925</v>
      </c>
      <c r="D10" s="8">
        <v>5591</v>
      </c>
      <c r="E10" s="8">
        <v>5761</v>
      </c>
      <c r="F10" s="8">
        <v>699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5834</v>
      </c>
      <c r="K10" s="13">
        <f t="shared" si="12"/>
        <v>-73</v>
      </c>
      <c r="L10" s="13">
        <f>VLOOKUP(A:A,[1]TDSheet!$A:$N,14,0)</f>
        <v>700</v>
      </c>
      <c r="M10" s="13">
        <f>VLOOKUP(A:A,[1]TDSheet!$A:$V,22,0)</f>
        <v>900</v>
      </c>
      <c r="N10" s="13">
        <f>VLOOKUP(A:A,[1]TDSheet!$A:$X,24,0)</f>
        <v>900</v>
      </c>
      <c r="O10" s="13"/>
      <c r="P10" s="13"/>
      <c r="Q10" s="13"/>
      <c r="R10" s="13"/>
      <c r="S10" s="13"/>
      <c r="T10" s="13">
        <v>200</v>
      </c>
      <c r="U10" s="13"/>
      <c r="V10" s="15">
        <v>200</v>
      </c>
      <c r="W10" s="13">
        <f t="shared" si="13"/>
        <v>592.20000000000005</v>
      </c>
      <c r="X10" s="15">
        <v>700</v>
      </c>
      <c r="Y10" s="18">
        <f t="shared" si="14"/>
        <v>6.9216480918608569</v>
      </c>
      <c r="Z10" s="13">
        <f t="shared" si="15"/>
        <v>1.1803444782168186</v>
      </c>
      <c r="AA10" s="13"/>
      <c r="AB10" s="13"/>
      <c r="AC10" s="13"/>
      <c r="AD10" s="13">
        <f>VLOOKUP(A:A,[4]TDSheet!$A:$D,4,0)</f>
        <v>2800</v>
      </c>
      <c r="AE10" s="13">
        <f>VLOOKUP(A:A,[1]TDSheet!$A:$AF,32,0)</f>
        <v>552.4</v>
      </c>
      <c r="AF10" s="13">
        <f>VLOOKUP(A:A,[1]TDSheet!$A:$AG,33,0)</f>
        <v>556</v>
      </c>
      <c r="AG10" s="13">
        <f>VLOOKUP(A:A,[1]TDSheet!$A:$W,23,0)</f>
        <v>607.20000000000005</v>
      </c>
      <c r="AH10" s="13">
        <f>VLOOKUP(A:A,[3]TDSheet!$A:$D,4,0)</f>
        <v>685</v>
      </c>
      <c r="AI10" s="13" t="str">
        <f>VLOOKUP(A:A,[1]TDSheet!$A:$AI,35,0)</f>
        <v>оконч</v>
      </c>
      <c r="AJ10" s="13">
        <f t="shared" si="16"/>
        <v>80</v>
      </c>
      <c r="AK10" s="13">
        <f t="shared" si="17"/>
        <v>80</v>
      </c>
      <c r="AL10" s="13">
        <f t="shared" si="18"/>
        <v>280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2825</v>
      </c>
      <c r="D11" s="8">
        <v>6197</v>
      </c>
      <c r="E11" s="8">
        <v>5461</v>
      </c>
      <c r="F11" s="8">
        <v>3468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5534</v>
      </c>
      <c r="K11" s="13">
        <f t="shared" si="12"/>
        <v>-73</v>
      </c>
      <c r="L11" s="13">
        <f>VLOOKUP(A:A,[1]TDSheet!$A:$N,14,0)</f>
        <v>800</v>
      </c>
      <c r="M11" s="13">
        <f>VLOOKUP(A:A,[1]TDSheet!$A:$V,22,0)</f>
        <v>1000</v>
      </c>
      <c r="N11" s="13">
        <f>VLOOKUP(A:A,[1]TDSheet!$A:$X,24,0)</f>
        <v>1000</v>
      </c>
      <c r="O11" s="13"/>
      <c r="P11" s="13"/>
      <c r="Q11" s="13"/>
      <c r="R11" s="13"/>
      <c r="S11" s="13"/>
      <c r="T11" s="13">
        <v>1464</v>
      </c>
      <c r="U11" s="13"/>
      <c r="V11" s="15"/>
      <c r="W11" s="13">
        <f t="shared" si="13"/>
        <v>825.8</v>
      </c>
      <c r="X11" s="15">
        <v>500</v>
      </c>
      <c r="Y11" s="18">
        <f t="shared" si="14"/>
        <v>8.1956890288205386</v>
      </c>
      <c r="Z11" s="13">
        <f t="shared" si="15"/>
        <v>4.1995640590942118</v>
      </c>
      <c r="AA11" s="13"/>
      <c r="AB11" s="13"/>
      <c r="AC11" s="13"/>
      <c r="AD11" s="13">
        <f>VLOOKUP(A:A,[4]TDSheet!$A:$D,4,0)</f>
        <v>1332</v>
      </c>
      <c r="AE11" s="13">
        <f>VLOOKUP(A:A,[1]TDSheet!$A:$AF,32,0)</f>
        <v>896</v>
      </c>
      <c r="AF11" s="13">
        <f>VLOOKUP(A:A,[1]TDSheet!$A:$AG,33,0)</f>
        <v>932.4</v>
      </c>
      <c r="AG11" s="13">
        <f>VLOOKUP(A:A,[1]TDSheet!$A:$W,23,0)</f>
        <v>876.4</v>
      </c>
      <c r="AH11" s="13">
        <f>VLOOKUP(A:A,[3]TDSheet!$A:$D,4,0)</f>
        <v>913</v>
      </c>
      <c r="AI11" s="13" t="str">
        <f>VLOOKUP(A:A,[1]TDSheet!$A:$AI,35,0)</f>
        <v>ябиюль</v>
      </c>
      <c r="AJ11" s="13">
        <f t="shared" si="16"/>
        <v>658.80000000000007</v>
      </c>
      <c r="AK11" s="13">
        <f t="shared" si="17"/>
        <v>0</v>
      </c>
      <c r="AL11" s="13">
        <f t="shared" si="18"/>
        <v>225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2028</v>
      </c>
      <c r="D12" s="8">
        <v>7361</v>
      </c>
      <c r="E12" s="8">
        <v>8144</v>
      </c>
      <c r="F12" s="8">
        <v>1143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8223</v>
      </c>
      <c r="K12" s="13">
        <f t="shared" si="12"/>
        <v>-79</v>
      </c>
      <c r="L12" s="13">
        <f>VLOOKUP(A:A,[1]TDSheet!$A:$N,14,0)</f>
        <v>1000</v>
      </c>
      <c r="M12" s="13">
        <f>VLOOKUP(A:A,[1]TDSheet!$A:$V,22,0)</f>
        <v>1200</v>
      </c>
      <c r="N12" s="13">
        <f>VLOOKUP(A:A,[1]TDSheet!$A:$X,24,0)</f>
        <v>1200</v>
      </c>
      <c r="O12" s="13"/>
      <c r="P12" s="13"/>
      <c r="Q12" s="13"/>
      <c r="R12" s="13"/>
      <c r="S12" s="13"/>
      <c r="T12" s="13">
        <v>1002</v>
      </c>
      <c r="U12" s="13"/>
      <c r="V12" s="15">
        <v>1500</v>
      </c>
      <c r="W12" s="13">
        <f t="shared" si="13"/>
        <v>1128.4000000000001</v>
      </c>
      <c r="X12" s="15">
        <v>1400</v>
      </c>
      <c r="Y12" s="18">
        <f t="shared" si="14"/>
        <v>6.5960652250974823</v>
      </c>
      <c r="Z12" s="13">
        <f t="shared" si="15"/>
        <v>1.0129386742289967</v>
      </c>
      <c r="AA12" s="13"/>
      <c r="AB12" s="13"/>
      <c r="AC12" s="13"/>
      <c r="AD12" s="13">
        <f>VLOOKUP(A:A,[4]TDSheet!$A:$D,4,0)</f>
        <v>2502</v>
      </c>
      <c r="AE12" s="13">
        <f>VLOOKUP(A:A,[1]TDSheet!$A:$AF,32,0)</f>
        <v>912.4</v>
      </c>
      <c r="AF12" s="13">
        <f>VLOOKUP(A:A,[1]TDSheet!$A:$AG,33,0)</f>
        <v>900.2</v>
      </c>
      <c r="AG12" s="13">
        <f>VLOOKUP(A:A,[1]TDSheet!$A:$W,23,0)</f>
        <v>1043</v>
      </c>
      <c r="AH12" s="13">
        <f>VLOOKUP(A:A,[3]TDSheet!$A:$D,4,0)</f>
        <v>1335</v>
      </c>
      <c r="AI12" s="13">
        <f>VLOOKUP(A:A,[1]TDSheet!$A:$AI,35,0)</f>
        <v>0</v>
      </c>
      <c r="AJ12" s="13">
        <f t="shared" si="16"/>
        <v>450.90000000000003</v>
      </c>
      <c r="AK12" s="13">
        <f t="shared" si="17"/>
        <v>675</v>
      </c>
      <c r="AL12" s="13">
        <f t="shared" si="18"/>
        <v>630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25</v>
      </c>
      <c r="D13" s="8">
        <v>93</v>
      </c>
      <c r="E13" s="8">
        <v>60</v>
      </c>
      <c r="F13" s="8">
        <v>57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63</v>
      </c>
      <c r="K13" s="13">
        <f t="shared" si="12"/>
        <v>-3</v>
      </c>
      <c r="L13" s="13">
        <f>VLOOKUP(A:A,[1]TDSheet!$A:$N,14,0)</f>
        <v>30</v>
      </c>
      <c r="M13" s="13">
        <f>VLOOKUP(A:A,[1]TDSheet!$A:$V,22,0)</f>
        <v>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12</v>
      </c>
      <c r="X13" s="15"/>
      <c r="Y13" s="18">
        <f t="shared" si="14"/>
        <v>8.9166666666666661</v>
      </c>
      <c r="Z13" s="13">
        <f t="shared" si="15"/>
        <v>4.75</v>
      </c>
      <c r="AA13" s="13"/>
      <c r="AB13" s="13"/>
      <c r="AC13" s="13"/>
      <c r="AD13" s="13"/>
      <c r="AE13" s="13">
        <f>VLOOKUP(A:A,[1]TDSheet!$A:$AF,32,0)</f>
        <v>12.2</v>
      </c>
      <c r="AF13" s="13">
        <f>VLOOKUP(A:A,[1]TDSheet!$A:$AG,33,0)</f>
        <v>12.2</v>
      </c>
      <c r="AG13" s="13">
        <f>VLOOKUP(A:A,[1]TDSheet!$A:$W,23,0)</f>
        <v>14.2</v>
      </c>
      <c r="AH13" s="13">
        <f>VLOOKUP(A:A,[3]TDSheet!$A:$D,4,0)</f>
        <v>17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299</v>
      </c>
      <c r="D14" s="8">
        <v>220</v>
      </c>
      <c r="E14" s="8">
        <v>323</v>
      </c>
      <c r="F14" s="8">
        <v>192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350</v>
      </c>
      <c r="K14" s="13">
        <f t="shared" si="12"/>
        <v>-27</v>
      </c>
      <c r="L14" s="13">
        <f>VLOOKUP(A:A,[1]TDSheet!$A:$N,14,0)</f>
        <v>100</v>
      </c>
      <c r="M14" s="13">
        <f>VLOOKUP(A:A,[1]TDSheet!$A:$V,22,0)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64.599999999999994</v>
      </c>
      <c r="X14" s="15">
        <v>100</v>
      </c>
      <c r="Y14" s="18">
        <f t="shared" si="14"/>
        <v>9.1640866873065026</v>
      </c>
      <c r="Z14" s="13">
        <f t="shared" si="15"/>
        <v>2.9721362229102168</v>
      </c>
      <c r="AA14" s="13"/>
      <c r="AB14" s="13"/>
      <c r="AC14" s="13"/>
      <c r="AD14" s="13"/>
      <c r="AE14" s="13">
        <f>VLOOKUP(A:A,[1]TDSheet!$A:$AF,32,0)</f>
        <v>57.6</v>
      </c>
      <c r="AF14" s="13">
        <f>VLOOKUP(A:A,[1]TDSheet!$A:$AG,33,0)</f>
        <v>55.6</v>
      </c>
      <c r="AG14" s="13">
        <f>VLOOKUP(A:A,[1]TDSheet!$A:$W,23,0)</f>
        <v>60</v>
      </c>
      <c r="AH14" s="13">
        <f>VLOOKUP(A:A,[3]TDSheet!$A:$D,4,0)</f>
        <v>97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17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279</v>
      </c>
      <c r="E15" s="8">
        <v>343</v>
      </c>
      <c r="F15" s="8">
        <v>145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353</v>
      </c>
      <c r="K15" s="13">
        <f t="shared" si="12"/>
        <v>-10</v>
      </c>
      <c r="L15" s="13">
        <f>VLOOKUP(A:A,[1]TDSheet!$A:$N,14,0)</f>
        <v>130</v>
      </c>
      <c r="M15" s="13">
        <f>VLOOKUP(A:A,[1]TDSheet!$A:$V,22,0)</f>
        <v>100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3"/>
      <c r="V15" s="15"/>
      <c r="W15" s="13">
        <f t="shared" si="13"/>
        <v>68.599999999999994</v>
      </c>
      <c r="X15" s="15">
        <v>30</v>
      </c>
      <c r="Y15" s="18">
        <f t="shared" si="14"/>
        <v>7.3615160349854234</v>
      </c>
      <c r="Z15" s="13">
        <f t="shared" si="15"/>
        <v>2.1137026239067058</v>
      </c>
      <c r="AA15" s="13"/>
      <c r="AB15" s="13"/>
      <c r="AC15" s="13"/>
      <c r="AD15" s="13"/>
      <c r="AE15" s="13">
        <f>VLOOKUP(A:A,[1]TDSheet!$A:$AF,32,0)</f>
        <v>57.8</v>
      </c>
      <c r="AF15" s="13">
        <f>VLOOKUP(A:A,[1]TDSheet!$A:$AG,33,0)</f>
        <v>63.4</v>
      </c>
      <c r="AG15" s="13">
        <f>VLOOKUP(A:A,[1]TDSheet!$A:$W,23,0)</f>
        <v>74.599999999999994</v>
      </c>
      <c r="AH15" s="13">
        <f>VLOOKUP(A:A,[3]TDSheet!$A:$D,4,0)</f>
        <v>45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9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1230</v>
      </c>
      <c r="D16" s="8">
        <v>1078</v>
      </c>
      <c r="E16" s="8">
        <v>1579</v>
      </c>
      <c r="F16" s="8">
        <v>703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1610</v>
      </c>
      <c r="K16" s="13">
        <f t="shared" si="12"/>
        <v>-31</v>
      </c>
      <c r="L16" s="13">
        <f>VLOOKUP(A:A,[1]TDSheet!$A:$N,14,0)</f>
        <v>500</v>
      </c>
      <c r="M16" s="13">
        <f>VLOOKUP(A:A,[1]TDSheet!$A:$V,22,0)</f>
        <v>500</v>
      </c>
      <c r="N16" s="13">
        <f>VLOOKUP(A:A,[1]TDSheet!$A:$X,24,0)</f>
        <v>500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315.8</v>
      </c>
      <c r="X16" s="15">
        <v>500</v>
      </c>
      <c r="Y16" s="18">
        <f t="shared" si="14"/>
        <v>8.5592146928435717</v>
      </c>
      <c r="Z16" s="13">
        <f t="shared" si="15"/>
        <v>2.2260924635845472</v>
      </c>
      <c r="AA16" s="13"/>
      <c r="AB16" s="13"/>
      <c r="AC16" s="13"/>
      <c r="AD16" s="13"/>
      <c r="AE16" s="13">
        <f>VLOOKUP(A:A,[1]TDSheet!$A:$AF,32,0)</f>
        <v>293.8</v>
      </c>
      <c r="AF16" s="13">
        <f>VLOOKUP(A:A,[1]TDSheet!$A:$AG,33,0)</f>
        <v>278.60000000000002</v>
      </c>
      <c r="AG16" s="13">
        <f>VLOOKUP(A:A,[1]TDSheet!$A:$W,23,0)</f>
        <v>306.8</v>
      </c>
      <c r="AH16" s="13">
        <f>VLOOKUP(A:A,[3]TDSheet!$A:$D,4,0)</f>
        <v>386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85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61</v>
      </c>
      <c r="D17" s="8">
        <v>973</v>
      </c>
      <c r="E17" s="8">
        <v>718</v>
      </c>
      <c r="F17" s="8">
        <v>147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841</v>
      </c>
      <c r="K17" s="13">
        <f t="shared" si="12"/>
        <v>-123</v>
      </c>
      <c r="L17" s="13">
        <f>VLOOKUP(A:A,[1]TDSheet!$A:$N,14,0)</f>
        <v>250</v>
      </c>
      <c r="M17" s="13">
        <f>VLOOKUP(A:A,[1]TDSheet!$A:$V,22,0)</f>
        <v>200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>
        <v>200</v>
      </c>
      <c r="W17" s="13">
        <f t="shared" si="13"/>
        <v>143.6</v>
      </c>
      <c r="X17" s="15">
        <v>170</v>
      </c>
      <c r="Y17" s="18">
        <f t="shared" si="14"/>
        <v>8.1267409470752092</v>
      </c>
      <c r="Z17" s="13">
        <f t="shared" si="15"/>
        <v>1.0236768802228413</v>
      </c>
      <c r="AA17" s="13"/>
      <c r="AB17" s="13"/>
      <c r="AC17" s="13"/>
      <c r="AD17" s="13"/>
      <c r="AE17" s="13">
        <f>VLOOKUP(A:A,[1]TDSheet!$A:$AF,32,0)</f>
        <v>106.8</v>
      </c>
      <c r="AF17" s="13">
        <f>VLOOKUP(A:A,[1]TDSheet!$A:$AG,33,0)</f>
        <v>121.4</v>
      </c>
      <c r="AG17" s="13">
        <f>VLOOKUP(A:A,[1]TDSheet!$A:$W,23,0)</f>
        <v>153.4</v>
      </c>
      <c r="AH17" s="13">
        <f>VLOOKUP(A:A,[3]TDSheet!$A:$D,4,0)</f>
        <v>187</v>
      </c>
      <c r="AI17" s="13" t="str">
        <f>VLOOKUP(A:A,[1]TDSheet!$A:$AI,35,0)</f>
        <v>оконч</v>
      </c>
      <c r="AJ17" s="13">
        <f t="shared" si="16"/>
        <v>0</v>
      </c>
      <c r="AK17" s="13">
        <f t="shared" si="17"/>
        <v>70</v>
      </c>
      <c r="AL17" s="13">
        <f t="shared" si="18"/>
        <v>59.499999999999993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127</v>
      </c>
      <c r="D18" s="8">
        <v>119</v>
      </c>
      <c r="E18" s="8">
        <v>126</v>
      </c>
      <c r="F18" s="8">
        <v>71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146</v>
      </c>
      <c r="K18" s="13">
        <f t="shared" si="12"/>
        <v>-20</v>
      </c>
      <c r="L18" s="13">
        <f>VLOOKUP(A:A,[1]TDSheet!$A:$N,14,0)</f>
        <v>40</v>
      </c>
      <c r="M18" s="13">
        <f>VLOOKUP(A:A,[1]TDSheet!$A:$V,22,0)</f>
        <v>30</v>
      </c>
      <c r="N18" s="13">
        <f>VLOOKUP(A:A,[1]TDSheet!$A:$X,24,0)</f>
        <v>50</v>
      </c>
      <c r="O18" s="13"/>
      <c r="P18" s="13"/>
      <c r="Q18" s="13"/>
      <c r="R18" s="13"/>
      <c r="S18" s="13"/>
      <c r="T18" s="13"/>
      <c r="U18" s="13"/>
      <c r="V18" s="15"/>
      <c r="W18" s="13">
        <f t="shared" si="13"/>
        <v>25.2</v>
      </c>
      <c r="X18" s="15">
        <v>20</v>
      </c>
      <c r="Y18" s="18">
        <f t="shared" si="14"/>
        <v>8.3730158730158735</v>
      </c>
      <c r="Z18" s="13">
        <f t="shared" si="15"/>
        <v>2.8174603174603177</v>
      </c>
      <c r="AA18" s="13"/>
      <c r="AB18" s="13"/>
      <c r="AC18" s="13"/>
      <c r="AD18" s="13"/>
      <c r="AE18" s="13">
        <f>VLOOKUP(A:A,[1]TDSheet!$A:$AF,32,0)</f>
        <v>24.4</v>
      </c>
      <c r="AF18" s="13">
        <f>VLOOKUP(A:A,[1]TDSheet!$A:$AG,33,0)</f>
        <v>24.2</v>
      </c>
      <c r="AG18" s="13">
        <f>VLOOKUP(A:A,[1]TDSheet!$A:$W,23,0)</f>
        <v>28.2</v>
      </c>
      <c r="AH18" s="13">
        <f>VLOOKUP(A:A,[3]TDSheet!$A:$D,4,0)</f>
        <v>32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388</v>
      </c>
      <c r="D19" s="8">
        <v>427</v>
      </c>
      <c r="E19" s="8">
        <v>164</v>
      </c>
      <c r="F19" s="8">
        <v>272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165</v>
      </c>
      <c r="K19" s="13">
        <f t="shared" si="12"/>
        <v>-1</v>
      </c>
      <c r="L19" s="13">
        <f>VLOOKUP(A:A,[1]TDSheet!$A:$N,14,0)</f>
        <v>30</v>
      </c>
      <c r="M19" s="13">
        <f>VLOOKUP(A:A,[1]TDSheet!$A:$V,22,0)</f>
        <v>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5"/>
      <c r="W19" s="13">
        <f t="shared" si="13"/>
        <v>32.799999999999997</v>
      </c>
      <c r="X19" s="15"/>
      <c r="Y19" s="18">
        <f t="shared" si="14"/>
        <v>10.121951219512196</v>
      </c>
      <c r="Z19" s="13">
        <f t="shared" si="15"/>
        <v>8.2926829268292686</v>
      </c>
      <c r="AA19" s="13"/>
      <c r="AB19" s="13"/>
      <c r="AC19" s="13"/>
      <c r="AD19" s="13"/>
      <c r="AE19" s="13">
        <f>VLOOKUP(A:A,[1]TDSheet!$A:$AF,32,0)</f>
        <v>97</v>
      </c>
      <c r="AF19" s="13">
        <f>VLOOKUP(A:A,[1]TDSheet!$A:$AG,33,0)</f>
        <v>68.400000000000006</v>
      </c>
      <c r="AG19" s="13">
        <f>VLOOKUP(A:A,[1]TDSheet!$A:$W,23,0)</f>
        <v>46.8</v>
      </c>
      <c r="AH19" s="13">
        <f>VLOOKUP(A:A,[3]TDSheet!$A:$D,4,0)</f>
        <v>49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349</v>
      </c>
      <c r="D20" s="8">
        <v>890</v>
      </c>
      <c r="E20" s="8">
        <v>660</v>
      </c>
      <c r="F20" s="8">
        <v>248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679</v>
      </c>
      <c r="K20" s="13">
        <f t="shared" si="12"/>
        <v>-19</v>
      </c>
      <c r="L20" s="13">
        <f>VLOOKUP(A:A,[1]TDSheet!$A:$N,14,0)</f>
        <v>100</v>
      </c>
      <c r="M20" s="13">
        <f>VLOOKUP(A:A,[1]TDSheet!$A:$V,22,0)</f>
        <v>170</v>
      </c>
      <c r="N20" s="13">
        <f>VLOOKUP(A:A,[1]TDSheet!$A:$X,24,0)</f>
        <v>150</v>
      </c>
      <c r="O20" s="13"/>
      <c r="P20" s="13"/>
      <c r="Q20" s="13"/>
      <c r="R20" s="13"/>
      <c r="S20" s="13"/>
      <c r="T20" s="13"/>
      <c r="U20" s="13"/>
      <c r="V20" s="15">
        <v>150</v>
      </c>
      <c r="W20" s="13">
        <f t="shared" si="13"/>
        <v>132</v>
      </c>
      <c r="X20" s="15">
        <v>200</v>
      </c>
      <c r="Y20" s="18">
        <f t="shared" si="14"/>
        <v>7.7121212121212119</v>
      </c>
      <c r="Z20" s="13">
        <f t="shared" si="15"/>
        <v>1.8787878787878789</v>
      </c>
      <c r="AA20" s="13"/>
      <c r="AB20" s="13"/>
      <c r="AC20" s="13"/>
      <c r="AD20" s="13"/>
      <c r="AE20" s="13">
        <f>VLOOKUP(A:A,[1]TDSheet!$A:$AF,32,0)</f>
        <v>118.8</v>
      </c>
      <c r="AF20" s="13">
        <f>VLOOKUP(A:A,[1]TDSheet!$A:$AG,33,0)</f>
        <v>121.2</v>
      </c>
      <c r="AG20" s="13">
        <f>VLOOKUP(A:A,[1]TDSheet!$A:$W,23,0)</f>
        <v>126.4</v>
      </c>
      <c r="AH20" s="13">
        <f>VLOOKUP(A:A,[3]TDSheet!$A:$D,4,0)</f>
        <v>169</v>
      </c>
      <c r="AI20" s="13" t="str">
        <f>VLOOKUP(A:A,[1]TDSheet!$A:$AI,35,0)</f>
        <v>продиюль</v>
      </c>
      <c r="AJ20" s="13">
        <f t="shared" si="16"/>
        <v>0</v>
      </c>
      <c r="AK20" s="13">
        <f t="shared" si="17"/>
        <v>52.5</v>
      </c>
      <c r="AL20" s="13">
        <f t="shared" si="18"/>
        <v>70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348.06700000000001</v>
      </c>
      <c r="D21" s="8">
        <v>486.4</v>
      </c>
      <c r="E21" s="8">
        <v>704.64200000000005</v>
      </c>
      <c r="F21" s="8">
        <v>123.66200000000001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672.72400000000005</v>
      </c>
      <c r="K21" s="13">
        <f t="shared" si="12"/>
        <v>31.918000000000006</v>
      </c>
      <c r="L21" s="13">
        <f>VLOOKUP(A:A,[1]TDSheet!$A:$N,14,0)</f>
        <v>50</v>
      </c>
      <c r="M21" s="13">
        <f>VLOOKUP(A:A,[1]TDSheet!$A:$V,22,0)</f>
        <v>150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>
        <v>270</v>
      </c>
      <c r="W21" s="13">
        <f t="shared" si="13"/>
        <v>140.92840000000001</v>
      </c>
      <c r="X21" s="15">
        <v>220</v>
      </c>
      <c r="Y21" s="18">
        <f t="shared" si="14"/>
        <v>6.6250805373508816</v>
      </c>
      <c r="Z21" s="13">
        <f t="shared" si="15"/>
        <v>0.87748104711328589</v>
      </c>
      <c r="AA21" s="13"/>
      <c r="AB21" s="13"/>
      <c r="AC21" s="13"/>
      <c r="AD21" s="13"/>
      <c r="AE21" s="13">
        <f>VLOOKUP(A:A,[1]TDSheet!$A:$AF,32,0)</f>
        <v>104.7734</v>
      </c>
      <c r="AF21" s="13">
        <f>VLOOKUP(A:A,[1]TDSheet!$A:$AG,33,0)</f>
        <v>102.8984</v>
      </c>
      <c r="AG21" s="13">
        <f>VLOOKUP(A:A,[1]TDSheet!$A:$W,23,0)</f>
        <v>109.8638</v>
      </c>
      <c r="AH21" s="13">
        <f>VLOOKUP(A:A,[3]TDSheet!$A:$D,4,0)</f>
        <v>118.619</v>
      </c>
      <c r="AI21" s="13">
        <f>VLOOKUP(A:A,[1]TDSheet!$A:$AI,35,0)</f>
        <v>0</v>
      </c>
      <c r="AJ21" s="13">
        <f t="shared" si="16"/>
        <v>0</v>
      </c>
      <c r="AK21" s="13">
        <f t="shared" si="17"/>
        <v>270</v>
      </c>
      <c r="AL21" s="13">
        <f t="shared" si="18"/>
        <v>220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2972.165</v>
      </c>
      <c r="D22" s="8">
        <v>5175.0630000000001</v>
      </c>
      <c r="E22" s="8">
        <v>5676.1</v>
      </c>
      <c r="F22" s="8">
        <v>2180.895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5725.6279999999997</v>
      </c>
      <c r="K22" s="13">
        <f t="shared" si="12"/>
        <v>-49.527999999999338</v>
      </c>
      <c r="L22" s="13">
        <f>VLOOKUP(A:A,[1]TDSheet!$A:$N,14,0)</f>
        <v>1300</v>
      </c>
      <c r="M22" s="13">
        <f>VLOOKUP(A:A,[1]TDSheet!$A:$V,22,0)</f>
        <v>1600</v>
      </c>
      <c r="N22" s="13">
        <f>VLOOKUP(A:A,[1]TDSheet!$A:$X,24,0)</f>
        <v>1600</v>
      </c>
      <c r="O22" s="13"/>
      <c r="P22" s="13"/>
      <c r="Q22" s="13"/>
      <c r="R22" s="13"/>
      <c r="S22" s="13"/>
      <c r="T22" s="13"/>
      <c r="U22" s="13"/>
      <c r="V22" s="15"/>
      <c r="W22" s="13">
        <f t="shared" si="13"/>
        <v>1135.22</v>
      </c>
      <c r="X22" s="15">
        <v>1200</v>
      </c>
      <c r="Y22" s="18">
        <f t="shared" si="14"/>
        <v>6.9421742041190253</v>
      </c>
      <c r="Z22" s="13">
        <f t="shared" si="15"/>
        <v>1.9211210161906942</v>
      </c>
      <c r="AA22" s="13"/>
      <c r="AB22" s="13"/>
      <c r="AC22" s="13"/>
      <c r="AD22" s="13"/>
      <c r="AE22" s="13">
        <f>VLOOKUP(A:A,[1]TDSheet!$A:$AF,32,0)</f>
        <v>1069.6772000000001</v>
      </c>
      <c r="AF22" s="13">
        <f>VLOOKUP(A:A,[1]TDSheet!$A:$AG,33,0)</f>
        <v>1122.0922</v>
      </c>
      <c r="AG22" s="13">
        <f>VLOOKUP(A:A,[1]TDSheet!$A:$W,23,0)</f>
        <v>1206.2244000000001</v>
      </c>
      <c r="AH22" s="13">
        <f>VLOOKUP(A:A,[3]TDSheet!$A:$D,4,0)</f>
        <v>1242.365</v>
      </c>
      <c r="AI22" s="13">
        <f>VLOOKUP(A:A,[1]TDSheet!$A:$AI,35,0)</f>
        <v>0</v>
      </c>
      <c r="AJ22" s="13">
        <f t="shared" si="16"/>
        <v>0</v>
      </c>
      <c r="AK22" s="13">
        <f t="shared" si="17"/>
        <v>0</v>
      </c>
      <c r="AL22" s="13">
        <f t="shared" si="18"/>
        <v>1200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163.73099999999999</v>
      </c>
      <c r="D23" s="8">
        <v>420.673</v>
      </c>
      <c r="E23" s="8">
        <v>454.03699999999998</v>
      </c>
      <c r="F23" s="8">
        <v>125.48399999999999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471.654</v>
      </c>
      <c r="K23" s="13">
        <f t="shared" si="12"/>
        <v>-17.617000000000019</v>
      </c>
      <c r="L23" s="13">
        <f>VLOOKUP(A:A,[1]TDSheet!$A:$N,14,0)</f>
        <v>90</v>
      </c>
      <c r="M23" s="13">
        <f>VLOOKUP(A:A,[1]TDSheet!$A:$V,22,0)</f>
        <v>120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>
        <v>90</v>
      </c>
      <c r="W23" s="13">
        <f t="shared" si="13"/>
        <v>90.807400000000001</v>
      </c>
      <c r="X23" s="15">
        <v>100</v>
      </c>
      <c r="Y23" s="18">
        <f t="shared" si="14"/>
        <v>6.888028949182555</v>
      </c>
      <c r="Z23" s="13">
        <f t="shared" si="15"/>
        <v>1.3818697595129912</v>
      </c>
      <c r="AA23" s="13"/>
      <c r="AB23" s="13"/>
      <c r="AC23" s="13"/>
      <c r="AD23" s="13"/>
      <c r="AE23" s="13">
        <f>VLOOKUP(A:A,[1]TDSheet!$A:$AF,32,0)</f>
        <v>90.698000000000008</v>
      </c>
      <c r="AF23" s="13">
        <f>VLOOKUP(A:A,[1]TDSheet!$A:$AG,33,0)</f>
        <v>71.667999999999992</v>
      </c>
      <c r="AG23" s="13">
        <f>VLOOKUP(A:A,[1]TDSheet!$A:$W,23,0)</f>
        <v>84.124600000000001</v>
      </c>
      <c r="AH23" s="13">
        <f>VLOOKUP(A:A,[3]TDSheet!$A:$D,4,0)</f>
        <v>127.262</v>
      </c>
      <c r="AI23" s="13">
        <f>VLOOKUP(A:A,[1]TDSheet!$A:$AI,35,0)</f>
        <v>0</v>
      </c>
      <c r="AJ23" s="13">
        <f t="shared" si="16"/>
        <v>0</v>
      </c>
      <c r="AK23" s="13">
        <f t="shared" si="17"/>
        <v>90</v>
      </c>
      <c r="AL23" s="13">
        <f t="shared" si="18"/>
        <v>100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499.81599999999997</v>
      </c>
      <c r="D24" s="8">
        <v>1633.386</v>
      </c>
      <c r="E24" s="8">
        <v>1514.568</v>
      </c>
      <c r="F24" s="8">
        <v>593.55499999999995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1532.527</v>
      </c>
      <c r="K24" s="13">
        <f t="shared" si="12"/>
        <v>-17.95900000000006</v>
      </c>
      <c r="L24" s="13">
        <f>VLOOKUP(A:A,[1]TDSheet!$A:$N,14,0)</f>
        <v>350</v>
      </c>
      <c r="M24" s="13">
        <f>VLOOKUP(A:A,[1]TDSheet!$A:$V,22,0)</f>
        <v>400</v>
      </c>
      <c r="N24" s="13">
        <f>VLOOKUP(A:A,[1]TDSheet!$A:$X,24,0)</f>
        <v>360</v>
      </c>
      <c r="O24" s="13"/>
      <c r="P24" s="13"/>
      <c r="Q24" s="13"/>
      <c r="R24" s="13"/>
      <c r="S24" s="13"/>
      <c r="T24" s="13"/>
      <c r="U24" s="13"/>
      <c r="V24" s="15"/>
      <c r="W24" s="13">
        <f t="shared" si="13"/>
        <v>302.91359999999997</v>
      </c>
      <c r="X24" s="15">
        <v>380</v>
      </c>
      <c r="Y24" s="18">
        <f t="shared" si="14"/>
        <v>6.8783805018988913</v>
      </c>
      <c r="Z24" s="13">
        <f t="shared" si="15"/>
        <v>1.9594861373011974</v>
      </c>
      <c r="AA24" s="13"/>
      <c r="AB24" s="13"/>
      <c r="AC24" s="13"/>
      <c r="AD24" s="13"/>
      <c r="AE24" s="13">
        <f>VLOOKUP(A:A,[1]TDSheet!$A:$AF,32,0)</f>
        <v>256.99760000000003</v>
      </c>
      <c r="AF24" s="13">
        <f>VLOOKUP(A:A,[1]TDSheet!$A:$AG,33,0)</f>
        <v>269.19319999999999</v>
      </c>
      <c r="AG24" s="13">
        <f>VLOOKUP(A:A,[1]TDSheet!$A:$W,23,0)</f>
        <v>309.36840000000001</v>
      </c>
      <c r="AH24" s="13">
        <f>VLOOKUP(A:A,[3]TDSheet!$A:$D,4,0)</f>
        <v>358.577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380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292.952</v>
      </c>
      <c r="D25" s="8">
        <v>699.64300000000003</v>
      </c>
      <c r="E25" s="8">
        <v>802.86300000000006</v>
      </c>
      <c r="F25" s="8">
        <v>173.876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787.31399999999996</v>
      </c>
      <c r="K25" s="13">
        <f t="shared" si="12"/>
        <v>15.549000000000092</v>
      </c>
      <c r="L25" s="13">
        <f>VLOOKUP(A:A,[1]TDSheet!$A:$N,14,0)</f>
        <v>180</v>
      </c>
      <c r="M25" s="13">
        <f>VLOOKUP(A:A,[1]TDSheet!$A:$V,22,0)</f>
        <v>160</v>
      </c>
      <c r="N25" s="13">
        <f>VLOOKUP(A:A,[1]TDSheet!$A:$X,24,0)</f>
        <v>160</v>
      </c>
      <c r="O25" s="13"/>
      <c r="P25" s="13"/>
      <c r="Q25" s="13"/>
      <c r="R25" s="13"/>
      <c r="S25" s="13"/>
      <c r="T25" s="13"/>
      <c r="U25" s="13"/>
      <c r="V25" s="15">
        <v>220</v>
      </c>
      <c r="W25" s="13">
        <f t="shared" si="13"/>
        <v>160.57260000000002</v>
      </c>
      <c r="X25" s="15">
        <v>210</v>
      </c>
      <c r="Y25" s="18">
        <f t="shared" si="14"/>
        <v>6.8746224449252225</v>
      </c>
      <c r="Z25" s="13">
        <f t="shared" si="15"/>
        <v>1.082849751451991</v>
      </c>
      <c r="AA25" s="13"/>
      <c r="AB25" s="13"/>
      <c r="AC25" s="13"/>
      <c r="AD25" s="13"/>
      <c r="AE25" s="13">
        <f>VLOOKUP(A:A,[1]TDSheet!$A:$AF,32,0)</f>
        <v>118.86620000000001</v>
      </c>
      <c r="AF25" s="13">
        <f>VLOOKUP(A:A,[1]TDSheet!$A:$AG,33,0)</f>
        <v>115.4734</v>
      </c>
      <c r="AG25" s="13">
        <f>VLOOKUP(A:A,[1]TDSheet!$A:$W,23,0)</f>
        <v>141.06800000000001</v>
      </c>
      <c r="AH25" s="13">
        <f>VLOOKUP(A:A,[3]TDSheet!$A:$D,4,0)</f>
        <v>201.80600000000001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220</v>
      </c>
      <c r="AL25" s="13">
        <f t="shared" si="18"/>
        <v>210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158.23400000000001</v>
      </c>
      <c r="D26" s="8">
        <v>132.078</v>
      </c>
      <c r="E26" s="8">
        <v>182.77099999999999</v>
      </c>
      <c r="F26" s="8">
        <v>94.372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182.41200000000001</v>
      </c>
      <c r="K26" s="13">
        <f t="shared" si="12"/>
        <v>0.35899999999998045</v>
      </c>
      <c r="L26" s="13">
        <f>VLOOKUP(A:A,[1]TDSheet!$A:$N,14,0)</f>
        <v>50</v>
      </c>
      <c r="M26" s="13">
        <f>VLOOKUP(A:A,[1]TDSheet!$A:$V,22,0)</f>
        <v>50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/>
      <c r="W26" s="13">
        <f t="shared" si="13"/>
        <v>36.554199999999994</v>
      </c>
      <c r="X26" s="15">
        <v>30</v>
      </c>
      <c r="Y26" s="18">
        <f t="shared" si="14"/>
        <v>7.232328979980414</v>
      </c>
      <c r="Z26" s="13">
        <f t="shared" si="15"/>
        <v>2.5817005980160972</v>
      </c>
      <c r="AA26" s="13"/>
      <c r="AB26" s="13"/>
      <c r="AC26" s="13"/>
      <c r="AD26" s="13"/>
      <c r="AE26" s="13">
        <f>VLOOKUP(A:A,[1]TDSheet!$A:$AF,32,0)</f>
        <v>40.3748</v>
      </c>
      <c r="AF26" s="13">
        <f>VLOOKUP(A:A,[1]TDSheet!$A:$AG,33,0)</f>
        <v>41.505800000000001</v>
      </c>
      <c r="AG26" s="13">
        <f>VLOOKUP(A:A,[1]TDSheet!$A:$W,23,0)</f>
        <v>37.930399999999999</v>
      </c>
      <c r="AH26" s="13">
        <f>VLOOKUP(A:A,[3]TDSheet!$A:$D,4,0)</f>
        <v>40.430999999999997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170.9</v>
      </c>
      <c r="D27" s="8">
        <v>72.986999999999995</v>
      </c>
      <c r="E27" s="8">
        <v>200.33199999999999</v>
      </c>
      <c r="F27" s="8">
        <v>36.530999999999999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216.047</v>
      </c>
      <c r="K27" s="13">
        <f t="shared" si="12"/>
        <v>-15.715000000000003</v>
      </c>
      <c r="L27" s="13">
        <f>VLOOKUP(A:A,[1]TDSheet!$A:$N,14,0)</f>
        <v>60</v>
      </c>
      <c r="M27" s="13">
        <f>VLOOKUP(A:A,[1]TDSheet!$A:$V,22,0)</f>
        <v>50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5">
        <v>30</v>
      </c>
      <c r="W27" s="13">
        <f t="shared" si="13"/>
        <v>40.066400000000002</v>
      </c>
      <c r="X27" s="15">
        <v>60</v>
      </c>
      <c r="Y27" s="18">
        <f t="shared" si="14"/>
        <v>7.1514036699079524</v>
      </c>
      <c r="Z27" s="13">
        <f t="shared" si="15"/>
        <v>0.91176147594992307</v>
      </c>
      <c r="AA27" s="13"/>
      <c r="AB27" s="13"/>
      <c r="AC27" s="13"/>
      <c r="AD27" s="13"/>
      <c r="AE27" s="13">
        <f>VLOOKUP(A:A,[1]TDSheet!$A:$AF,32,0)</f>
        <v>32.940600000000003</v>
      </c>
      <c r="AF27" s="13">
        <f>VLOOKUP(A:A,[1]TDSheet!$A:$AG,33,0)</f>
        <v>36.22</v>
      </c>
      <c r="AG27" s="13">
        <f>VLOOKUP(A:A,[1]TDSheet!$A:$W,23,0)</f>
        <v>36.083199999999998</v>
      </c>
      <c r="AH27" s="13">
        <f>VLOOKUP(A:A,[3]TDSheet!$A:$D,4,0)</f>
        <v>15.000999999999999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>
        <f t="shared" si="18"/>
        <v>60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309.32</v>
      </c>
      <c r="D28" s="8">
        <v>458.416</v>
      </c>
      <c r="E28" s="8">
        <v>613.40899999999999</v>
      </c>
      <c r="F28" s="8">
        <v>148.173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601.495</v>
      </c>
      <c r="K28" s="13">
        <f t="shared" si="12"/>
        <v>11.913999999999987</v>
      </c>
      <c r="L28" s="13">
        <f>VLOOKUP(A:A,[1]TDSheet!$A:$N,14,0)</f>
        <v>90</v>
      </c>
      <c r="M28" s="13">
        <f>VLOOKUP(A:A,[1]TDSheet!$A:$V,22,0)</f>
        <v>100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200</v>
      </c>
      <c r="W28" s="13">
        <f t="shared" si="13"/>
        <v>122.6818</v>
      </c>
      <c r="X28" s="15">
        <v>200</v>
      </c>
      <c r="Y28" s="18">
        <f t="shared" si="14"/>
        <v>6.8320891933440819</v>
      </c>
      <c r="Z28" s="13">
        <f t="shared" si="15"/>
        <v>1.2077830615462115</v>
      </c>
      <c r="AA28" s="13"/>
      <c r="AB28" s="13"/>
      <c r="AC28" s="13"/>
      <c r="AD28" s="13"/>
      <c r="AE28" s="13">
        <f>VLOOKUP(A:A,[1]TDSheet!$A:$AF,32,0)</f>
        <v>119.16500000000001</v>
      </c>
      <c r="AF28" s="13">
        <f>VLOOKUP(A:A,[1]TDSheet!$A:$AG,33,0)</f>
        <v>107.39680000000001</v>
      </c>
      <c r="AG28" s="13">
        <f>VLOOKUP(A:A,[1]TDSheet!$A:$W,23,0)</f>
        <v>98.166799999999995</v>
      </c>
      <c r="AH28" s="13">
        <f>VLOOKUP(A:A,[3]TDSheet!$A:$D,4,0)</f>
        <v>81.597999999999999</v>
      </c>
      <c r="AI28" s="13">
        <f>VLOOKUP(A:A,[1]TDSheet!$A:$AI,35,0)</f>
        <v>0</v>
      </c>
      <c r="AJ28" s="13">
        <f t="shared" si="16"/>
        <v>0</v>
      </c>
      <c r="AK28" s="13">
        <f t="shared" si="17"/>
        <v>200</v>
      </c>
      <c r="AL28" s="13">
        <f t="shared" si="18"/>
        <v>200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190.58500000000001</v>
      </c>
      <c r="D29" s="8">
        <v>33.664000000000001</v>
      </c>
      <c r="E29" s="8">
        <v>144.43899999999999</v>
      </c>
      <c r="F29" s="8">
        <v>78.513999999999996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136.17500000000001</v>
      </c>
      <c r="K29" s="13">
        <f t="shared" si="12"/>
        <v>8.2639999999999816</v>
      </c>
      <c r="L29" s="13">
        <f>VLOOKUP(A:A,[1]TDSheet!$A:$N,14,0)</f>
        <v>40</v>
      </c>
      <c r="M29" s="13">
        <f>VLOOKUP(A:A,[1]TDSheet!$A:$V,22,0)</f>
        <v>50</v>
      </c>
      <c r="N29" s="13">
        <f>VLOOKUP(A:A,[1]TDSheet!$A:$X,24,0)</f>
        <v>40</v>
      </c>
      <c r="O29" s="13"/>
      <c r="P29" s="13"/>
      <c r="Q29" s="13"/>
      <c r="R29" s="13"/>
      <c r="S29" s="13"/>
      <c r="T29" s="13"/>
      <c r="U29" s="13"/>
      <c r="V29" s="15"/>
      <c r="W29" s="13">
        <f t="shared" si="13"/>
        <v>28.887799999999999</v>
      </c>
      <c r="X29" s="15">
        <v>20</v>
      </c>
      <c r="Y29" s="18">
        <f t="shared" si="14"/>
        <v>7.91039816116146</v>
      </c>
      <c r="Z29" s="13">
        <f t="shared" si="15"/>
        <v>2.7178947514175533</v>
      </c>
      <c r="AA29" s="13"/>
      <c r="AB29" s="13"/>
      <c r="AC29" s="13"/>
      <c r="AD29" s="13"/>
      <c r="AE29" s="13">
        <f>VLOOKUP(A:A,[1]TDSheet!$A:$AF,32,0)</f>
        <v>29.227600000000002</v>
      </c>
      <c r="AF29" s="13">
        <f>VLOOKUP(A:A,[1]TDSheet!$A:$AG,33,0)</f>
        <v>33.618600000000001</v>
      </c>
      <c r="AG29" s="13">
        <f>VLOOKUP(A:A,[1]TDSheet!$A:$W,23,0)</f>
        <v>33.681400000000004</v>
      </c>
      <c r="AH29" s="13">
        <f>VLOOKUP(A:A,[3]TDSheet!$A:$D,4,0)</f>
        <v>29.225999999999999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194.06899999999999</v>
      </c>
      <c r="D30" s="8">
        <v>59.615000000000002</v>
      </c>
      <c r="E30" s="8">
        <v>199.315</v>
      </c>
      <c r="F30" s="8">
        <v>52.954999999999998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195.69399999999999</v>
      </c>
      <c r="K30" s="13">
        <f t="shared" si="12"/>
        <v>3.6210000000000093</v>
      </c>
      <c r="L30" s="13">
        <f>VLOOKUP(A:A,[1]TDSheet!$A:$N,14,0)</f>
        <v>80</v>
      </c>
      <c r="M30" s="13">
        <f>VLOOKUP(A:A,[1]TDSheet!$A:$V,22,0)</f>
        <v>60</v>
      </c>
      <c r="N30" s="13">
        <f>VLOOKUP(A:A,[1]TDSheet!$A:$X,24,0)</f>
        <v>60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39.863</v>
      </c>
      <c r="X30" s="15">
        <v>30</v>
      </c>
      <c r="Y30" s="18">
        <f t="shared" si="14"/>
        <v>7.0981862880365245</v>
      </c>
      <c r="Z30" s="13">
        <f t="shared" si="15"/>
        <v>1.3284248551288163</v>
      </c>
      <c r="AA30" s="13"/>
      <c r="AB30" s="13"/>
      <c r="AC30" s="13"/>
      <c r="AD30" s="13"/>
      <c r="AE30" s="13">
        <f>VLOOKUP(A:A,[1]TDSheet!$A:$AF,32,0)</f>
        <v>47.781999999999996</v>
      </c>
      <c r="AF30" s="13">
        <f>VLOOKUP(A:A,[1]TDSheet!$A:$AG,33,0)</f>
        <v>35.608600000000003</v>
      </c>
      <c r="AG30" s="13">
        <f>VLOOKUP(A:A,[1]TDSheet!$A:$W,23,0)</f>
        <v>42.742399999999996</v>
      </c>
      <c r="AH30" s="13">
        <f>VLOOKUP(A:A,[3]TDSheet!$A:$D,4,0)</f>
        <v>23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30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2082.8530000000001</v>
      </c>
      <c r="D31" s="8">
        <v>1076.5999999999999</v>
      </c>
      <c r="E31" s="8">
        <v>1933.133</v>
      </c>
      <c r="F31" s="8">
        <v>1193.126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1972.7159999999999</v>
      </c>
      <c r="K31" s="13">
        <f t="shared" si="12"/>
        <v>-39.582999999999856</v>
      </c>
      <c r="L31" s="13">
        <f>VLOOKUP(A:A,[1]TDSheet!$A:$N,14,0)</f>
        <v>300</v>
      </c>
      <c r="M31" s="13">
        <f>VLOOKUP(A:A,[1]TDSheet!$A:$V,22,0)</f>
        <v>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3"/>
      <c r="V31" s="15">
        <v>500</v>
      </c>
      <c r="W31" s="13">
        <f t="shared" si="13"/>
        <v>386.6266</v>
      </c>
      <c r="X31" s="15">
        <v>500</v>
      </c>
      <c r="Y31" s="18">
        <f t="shared" si="14"/>
        <v>6.9657028254134614</v>
      </c>
      <c r="Z31" s="13">
        <f t="shared" si="15"/>
        <v>3.085990462115126</v>
      </c>
      <c r="AA31" s="13"/>
      <c r="AB31" s="13"/>
      <c r="AC31" s="13"/>
      <c r="AD31" s="13"/>
      <c r="AE31" s="13">
        <f>VLOOKUP(A:A,[1]TDSheet!$A:$AF,32,0)</f>
        <v>422.00839999999999</v>
      </c>
      <c r="AF31" s="13">
        <f>VLOOKUP(A:A,[1]TDSheet!$A:$AG,33,0)</f>
        <v>374.85640000000001</v>
      </c>
      <c r="AG31" s="13">
        <f>VLOOKUP(A:A,[1]TDSheet!$A:$W,23,0)</f>
        <v>328.80219999999997</v>
      </c>
      <c r="AH31" s="13">
        <f>VLOOKUP(A:A,[3]TDSheet!$A:$D,4,0)</f>
        <v>402.09899999999999</v>
      </c>
      <c r="AI31" s="13" t="str">
        <f>VLOOKUP(A:A,[1]TDSheet!$A:$AI,35,0)</f>
        <v>ябиюль</v>
      </c>
      <c r="AJ31" s="13">
        <f t="shared" si="16"/>
        <v>0</v>
      </c>
      <c r="AK31" s="13">
        <f t="shared" si="17"/>
        <v>500</v>
      </c>
      <c r="AL31" s="13">
        <f t="shared" si="18"/>
        <v>500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133.95400000000001</v>
      </c>
      <c r="D32" s="8">
        <v>32.811</v>
      </c>
      <c r="E32" s="8">
        <v>76.11</v>
      </c>
      <c r="F32" s="8">
        <v>86.287000000000006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72.7</v>
      </c>
      <c r="K32" s="13">
        <f t="shared" si="12"/>
        <v>3.4099999999999966</v>
      </c>
      <c r="L32" s="13">
        <f>VLOOKUP(A:A,[1]TDSheet!$A:$N,14,0)</f>
        <v>0</v>
      </c>
      <c r="M32" s="13">
        <f>VLOOKUP(A:A,[1]TDSheet!$A:$V,22,0)</f>
        <v>20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15.222</v>
      </c>
      <c r="X32" s="15"/>
      <c r="Y32" s="18">
        <f t="shared" si="14"/>
        <v>8.2963473919327289</v>
      </c>
      <c r="Z32" s="13">
        <f t="shared" si="15"/>
        <v>5.668571803967942</v>
      </c>
      <c r="AA32" s="13"/>
      <c r="AB32" s="13"/>
      <c r="AC32" s="13"/>
      <c r="AD32" s="13"/>
      <c r="AE32" s="13">
        <f>VLOOKUP(A:A,[1]TDSheet!$A:$AF,32,0)</f>
        <v>20.662200000000002</v>
      </c>
      <c r="AF32" s="13">
        <f>VLOOKUP(A:A,[1]TDSheet!$A:$AG,33,0)</f>
        <v>14.075999999999999</v>
      </c>
      <c r="AG32" s="13">
        <f>VLOOKUP(A:A,[1]TDSheet!$A:$W,23,0)</f>
        <v>17.1296</v>
      </c>
      <c r="AH32" s="13">
        <f>VLOOKUP(A:A,[3]TDSheet!$A:$D,4,0)</f>
        <v>11.625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217.26</v>
      </c>
      <c r="D33" s="8">
        <v>331.43299999999999</v>
      </c>
      <c r="E33" s="8">
        <v>364.78500000000003</v>
      </c>
      <c r="F33" s="8">
        <v>182.44200000000001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380.99400000000003</v>
      </c>
      <c r="K33" s="13">
        <f t="shared" si="12"/>
        <v>-16.209000000000003</v>
      </c>
      <c r="L33" s="13">
        <f>VLOOKUP(A:A,[1]TDSheet!$A:$N,14,0)</f>
        <v>50</v>
      </c>
      <c r="M33" s="13">
        <f>VLOOKUP(A:A,[1]TDSheet!$A:$V,22,0)</f>
        <v>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3"/>
      <c r="V33" s="15">
        <v>200</v>
      </c>
      <c r="W33" s="13">
        <f t="shared" si="13"/>
        <v>72.957000000000008</v>
      </c>
      <c r="X33" s="15">
        <v>50</v>
      </c>
      <c r="Y33" s="18">
        <f t="shared" si="14"/>
        <v>7.0238907849829344</v>
      </c>
      <c r="Z33" s="13">
        <f t="shared" si="15"/>
        <v>2.5006784818454704</v>
      </c>
      <c r="AA33" s="13"/>
      <c r="AB33" s="13"/>
      <c r="AC33" s="13"/>
      <c r="AD33" s="13"/>
      <c r="AE33" s="13">
        <f>VLOOKUP(A:A,[1]TDSheet!$A:$AF,32,0)</f>
        <v>47.894999999999996</v>
      </c>
      <c r="AF33" s="13">
        <f>VLOOKUP(A:A,[1]TDSheet!$A:$AG,33,0)</f>
        <v>68.765200000000007</v>
      </c>
      <c r="AG33" s="13">
        <f>VLOOKUP(A:A,[1]TDSheet!$A:$W,23,0)</f>
        <v>49.057200000000002</v>
      </c>
      <c r="AH33" s="13">
        <f>VLOOKUP(A:A,[3]TDSheet!$A:$D,4,0)</f>
        <v>154.76599999999999</v>
      </c>
      <c r="AI33" s="13">
        <f>VLOOKUP(A:A,[1]TDSheet!$A:$AI,35,0)</f>
        <v>0</v>
      </c>
      <c r="AJ33" s="13">
        <f t="shared" si="16"/>
        <v>0</v>
      </c>
      <c r="AK33" s="13">
        <f t="shared" si="17"/>
        <v>200</v>
      </c>
      <c r="AL33" s="13">
        <f t="shared" si="18"/>
        <v>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88.218999999999994</v>
      </c>
      <c r="D34" s="8">
        <v>142.636</v>
      </c>
      <c r="E34" s="8">
        <v>148.21799999999999</v>
      </c>
      <c r="F34" s="8">
        <v>79.771000000000001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155.553</v>
      </c>
      <c r="K34" s="13">
        <f t="shared" si="12"/>
        <v>-7.335000000000008</v>
      </c>
      <c r="L34" s="13">
        <f>VLOOKUP(A:A,[1]TDSheet!$A:$N,14,0)</f>
        <v>30</v>
      </c>
      <c r="M34" s="13">
        <f>VLOOKUP(A:A,[1]TDSheet!$A:$V,22,0)</f>
        <v>40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5"/>
      <c r="W34" s="13">
        <f t="shared" si="13"/>
        <v>29.643599999999999</v>
      </c>
      <c r="X34" s="15">
        <v>20</v>
      </c>
      <c r="Y34" s="18">
        <f t="shared" si="14"/>
        <v>7.0764347110337482</v>
      </c>
      <c r="Z34" s="13">
        <f t="shared" si="15"/>
        <v>2.6910024423484327</v>
      </c>
      <c r="AA34" s="13"/>
      <c r="AB34" s="13"/>
      <c r="AC34" s="13"/>
      <c r="AD34" s="13"/>
      <c r="AE34" s="13">
        <f>VLOOKUP(A:A,[1]TDSheet!$A:$AF,32,0)</f>
        <v>31.408999999999999</v>
      </c>
      <c r="AF34" s="13">
        <f>VLOOKUP(A:A,[1]TDSheet!$A:$AG,33,0)</f>
        <v>25.221399999999999</v>
      </c>
      <c r="AG34" s="13">
        <f>VLOOKUP(A:A,[1]TDSheet!$A:$W,23,0)</f>
        <v>31.674799999999998</v>
      </c>
      <c r="AH34" s="13">
        <f>VLOOKUP(A:A,[3]TDSheet!$A:$D,4,0)</f>
        <v>19.731999999999999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31.344000000000001</v>
      </c>
      <c r="D35" s="8">
        <v>37.594000000000001</v>
      </c>
      <c r="E35" s="8">
        <v>23.126999999999999</v>
      </c>
      <c r="F35" s="8"/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31.986000000000001</v>
      </c>
      <c r="K35" s="13">
        <f t="shared" si="12"/>
        <v>-8.8590000000000018</v>
      </c>
      <c r="L35" s="13">
        <f>VLOOKUP(A:A,[1]TDSheet!$A:$N,14,0)</f>
        <v>20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3"/>
        <v>4.6254</v>
      </c>
      <c r="X35" s="15"/>
      <c r="Y35" s="18">
        <f t="shared" si="14"/>
        <v>8.6479007220997097</v>
      </c>
      <c r="Z35" s="13">
        <f t="shared" si="15"/>
        <v>0</v>
      </c>
      <c r="AA35" s="13"/>
      <c r="AB35" s="13"/>
      <c r="AC35" s="13"/>
      <c r="AD35" s="13"/>
      <c r="AE35" s="13">
        <f>VLOOKUP(A:A,[1]TDSheet!$A:$AF,32,0)</f>
        <v>5.8301999999999996</v>
      </c>
      <c r="AF35" s="13">
        <f>VLOOKUP(A:A,[1]TDSheet!$A:$AG,33,0)</f>
        <v>1.7873999999999999</v>
      </c>
      <c r="AG35" s="13">
        <f>VLOOKUP(A:A,[1]TDSheet!$A:$W,23,0)</f>
        <v>4.6256000000000004</v>
      </c>
      <c r="AH35" s="13">
        <v>0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20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12.458</v>
      </c>
      <c r="D36" s="8">
        <v>18.227</v>
      </c>
      <c r="E36" s="8">
        <v>21.295000000000002</v>
      </c>
      <c r="F36" s="8">
        <v>9.1839999999999993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18.7</v>
      </c>
      <c r="K36" s="13">
        <f t="shared" si="12"/>
        <v>2.5950000000000024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>
        <v>20</v>
      </c>
      <c r="W36" s="13">
        <f t="shared" si="13"/>
        <v>4.2590000000000003</v>
      </c>
      <c r="X36" s="15"/>
      <c r="Y36" s="18">
        <f t="shared" si="14"/>
        <v>6.8523127494717055</v>
      </c>
      <c r="Z36" s="13">
        <f t="shared" si="15"/>
        <v>2.1563747358534866</v>
      </c>
      <c r="AA36" s="13"/>
      <c r="AB36" s="13"/>
      <c r="AC36" s="13"/>
      <c r="AD36" s="13"/>
      <c r="AE36" s="13">
        <f>VLOOKUP(A:A,[1]TDSheet!$A:$AF,32,0)</f>
        <v>2.0135999999999998</v>
      </c>
      <c r="AF36" s="13">
        <f>VLOOKUP(A:A,[1]TDSheet!$A:$AG,33,0)</f>
        <v>2.9973999999999998</v>
      </c>
      <c r="AG36" s="13">
        <f>VLOOKUP(A:A,[1]TDSheet!$A:$W,23,0)</f>
        <v>2.7603999999999997</v>
      </c>
      <c r="AH36" s="13">
        <f>VLOOKUP(A:A,[3]TDSheet!$A:$D,4,0)</f>
        <v>10.146000000000001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20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18.591000000000001</v>
      </c>
      <c r="D37" s="8">
        <v>15.891999999999999</v>
      </c>
      <c r="E37" s="8">
        <v>24.13</v>
      </c>
      <c r="F37" s="8">
        <v>-0.82399999999999995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22.7</v>
      </c>
      <c r="K37" s="13">
        <f t="shared" si="12"/>
        <v>1.4299999999999997</v>
      </c>
      <c r="L37" s="13">
        <f>VLOOKUP(A:A,[1]TDSheet!$A:$N,14,0)</f>
        <v>0</v>
      </c>
      <c r="M37" s="13">
        <f>VLOOKUP(A:A,[1]TDSheet!$A:$V,22,0)</f>
        <v>0</v>
      </c>
      <c r="N37" s="13">
        <f>VLOOKUP(A:A,[1]TDSheet!$A:$X,24,0)</f>
        <v>0.21300000000000097</v>
      </c>
      <c r="O37" s="13"/>
      <c r="P37" s="13"/>
      <c r="Q37" s="13"/>
      <c r="R37" s="13"/>
      <c r="S37" s="13"/>
      <c r="T37" s="13"/>
      <c r="U37" s="13"/>
      <c r="V37" s="15">
        <v>20</v>
      </c>
      <c r="W37" s="13">
        <f t="shared" si="13"/>
        <v>4.8259999999999996</v>
      </c>
      <c r="X37" s="15">
        <v>10</v>
      </c>
      <c r="Y37" s="18">
        <f t="shared" si="14"/>
        <v>6.0897223373394116</v>
      </c>
      <c r="Z37" s="13">
        <f t="shared" si="15"/>
        <v>-0.17074181516784087</v>
      </c>
      <c r="AA37" s="13"/>
      <c r="AB37" s="13"/>
      <c r="AC37" s="13"/>
      <c r="AD37" s="13"/>
      <c r="AE37" s="13">
        <f>VLOOKUP(A:A,[1]TDSheet!$A:$AF,32,0)</f>
        <v>3.8991999999999996</v>
      </c>
      <c r="AF37" s="13">
        <f>VLOOKUP(A:A,[1]TDSheet!$A:$AG,33,0)</f>
        <v>2.9750000000000001</v>
      </c>
      <c r="AG37" s="13">
        <f>VLOOKUP(A:A,[1]TDSheet!$A:$W,23,0)</f>
        <v>2.226</v>
      </c>
      <c r="AH37" s="13">
        <f>VLOOKUP(A:A,[3]TDSheet!$A:$D,4,0)</f>
        <v>2.7709999999999999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20</v>
      </c>
      <c r="AL37" s="13">
        <f t="shared" si="18"/>
        <v>10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1532</v>
      </c>
      <c r="D38" s="8">
        <v>2866</v>
      </c>
      <c r="E38" s="8">
        <v>1697</v>
      </c>
      <c r="F38" s="8">
        <v>1175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1713</v>
      </c>
      <c r="K38" s="13">
        <f t="shared" si="12"/>
        <v>-16</v>
      </c>
      <c r="L38" s="13">
        <f>VLOOKUP(A:A,[1]TDSheet!$A:$N,14,0)</f>
        <v>250</v>
      </c>
      <c r="M38" s="13">
        <f>VLOOKUP(A:A,[1]TDSheet!$A:$V,22,0)</f>
        <v>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5">
        <v>350</v>
      </c>
      <c r="W38" s="13">
        <f t="shared" si="13"/>
        <v>339.4</v>
      </c>
      <c r="X38" s="15">
        <v>400</v>
      </c>
      <c r="Y38" s="18">
        <f t="shared" si="14"/>
        <v>6.9976428992339423</v>
      </c>
      <c r="Z38" s="13">
        <f t="shared" si="15"/>
        <v>3.4619917501473192</v>
      </c>
      <c r="AA38" s="13"/>
      <c r="AB38" s="13"/>
      <c r="AC38" s="13"/>
      <c r="AD38" s="13"/>
      <c r="AE38" s="13">
        <f>VLOOKUP(A:A,[1]TDSheet!$A:$AF,32,0)</f>
        <v>301.60000000000002</v>
      </c>
      <c r="AF38" s="13">
        <f>VLOOKUP(A:A,[1]TDSheet!$A:$AG,33,0)</f>
        <v>292.60000000000002</v>
      </c>
      <c r="AG38" s="13">
        <f>VLOOKUP(A:A,[1]TDSheet!$A:$W,23,0)</f>
        <v>260</v>
      </c>
      <c r="AH38" s="13">
        <f>VLOOKUP(A:A,[3]TDSheet!$A:$D,4,0)</f>
        <v>410</v>
      </c>
      <c r="AI38" s="13" t="str">
        <f>VLOOKUP(A:A,[1]TDSheet!$A:$AI,35,0)</f>
        <v>ябиюль</v>
      </c>
      <c r="AJ38" s="13">
        <f t="shared" si="16"/>
        <v>0</v>
      </c>
      <c r="AK38" s="13">
        <f t="shared" si="17"/>
        <v>122.49999999999999</v>
      </c>
      <c r="AL38" s="13">
        <f t="shared" si="18"/>
        <v>140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1788</v>
      </c>
      <c r="D39" s="8">
        <v>4964</v>
      </c>
      <c r="E39" s="8">
        <v>5345</v>
      </c>
      <c r="F39" s="8">
        <v>1321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5422</v>
      </c>
      <c r="K39" s="13">
        <f t="shared" si="12"/>
        <v>-77</v>
      </c>
      <c r="L39" s="13">
        <f>VLOOKUP(A:A,[1]TDSheet!$A:$N,14,0)</f>
        <v>1400</v>
      </c>
      <c r="M39" s="13">
        <f>VLOOKUP(A:A,[1]TDSheet!$A:$V,22,0)</f>
        <v>1000</v>
      </c>
      <c r="N39" s="13">
        <f>VLOOKUP(A:A,[1]TDSheet!$A:$X,24,0)</f>
        <v>900</v>
      </c>
      <c r="O39" s="13"/>
      <c r="P39" s="13"/>
      <c r="Q39" s="13"/>
      <c r="R39" s="13"/>
      <c r="S39" s="13"/>
      <c r="T39" s="13">
        <v>834</v>
      </c>
      <c r="U39" s="13"/>
      <c r="V39" s="15"/>
      <c r="W39" s="13">
        <f t="shared" si="13"/>
        <v>829</v>
      </c>
      <c r="X39" s="15">
        <v>1100</v>
      </c>
      <c r="Y39" s="18">
        <f t="shared" si="14"/>
        <v>6.9010856453558507</v>
      </c>
      <c r="Z39" s="13">
        <f t="shared" si="15"/>
        <v>1.5934861278648975</v>
      </c>
      <c r="AA39" s="13"/>
      <c r="AB39" s="13"/>
      <c r="AC39" s="13"/>
      <c r="AD39" s="13">
        <f>VLOOKUP(A:A,[4]TDSheet!$A:$D,4,0)</f>
        <v>1200</v>
      </c>
      <c r="AE39" s="13">
        <f>VLOOKUP(A:A,[1]TDSheet!$A:$AF,32,0)</f>
        <v>741.2</v>
      </c>
      <c r="AF39" s="13">
        <f>VLOOKUP(A:A,[1]TDSheet!$A:$AG,33,0)</f>
        <v>717.2</v>
      </c>
      <c r="AG39" s="13">
        <f>VLOOKUP(A:A,[1]TDSheet!$A:$W,23,0)</f>
        <v>823.8</v>
      </c>
      <c r="AH39" s="13">
        <f>VLOOKUP(A:A,[3]TDSheet!$A:$D,4,0)</f>
        <v>922</v>
      </c>
      <c r="AI39" s="13">
        <f>VLOOKUP(A:A,[1]TDSheet!$A:$AI,35,0)</f>
        <v>0</v>
      </c>
      <c r="AJ39" s="13">
        <f t="shared" si="16"/>
        <v>333.6</v>
      </c>
      <c r="AK39" s="13">
        <f t="shared" si="17"/>
        <v>0</v>
      </c>
      <c r="AL39" s="13">
        <f t="shared" si="18"/>
        <v>440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2761</v>
      </c>
      <c r="D40" s="8">
        <v>7042</v>
      </c>
      <c r="E40" s="8">
        <v>7000</v>
      </c>
      <c r="F40" s="8">
        <v>2734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7067</v>
      </c>
      <c r="K40" s="13">
        <f t="shared" si="12"/>
        <v>-67</v>
      </c>
      <c r="L40" s="13">
        <f>VLOOKUP(A:A,[1]TDSheet!$A:$N,14,0)</f>
        <v>1000</v>
      </c>
      <c r="M40" s="13">
        <f>VLOOKUP(A:A,[1]TDSheet!$A:$V,22,0)</f>
        <v>1000</v>
      </c>
      <c r="N40" s="13">
        <f>VLOOKUP(A:A,[1]TDSheet!$A:$X,24,0)</f>
        <v>1000</v>
      </c>
      <c r="O40" s="13"/>
      <c r="P40" s="13"/>
      <c r="Q40" s="13"/>
      <c r="R40" s="13"/>
      <c r="S40" s="13"/>
      <c r="T40" s="13">
        <v>3430</v>
      </c>
      <c r="U40" s="13"/>
      <c r="V40" s="15"/>
      <c r="W40" s="13">
        <f t="shared" si="13"/>
        <v>886</v>
      </c>
      <c r="X40" s="15">
        <v>400</v>
      </c>
      <c r="Y40" s="18">
        <f t="shared" si="14"/>
        <v>6.9232505643340856</v>
      </c>
      <c r="Z40" s="13">
        <f t="shared" si="15"/>
        <v>3.0857787810383748</v>
      </c>
      <c r="AA40" s="13"/>
      <c r="AB40" s="13"/>
      <c r="AC40" s="13"/>
      <c r="AD40" s="13">
        <f>VLOOKUP(A:A,[4]TDSheet!$A:$D,4,0)</f>
        <v>2570</v>
      </c>
      <c r="AE40" s="13">
        <f>VLOOKUP(A:A,[1]TDSheet!$A:$AF,32,0)</f>
        <v>1127</v>
      </c>
      <c r="AF40" s="13">
        <f>VLOOKUP(A:A,[1]TDSheet!$A:$AG,33,0)</f>
        <v>1038.4000000000001</v>
      </c>
      <c r="AG40" s="13">
        <f>VLOOKUP(A:A,[1]TDSheet!$A:$W,23,0)</f>
        <v>995.2</v>
      </c>
      <c r="AH40" s="13">
        <f>VLOOKUP(A:A,[3]TDSheet!$A:$D,4,0)</f>
        <v>914</v>
      </c>
      <c r="AI40" s="13" t="str">
        <f>VLOOKUP(A:A,[1]TDSheet!$A:$AI,35,0)</f>
        <v>оконч</v>
      </c>
      <c r="AJ40" s="13">
        <f t="shared" si="16"/>
        <v>1543.5</v>
      </c>
      <c r="AK40" s="13">
        <f t="shared" si="17"/>
        <v>0</v>
      </c>
      <c r="AL40" s="13">
        <f t="shared" si="18"/>
        <v>180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674.50300000000004</v>
      </c>
      <c r="D41" s="8">
        <v>1023.03</v>
      </c>
      <c r="E41" s="8">
        <v>1380.867</v>
      </c>
      <c r="F41" s="8">
        <v>275.31400000000002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1377.193</v>
      </c>
      <c r="K41" s="13">
        <f t="shared" si="12"/>
        <v>3.6739999999999782</v>
      </c>
      <c r="L41" s="13">
        <f>VLOOKUP(A:A,[1]TDSheet!$A:$N,14,0)</f>
        <v>350</v>
      </c>
      <c r="M41" s="13">
        <f>VLOOKUP(A:A,[1]TDSheet!$A:$V,22,0)</f>
        <v>300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3"/>
        <v>276.17340000000002</v>
      </c>
      <c r="X41" s="15">
        <v>400</v>
      </c>
      <c r="Y41" s="18">
        <f t="shared" si="14"/>
        <v>6.9713955073153313</v>
      </c>
      <c r="Z41" s="13">
        <f t="shared" si="15"/>
        <v>0.99688818691445302</v>
      </c>
      <c r="AA41" s="13"/>
      <c r="AB41" s="13"/>
      <c r="AC41" s="13"/>
      <c r="AD41" s="13"/>
      <c r="AE41" s="13">
        <f>VLOOKUP(A:A,[1]TDSheet!$A:$AF,32,0)</f>
        <v>122.297</v>
      </c>
      <c r="AF41" s="13">
        <f>VLOOKUP(A:A,[1]TDSheet!$A:$AG,33,0)</f>
        <v>100.97619999999999</v>
      </c>
      <c r="AG41" s="13">
        <f>VLOOKUP(A:A,[1]TDSheet!$A:$W,23,0)</f>
        <v>224.45160000000001</v>
      </c>
      <c r="AH41" s="13">
        <f>VLOOKUP(A:A,[3]TDSheet!$A:$D,4,0)</f>
        <v>224.97200000000001</v>
      </c>
      <c r="AI41" s="13" t="str">
        <f>VLOOKUP(A:A,[1]TDSheet!$A:$AI,35,0)</f>
        <v>сниж</v>
      </c>
      <c r="AJ41" s="13">
        <f t="shared" si="16"/>
        <v>0</v>
      </c>
      <c r="AK41" s="13">
        <f t="shared" si="17"/>
        <v>300</v>
      </c>
      <c r="AL41" s="13">
        <f t="shared" si="18"/>
        <v>400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54</v>
      </c>
      <c r="D42" s="8">
        <v>1523</v>
      </c>
      <c r="E42" s="8">
        <v>752</v>
      </c>
      <c r="F42" s="8">
        <v>813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764</v>
      </c>
      <c r="K42" s="13">
        <f t="shared" si="12"/>
        <v>-12</v>
      </c>
      <c r="L42" s="13">
        <f>VLOOKUP(A:A,[1]TDSheet!$A:$N,14,0)</f>
        <v>0</v>
      </c>
      <c r="M42" s="13">
        <f>VLOOKUP(A:A,[1]TDSheet!$A:$V,22,0)</f>
        <v>500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150.4</v>
      </c>
      <c r="X42" s="15"/>
      <c r="Y42" s="18">
        <f t="shared" si="14"/>
        <v>8.7300531914893611</v>
      </c>
      <c r="Z42" s="13">
        <f t="shared" si="15"/>
        <v>5.4055851063829783</v>
      </c>
      <c r="AA42" s="13"/>
      <c r="AB42" s="13"/>
      <c r="AC42" s="13"/>
      <c r="AD42" s="13"/>
      <c r="AE42" s="13">
        <f>VLOOKUP(A:A,[1]TDSheet!$A:$AF,32,0)</f>
        <v>125.4</v>
      </c>
      <c r="AF42" s="13">
        <f>VLOOKUP(A:A,[1]TDSheet!$A:$AG,33,0)</f>
        <v>124.2</v>
      </c>
      <c r="AG42" s="13">
        <f>VLOOKUP(A:A,[1]TDSheet!$A:$W,23,0)</f>
        <v>172.2</v>
      </c>
      <c r="AH42" s="13">
        <f>VLOOKUP(A:A,[3]TDSheet!$A:$D,4,0)</f>
        <v>135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376</v>
      </c>
      <c r="D43" s="8">
        <v>1631</v>
      </c>
      <c r="E43" s="8">
        <v>1395</v>
      </c>
      <c r="F43" s="8">
        <v>575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1446</v>
      </c>
      <c r="K43" s="13">
        <f t="shared" si="12"/>
        <v>-51</v>
      </c>
      <c r="L43" s="13">
        <f>VLOOKUP(A:A,[1]TDSheet!$A:$N,14,0)</f>
        <v>600</v>
      </c>
      <c r="M43" s="13">
        <f>VLOOKUP(A:A,[1]TDSheet!$A:$V,22,0)</f>
        <v>300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3"/>
      <c r="V43" s="15"/>
      <c r="W43" s="13">
        <f t="shared" si="13"/>
        <v>279</v>
      </c>
      <c r="X43" s="15">
        <v>170</v>
      </c>
      <c r="Y43" s="18">
        <f t="shared" si="14"/>
        <v>6.9713261648745517</v>
      </c>
      <c r="Z43" s="13">
        <f t="shared" si="15"/>
        <v>2.0609318996415769</v>
      </c>
      <c r="AA43" s="13"/>
      <c r="AB43" s="13"/>
      <c r="AC43" s="13"/>
      <c r="AD43" s="13"/>
      <c r="AE43" s="13">
        <f>VLOOKUP(A:A,[1]TDSheet!$A:$AF,32,0)</f>
        <v>248.4</v>
      </c>
      <c r="AF43" s="13">
        <f>VLOOKUP(A:A,[1]TDSheet!$A:$AG,33,0)</f>
        <v>234.8</v>
      </c>
      <c r="AG43" s="13">
        <f>VLOOKUP(A:A,[1]TDSheet!$A:$W,23,0)</f>
        <v>299.39999999999998</v>
      </c>
      <c r="AH43" s="13">
        <f>VLOOKUP(A:A,[3]TDSheet!$A:$D,4,0)</f>
        <v>318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59.499999999999993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84.316000000000003</v>
      </c>
      <c r="D44" s="8">
        <v>371.88799999999998</v>
      </c>
      <c r="E44" s="8">
        <v>276.84500000000003</v>
      </c>
      <c r="F44" s="8">
        <v>175.01300000000001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289.87799999999999</v>
      </c>
      <c r="K44" s="13">
        <f t="shared" si="12"/>
        <v>-13.032999999999959</v>
      </c>
      <c r="L44" s="13">
        <f>VLOOKUP(A:A,[1]TDSheet!$A:$N,14,0)</f>
        <v>100</v>
      </c>
      <c r="M44" s="13">
        <f>VLOOKUP(A:A,[1]TDSheet!$A:$V,22,0)</f>
        <v>60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5"/>
      <c r="W44" s="13">
        <f t="shared" si="13"/>
        <v>55.369000000000007</v>
      </c>
      <c r="X44" s="15"/>
      <c r="Y44" s="18">
        <f t="shared" si="14"/>
        <v>7.3147970886235978</v>
      </c>
      <c r="Z44" s="13">
        <f t="shared" si="15"/>
        <v>3.1608481280138703</v>
      </c>
      <c r="AA44" s="13"/>
      <c r="AB44" s="13"/>
      <c r="AC44" s="13"/>
      <c r="AD44" s="13"/>
      <c r="AE44" s="13">
        <f>VLOOKUP(A:A,[1]TDSheet!$A:$AF,32,0)</f>
        <v>45.324599999999997</v>
      </c>
      <c r="AF44" s="13">
        <f>VLOOKUP(A:A,[1]TDSheet!$A:$AG,33,0)</f>
        <v>50.664400000000001</v>
      </c>
      <c r="AG44" s="13">
        <f>VLOOKUP(A:A,[1]TDSheet!$A:$W,23,0)</f>
        <v>62.861800000000002</v>
      </c>
      <c r="AH44" s="13">
        <f>VLOOKUP(A:A,[3]TDSheet!$A:$D,4,0)</f>
        <v>64.902000000000001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759</v>
      </c>
      <c r="D45" s="8">
        <v>1080</v>
      </c>
      <c r="E45" s="8">
        <v>1267</v>
      </c>
      <c r="F45" s="8">
        <v>519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1320</v>
      </c>
      <c r="K45" s="13">
        <f t="shared" si="12"/>
        <v>-53</v>
      </c>
      <c r="L45" s="13">
        <f>VLOOKUP(A:A,[1]TDSheet!$A:$N,14,0)</f>
        <v>450</v>
      </c>
      <c r="M45" s="13">
        <f>VLOOKUP(A:A,[1]TDSheet!$A:$V,22,0)</f>
        <v>300</v>
      </c>
      <c r="N45" s="13">
        <f>VLOOKUP(A:A,[1]TDSheet!$A:$X,24,0)</f>
        <v>300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253.4</v>
      </c>
      <c r="X45" s="15">
        <v>200</v>
      </c>
      <c r="Y45" s="18">
        <f t="shared" si="14"/>
        <v>6.9810576164167326</v>
      </c>
      <c r="Z45" s="13">
        <f t="shared" si="15"/>
        <v>2.048145224940805</v>
      </c>
      <c r="AA45" s="13"/>
      <c r="AB45" s="13"/>
      <c r="AC45" s="13"/>
      <c r="AD45" s="13"/>
      <c r="AE45" s="13">
        <f>VLOOKUP(A:A,[1]TDSheet!$A:$AF,32,0)</f>
        <v>257.60000000000002</v>
      </c>
      <c r="AF45" s="13">
        <f>VLOOKUP(A:A,[1]TDSheet!$A:$AG,33,0)</f>
        <v>236.6</v>
      </c>
      <c r="AG45" s="13">
        <f>VLOOKUP(A:A,[1]TDSheet!$A:$W,23,0)</f>
        <v>269.60000000000002</v>
      </c>
      <c r="AH45" s="13">
        <f>VLOOKUP(A:A,[3]TDSheet!$A:$D,4,0)</f>
        <v>304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80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1565</v>
      </c>
      <c r="D46" s="8">
        <v>2409</v>
      </c>
      <c r="E46" s="8">
        <v>2993</v>
      </c>
      <c r="F46" s="8">
        <v>904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3064</v>
      </c>
      <c r="K46" s="13">
        <f t="shared" si="12"/>
        <v>-71</v>
      </c>
      <c r="L46" s="13">
        <f>VLOOKUP(A:A,[1]TDSheet!$A:$N,14,0)</f>
        <v>800</v>
      </c>
      <c r="M46" s="13">
        <f>VLOOKUP(A:A,[1]TDSheet!$A:$V,22,0)</f>
        <v>700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598.6</v>
      </c>
      <c r="X46" s="15">
        <v>700</v>
      </c>
      <c r="Y46" s="18">
        <f t="shared" si="14"/>
        <v>6.8559973270965582</v>
      </c>
      <c r="Z46" s="13">
        <f t="shared" si="15"/>
        <v>1.510190444370197</v>
      </c>
      <c r="AA46" s="13"/>
      <c r="AB46" s="13"/>
      <c r="AC46" s="13"/>
      <c r="AD46" s="13"/>
      <c r="AE46" s="13">
        <f>VLOOKUP(A:A,[1]TDSheet!$A:$AF,32,0)</f>
        <v>585.4</v>
      </c>
      <c r="AF46" s="13">
        <f>VLOOKUP(A:A,[1]TDSheet!$A:$AG,33,0)</f>
        <v>554</v>
      </c>
      <c r="AG46" s="13">
        <f>VLOOKUP(A:A,[1]TDSheet!$A:$W,23,0)</f>
        <v>566.6</v>
      </c>
      <c r="AH46" s="13">
        <f>VLOOKUP(A:A,[3]TDSheet!$A:$D,4,0)</f>
        <v>661</v>
      </c>
      <c r="AI46" s="13">
        <f>VLOOKUP(A:A,[1]TDSheet!$A:$AI,35,0)</f>
        <v>0</v>
      </c>
      <c r="AJ46" s="13">
        <f t="shared" si="16"/>
        <v>0</v>
      </c>
      <c r="AK46" s="13">
        <f t="shared" si="17"/>
        <v>160</v>
      </c>
      <c r="AL46" s="13">
        <f t="shared" si="18"/>
        <v>280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96.528999999999996</v>
      </c>
      <c r="D47" s="8">
        <v>145.732</v>
      </c>
      <c r="E47" s="8">
        <v>183.535</v>
      </c>
      <c r="F47" s="8">
        <v>50.688000000000002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187.608</v>
      </c>
      <c r="K47" s="13">
        <f t="shared" si="12"/>
        <v>-4.0730000000000075</v>
      </c>
      <c r="L47" s="13">
        <f>VLOOKUP(A:A,[1]TDSheet!$A:$N,14,0)</f>
        <v>40</v>
      </c>
      <c r="M47" s="13">
        <f>VLOOKUP(A:A,[1]TDSheet!$A:$V,22,0)</f>
        <v>50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3"/>
        <v>36.707000000000001</v>
      </c>
      <c r="X47" s="15">
        <v>40</v>
      </c>
      <c r="Y47" s="18">
        <f t="shared" si="14"/>
        <v>7.1018606805241502</v>
      </c>
      <c r="Z47" s="13">
        <f t="shared" si="15"/>
        <v>1.3808810308660473</v>
      </c>
      <c r="AA47" s="13"/>
      <c r="AB47" s="13"/>
      <c r="AC47" s="13"/>
      <c r="AD47" s="13"/>
      <c r="AE47" s="13">
        <f>VLOOKUP(A:A,[1]TDSheet!$A:$AF,32,0)</f>
        <v>22.605399999999999</v>
      </c>
      <c r="AF47" s="13">
        <f>VLOOKUP(A:A,[1]TDSheet!$A:$AG,33,0)</f>
        <v>26.745600000000003</v>
      </c>
      <c r="AG47" s="13">
        <f>VLOOKUP(A:A,[1]TDSheet!$A:$W,23,0)</f>
        <v>30.8628</v>
      </c>
      <c r="AH47" s="13">
        <f>VLOOKUP(A:A,[3]TDSheet!$A:$D,4,0)</f>
        <v>30.507999999999999</v>
      </c>
      <c r="AI47" s="13">
        <f>VLOOKUP(A:A,[1]TDSheet!$A:$AI,35,0)</f>
        <v>0</v>
      </c>
      <c r="AJ47" s="13">
        <f t="shared" si="16"/>
        <v>0</v>
      </c>
      <c r="AK47" s="13">
        <f t="shared" si="17"/>
        <v>50</v>
      </c>
      <c r="AL47" s="13">
        <f t="shared" si="18"/>
        <v>40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174.751</v>
      </c>
      <c r="D48" s="8">
        <v>798.26400000000001</v>
      </c>
      <c r="E48" s="8">
        <v>626.14700000000005</v>
      </c>
      <c r="F48" s="8">
        <v>308.96800000000002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659.81299999999999</v>
      </c>
      <c r="K48" s="13">
        <f t="shared" si="12"/>
        <v>-33.66599999999994</v>
      </c>
      <c r="L48" s="13">
        <f>VLOOKUP(A:A,[1]TDSheet!$A:$N,14,0)</f>
        <v>150</v>
      </c>
      <c r="M48" s="13">
        <f>VLOOKUP(A:A,[1]TDSheet!$A:$V,22,0)</f>
        <v>100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125.22940000000001</v>
      </c>
      <c r="X48" s="15">
        <v>160</v>
      </c>
      <c r="Y48" s="18">
        <f t="shared" si="14"/>
        <v>6.9390095297110745</v>
      </c>
      <c r="Z48" s="13">
        <f t="shared" si="15"/>
        <v>2.4672161648941859</v>
      </c>
      <c r="AA48" s="13"/>
      <c r="AB48" s="13"/>
      <c r="AC48" s="13"/>
      <c r="AD48" s="13"/>
      <c r="AE48" s="13">
        <f>VLOOKUP(A:A,[1]TDSheet!$A:$AF,32,0)</f>
        <v>83.682400000000001</v>
      </c>
      <c r="AF48" s="13">
        <f>VLOOKUP(A:A,[1]TDSheet!$A:$AG,33,0)</f>
        <v>90.123999999999995</v>
      </c>
      <c r="AG48" s="13">
        <f>VLOOKUP(A:A,[1]TDSheet!$A:$W,23,0)</f>
        <v>119.28420000000001</v>
      </c>
      <c r="AH48" s="13">
        <f>VLOOKUP(A:A,[3]TDSheet!$A:$D,4,0)</f>
        <v>137.58099999999999</v>
      </c>
      <c r="AI48" s="13" t="str">
        <f>VLOOKUP(A:A,[1]TDSheet!$A:$AI,35,0)</f>
        <v>сниж</v>
      </c>
      <c r="AJ48" s="13">
        <f t="shared" si="16"/>
        <v>0</v>
      </c>
      <c r="AK48" s="13">
        <f t="shared" si="17"/>
        <v>0</v>
      </c>
      <c r="AL48" s="13">
        <f t="shared" si="18"/>
        <v>160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565</v>
      </c>
      <c r="D49" s="8">
        <v>1489</v>
      </c>
      <c r="E49" s="8">
        <v>1383</v>
      </c>
      <c r="F49" s="8">
        <v>634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1429</v>
      </c>
      <c r="K49" s="13">
        <f t="shared" si="12"/>
        <v>-46</v>
      </c>
      <c r="L49" s="13">
        <f>VLOOKUP(A:A,[1]TDSheet!$A:$N,14,0)</f>
        <v>450</v>
      </c>
      <c r="M49" s="13">
        <f>VLOOKUP(A:A,[1]TDSheet!$A:$V,22,0)</f>
        <v>240</v>
      </c>
      <c r="N49" s="13">
        <f>VLOOKUP(A:A,[1]TDSheet!$A:$X,24,0)</f>
        <v>250</v>
      </c>
      <c r="O49" s="13"/>
      <c r="P49" s="13"/>
      <c r="Q49" s="13"/>
      <c r="R49" s="13"/>
      <c r="S49" s="13"/>
      <c r="T49" s="13"/>
      <c r="U49" s="13"/>
      <c r="V49" s="15"/>
      <c r="W49" s="13">
        <f t="shared" si="13"/>
        <v>276.60000000000002</v>
      </c>
      <c r="X49" s="15">
        <v>300</v>
      </c>
      <c r="Y49" s="18">
        <f t="shared" si="14"/>
        <v>6.7751265365148221</v>
      </c>
      <c r="Z49" s="13">
        <f t="shared" si="15"/>
        <v>2.292118582791034</v>
      </c>
      <c r="AA49" s="13"/>
      <c r="AB49" s="13"/>
      <c r="AC49" s="13"/>
      <c r="AD49" s="13"/>
      <c r="AE49" s="13">
        <f>VLOOKUP(A:A,[1]TDSheet!$A:$AF,32,0)</f>
        <v>298.2</v>
      </c>
      <c r="AF49" s="13">
        <f>VLOOKUP(A:A,[1]TDSheet!$A:$AG,33,0)</f>
        <v>267.60000000000002</v>
      </c>
      <c r="AG49" s="13">
        <f>VLOOKUP(A:A,[1]TDSheet!$A:$W,23,0)</f>
        <v>284.39999999999998</v>
      </c>
      <c r="AH49" s="13">
        <f>VLOOKUP(A:A,[3]TDSheet!$A:$D,4,0)</f>
        <v>312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105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1201</v>
      </c>
      <c r="D50" s="8">
        <v>3497</v>
      </c>
      <c r="E50" s="17">
        <v>2816</v>
      </c>
      <c r="F50" s="17">
        <v>683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2284</v>
      </c>
      <c r="K50" s="13">
        <f t="shared" si="12"/>
        <v>532</v>
      </c>
      <c r="L50" s="13">
        <f>VLOOKUP(A:A,[1]TDSheet!$A:$N,14,0)</f>
        <v>800</v>
      </c>
      <c r="M50" s="13">
        <f>VLOOKUP(A:A,[1]TDSheet!$A:$V,22,0)</f>
        <v>600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3"/>
      <c r="V50" s="15">
        <v>500</v>
      </c>
      <c r="W50" s="13">
        <f t="shared" si="13"/>
        <v>563.20000000000005</v>
      </c>
      <c r="X50" s="15">
        <v>700</v>
      </c>
      <c r="Y50" s="18">
        <f t="shared" si="14"/>
        <v>6.8945312499999991</v>
      </c>
      <c r="Z50" s="13">
        <f t="shared" si="15"/>
        <v>1.2127130681818181</v>
      </c>
      <c r="AA50" s="13"/>
      <c r="AB50" s="13"/>
      <c r="AC50" s="13"/>
      <c r="AD50" s="13"/>
      <c r="AE50" s="13">
        <f>VLOOKUP(A:A,[1]TDSheet!$A:$AF,32,0)</f>
        <v>529.6</v>
      </c>
      <c r="AF50" s="13">
        <f>VLOOKUP(A:A,[1]TDSheet!$A:$AG,33,0)</f>
        <v>481.2</v>
      </c>
      <c r="AG50" s="13">
        <f>VLOOKUP(A:A,[1]TDSheet!$A:$W,23,0)</f>
        <v>522.20000000000005</v>
      </c>
      <c r="AH50" s="13">
        <f>VLOOKUP(A:A,[3]TDSheet!$A:$D,4,0)</f>
        <v>482</v>
      </c>
      <c r="AI50" s="13">
        <f>VLOOKUP(A:A,[1]TDSheet!$A:$AI,35,0)</f>
        <v>0</v>
      </c>
      <c r="AJ50" s="13">
        <f t="shared" si="16"/>
        <v>0</v>
      </c>
      <c r="AK50" s="13">
        <f t="shared" si="17"/>
        <v>175</v>
      </c>
      <c r="AL50" s="13">
        <f t="shared" si="18"/>
        <v>244.99999999999997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639</v>
      </c>
      <c r="D51" s="8">
        <v>1383</v>
      </c>
      <c r="E51" s="8">
        <v>1496</v>
      </c>
      <c r="F51" s="8">
        <v>493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1550</v>
      </c>
      <c r="K51" s="13">
        <f t="shared" si="12"/>
        <v>-54</v>
      </c>
      <c r="L51" s="13">
        <f>VLOOKUP(A:A,[1]TDSheet!$A:$N,14,0)</f>
        <v>500</v>
      </c>
      <c r="M51" s="13">
        <f>VLOOKUP(A:A,[1]TDSheet!$A:$V,22,0)</f>
        <v>250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5">
        <v>160</v>
      </c>
      <c r="W51" s="13">
        <f t="shared" si="13"/>
        <v>299.2</v>
      </c>
      <c r="X51" s="15">
        <v>330</v>
      </c>
      <c r="Y51" s="18">
        <f t="shared" si="14"/>
        <v>6.7947860962566846</v>
      </c>
      <c r="Z51" s="13">
        <f t="shared" si="15"/>
        <v>1.6477272727272727</v>
      </c>
      <c r="AA51" s="13"/>
      <c r="AB51" s="13"/>
      <c r="AC51" s="13"/>
      <c r="AD51" s="13"/>
      <c r="AE51" s="13">
        <f>VLOOKUP(A:A,[1]TDSheet!$A:$AF,32,0)</f>
        <v>284</v>
      </c>
      <c r="AF51" s="13">
        <f>VLOOKUP(A:A,[1]TDSheet!$A:$AG,33,0)</f>
        <v>253.6</v>
      </c>
      <c r="AG51" s="13">
        <f>VLOOKUP(A:A,[1]TDSheet!$A:$W,23,0)</f>
        <v>287</v>
      </c>
      <c r="AH51" s="13">
        <f>VLOOKUP(A:A,[3]TDSheet!$A:$D,4,0)</f>
        <v>383</v>
      </c>
      <c r="AI51" s="13">
        <f>VLOOKUP(A:A,[1]TDSheet!$A:$AI,35,0)</f>
        <v>0</v>
      </c>
      <c r="AJ51" s="13">
        <f t="shared" si="16"/>
        <v>0</v>
      </c>
      <c r="AK51" s="13">
        <f t="shared" si="17"/>
        <v>64</v>
      </c>
      <c r="AL51" s="13">
        <f t="shared" si="18"/>
        <v>132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78.426000000000002</v>
      </c>
      <c r="D52" s="8">
        <v>560.20399999999995</v>
      </c>
      <c r="E52" s="8">
        <v>303.60899999999998</v>
      </c>
      <c r="F52" s="8">
        <v>264.83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310.24599999999998</v>
      </c>
      <c r="K52" s="13">
        <f t="shared" si="12"/>
        <v>-6.6370000000000005</v>
      </c>
      <c r="L52" s="13">
        <f>VLOOKUP(A:A,[1]TDSheet!$A:$N,14,0)</f>
        <v>100</v>
      </c>
      <c r="M52" s="13">
        <f>VLOOKUP(A:A,[1]TDSheet!$A:$V,22,0)</f>
        <v>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3"/>
      <c r="V52" s="15"/>
      <c r="W52" s="13">
        <f t="shared" si="13"/>
        <v>60.721799999999995</v>
      </c>
      <c r="X52" s="15">
        <v>50</v>
      </c>
      <c r="Y52" s="18">
        <f t="shared" si="14"/>
        <v>8.1491326014709706</v>
      </c>
      <c r="Z52" s="13">
        <f t="shared" si="15"/>
        <v>4.3613660991604331</v>
      </c>
      <c r="AA52" s="13"/>
      <c r="AB52" s="13"/>
      <c r="AC52" s="13"/>
      <c r="AD52" s="13"/>
      <c r="AE52" s="13">
        <f>VLOOKUP(A:A,[1]TDSheet!$A:$AF,32,0)</f>
        <v>72.356200000000001</v>
      </c>
      <c r="AF52" s="13">
        <f>VLOOKUP(A:A,[1]TDSheet!$A:$AG,33,0)</f>
        <v>50.564</v>
      </c>
      <c r="AG52" s="13">
        <f>VLOOKUP(A:A,[1]TDSheet!$A:$W,23,0)</f>
        <v>67.752600000000001</v>
      </c>
      <c r="AH52" s="13">
        <f>VLOOKUP(A:A,[3]TDSheet!$A:$D,4,0)</f>
        <v>96.346999999999994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1018.833</v>
      </c>
      <c r="D53" s="8">
        <v>750.96699999999998</v>
      </c>
      <c r="E53" s="8">
        <v>788.495</v>
      </c>
      <c r="F53" s="8">
        <v>967.77700000000004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795.51800000000003</v>
      </c>
      <c r="K53" s="13">
        <f t="shared" si="12"/>
        <v>-7.0230000000000246</v>
      </c>
      <c r="L53" s="13">
        <f>VLOOKUP(A:A,[1]TDSheet!$A:$N,14,0)</f>
        <v>100</v>
      </c>
      <c r="M53" s="13">
        <f>VLOOKUP(A:A,[1]TDSheet!$A:$V,22,0)</f>
        <v>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/>
      <c r="W53" s="13">
        <f t="shared" si="13"/>
        <v>157.69900000000001</v>
      </c>
      <c r="X53" s="15"/>
      <c r="Y53" s="18">
        <f t="shared" si="14"/>
        <v>7.4051008566953493</v>
      </c>
      <c r="Z53" s="13">
        <f t="shared" si="15"/>
        <v>6.1368619965884372</v>
      </c>
      <c r="AA53" s="13"/>
      <c r="AB53" s="13"/>
      <c r="AC53" s="13"/>
      <c r="AD53" s="13"/>
      <c r="AE53" s="13">
        <f>VLOOKUP(A:A,[1]TDSheet!$A:$AF,32,0)</f>
        <v>162.70139999999998</v>
      </c>
      <c r="AF53" s="13">
        <f>VLOOKUP(A:A,[1]TDSheet!$A:$AG,33,0)</f>
        <v>130.22280000000001</v>
      </c>
      <c r="AG53" s="13">
        <f>VLOOKUP(A:A,[1]TDSheet!$A:$W,23,0)</f>
        <v>150.09300000000002</v>
      </c>
      <c r="AH53" s="13">
        <f>VLOOKUP(A:A,[3]TDSheet!$A:$D,4,0)</f>
        <v>181.929</v>
      </c>
      <c r="AI53" s="13" t="str">
        <f>VLOOKUP(A:A,[1]TDSheet!$A:$AI,35,0)</f>
        <v>ябиюль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31.541</v>
      </c>
      <c r="D54" s="8">
        <v>48.061</v>
      </c>
      <c r="E54" s="8">
        <v>40.177</v>
      </c>
      <c r="F54" s="8">
        <v>39.424999999999997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40.4</v>
      </c>
      <c r="K54" s="13">
        <f t="shared" si="12"/>
        <v>-0.22299999999999898</v>
      </c>
      <c r="L54" s="13">
        <f>VLOOKUP(A:A,[1]TDSheet!$A:$N,14,0)</f>
        <v>20</v>
      </c>
      <c r="M54" s="13">
        <f>VLOOKUP(A:A,[1]TDSheet!$A:$V,22,0)</f>
        <v>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8.0353999999999992</v>
      </c>
      <c r="X54" s="15"/>
      <c r="Y54" s="18">
        <f t="shared" si="14"/>
        <v>9.8843865893421619</v>
      </c>
      <c r="Z54" s="13">
        <f t="shared" si="15"/>
        <v>4.9064141175299305</v>
      </c>
      <c r="AA54" s="13"/>
      <c r="AB54" s="13"/>
      <c r="AC54" s="13"/>
      <c r="AD54" s="13"/>
      <c r="AE54" s="13">
        <f>VLOOKUP(A:A,[1]TDSheet!$A:$AF,32,0)</f>
        <v>9.2004000000000001</v>
      </c>
      <c r="AF54" s="13">
        <f>VLOOKUP(A:A,[1]TDSheet!$A:$AG,33,0)</f>
        <v>7.1956000000000007</v>
      </c>
      <c r="AG54" s="13">
        <f>VLOOKUP(A:A,[1]TDSheet!$A:$W,23,0)</f>
        <v>8.9980000000000011</v>
      </c>
      <c r="AH54" s="13">
        <f>VLOOKUP(A:A,[3]TDSheet!$A:$D,4,0)</f>
        <v>5.8129999999999997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2178.627</v>
      </c>
      <c r="D55" s="8">
        <v>3892.6570000000002</v>
      </c>
      <c r="E55" s="8">
        <v>4157.3339999999998</v>
      </c>
      <c r="F55" s="8">
        <v>1687.6020000000001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4050.54</v>
      </c>
      <c r="K55" s="13">
        <f t="shared" si="12"/>
        <v>106.79399999999987</v>
      </c>
      <c r="L55" s="13">
        <f>VLOOKUP(A:A,[1]TDSheet!$A:$N,14,0)</f>
        <v>800</v>
      </c>
      <c r="M55" s="13">
        <f>VLOOKUP(A:A,[1]TDSheet!$A:$V,22,0)</f>
        <v>1100</v>
      </c>
      <c r="N55" s="13">
        <f>VLOOKUP(A:A,[1]TDSheet!$A:$X,24,0)</f>
        <v>900</v>
      </c>
      <c r="O55" s="13"/>
      <c r="P55" s="13"/>
      <c r="Q55" s="13"/>
      <c r="R55" s="13"/>
      <c r="S55" s="13"/>
      <c r="T55" s="13"/>
      <c r="U55" s="13"/>
      <c r="V55" s="15">
        <v>250</v>
      </c>
      <c r="W55" s="13">
        <f t="shared" si="13"/>
        <v>831.46679999999992</v>
      </c>
      <c r="X55" s="15">
        <v>900</v>
      </c>
      <c r="Y55" s="18">
        <f t="shared" si="14"/>
        <v>6.7803092077759457</v>
      </c>
      <c r="Z55" s="13">
        <f t="shared" si="15"/>
        <v>2.0296685327664319</v>
      </c>
      <c r="AA55" s="13"/>
      <c r="AB55" s="13"/>
      <c r="AC55" s="13"/>
      <c r="AD55" s="13"/>
      <c r="AE55" s="13">
        <f>VLOOKUP(A:A,[1]TDSheet!$A:$AF,32,0)</f>
        <v>929.96839999999997</v>
      </c>
      <c r="AF55" s="13">
        <f>VLOOKUP(A:A,[1]TDSheet!$A:$AG,33,0)</f>
        <v>921.26039999999989</v>
      </c>
      <c r="AG55" s="13">
        <f>VLOOKUP(A:A,[1]TDSheet!$A:$W,23,0)</f>
        <v>857.73979999999995</v>
      </c>
      <c r="AH55" s="13">
        <f>VLOOKUP(A:A,[3]TDSheet!$A:$D,4,0)</f>
        <v>895.13199999999995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250</v>
      </c>
      <c r="AL55" s="13">
        <f t="shared" si="18"/>
        <v>900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3435</v>
      </c>
      <c r="D56" s="8">
        <v>11647</v>
      </c>
      <c r="E56" s="17">
        <v>8940</v>
      </c>
      <c r="F56" s="17">
        <v>2781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6508</v>
      </c>
      <c r="K56" s="13">
        <f t="shared" si="12"/>
        <v>2432</v>
      </c>
      <c r="L56" s="13">
        <f>VLOOKUP(A:A,[1]TDSheet!$A:$N,14,0)</f>
        <v>1000</v>
      </c>
      <c r="M56" s="13">
        <f>VLOOKUP(A:A,[1]TDSheet!$A:$V,22,0)</f>
        <v>1000</v>
      </c>
      <c r="N56" s="13">
        <f>VLOOKUP(A:A,[1]TDSheet!$A:$X,24,0)</f>
        <v>1200</v>
      </c>
      <c r="O56" s="13"/>
      <c r="P56" s="13"/>
      <c r="Q56" s="13"/>
      <c r="R56" s="13"/>
      <c r="S56" s="13"/>
      <c r="T56" s="13">
        <v>500</v>
      </c>
      <c r="U56" s="13"/>
      <c r="V56" s="15">
        <v>1000</v>
      </c>
      <c r="W56" s="13">
        <f t="shared" si="13"/>
        <v>1188</v>
      </c>
      <c r="X56" s="15">
        <v>1200</v>
      </c>
      <c r="Y56" s="18">
        <f t="shared" si="14"/>
        <v>6.8863636363636367</v>
      </c>
      <c r="Z56" s="13">
        <f t="shared" si="15"/>
        <v>2.3409090909090908</v>
      </c>
      <c r="AA56" s="13"/>
      <c r="AB56" s="13"/>
      <c r="AC56" s="13"/>
      <c r="AD56" s="13">
        <f>VLOOKUP(A:A,[4]TDSheet!$A:$D,4,0)</f>
        <v>3000</v>
      </c>
      <c r="AE56" s="13">
        <f>VLOOKUP(A:A,[1]TDSheet!$A:$AF,32,0)</f>
        <v>1076.5999999999999</v>
      </c>
      <c r="AF56" s="13">
        <f>VLOOKUP(A:A,[1]TDSheet!$A:$AG,33,0)</f>
        <v>1003.4</v>
      </c>
      <c r="AG56" s="13">
        <f>VLOOKUP(A:A,[1]TDSheet!$A:$W,23,0)</f>
        <v>1086.2</v>
      </c>
      <c r="AH56" s="13">
        <f>VLOOKUP(A:A,[3]TDSheet!$A:$D,4,0)</f>
        <v>750</v>
      </c>
      <c r="AI56" s="13" t="str">
        <f>VLOOKUP(A:A,[1]TDSheet!$A:$AI,35,0)</f>
        <v>ябиюль</v>
      </c>
      <c r="AJ56" s="13">
        <f t="shared" si="16"/>
        <v>225</v>
      </c>
      <c r="AK56" s="13">
        <f t="shared" si="17"/>
        <v>450</v>
      </c>
      <c r="AL56" s="13">
        <f t="shared" si="18"/>
        <v>540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1536</v>
      </c>
      <c r="D57" s="8">
        <v>6083</v>
      </c>
      <c r="E57" s="8">
        <v>5664</v>
      </c>
      <c r="F57" s="8">
        <v>1878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5898</v>
      </c>
      <c r="K57" s="13">
        <f t="shared" si="12"/>
        <v>-234</v>
      </c>
      <c r="L57" s="13">
        <f>VLOOKUP(A:A,[1]TDSheet!$A:$N,14,0)</f>
        <v>1400</v>
      </c>
      <c r="M57" s="13">
        <f>VLOOKUP(A:A,[1]TDSheet!$A:$V,22,0)</f>
        <v>1000</v>
      </c>
      <c r="N57" s="13">
        <f>VLOOKUP(A:A,[1]TDSheet!$A:$X,24,0)</f>
        <v>1100</v>
      </c>
      <c r="O57" s="13"/>
      <c r="P57" s="13"/>
      <c r="Q57" s="13"/>
      <c r="R57" s="13"/>
      <c r="S57" s="13"/>
      <c r="T57" s="13">
        <v>1800</v>
      </c>
      <c r="U57" s="13"/>
      <c r="V57" s="15"/>
      <c r="W57" s="13">
        <f t="shared" si="13"/>
        <v>904.8</v>
      </c>
      <c r="X57" s="15">
        <v>900</v>
      </c>
      <c r="Y57" s="18">
        <f t="shared" si="14"/>
        <v>6.938549955791335</v>
      </c>
      <c r="Z57" s="13">
        <f t="shared" si="15"/>
        <v>2.0755968169761276</v>
      </c>
      <c r="AA57" s="13"/>
      <c r="AB57" s="13"/>
      <c r="AC57" s="13"/>
      <c r="AD57" s="13">
        <f>VLOOKUP(A:A,[4]TDSheet!$A:$D,4,0)</f>
        <v>1140</v>
      </c>
      <c r="AE57" s="13">
        <f>VLOOKUP(A:A,[1]TDSheet!$A:$AF,32,0)</f>
        <v>900.4</v>
      </c>
      <c r="AF57" s="13">
        <f>VLOOKUP(A:A,[1]TDSheet!$A:$AG,33,0)</f>
        <v>927</v>
      </c>
      <c r="AG57" s="13">
        <f>VLOOKUP(A:A,[1]TDSheet!$A:$W,23,0)</f>
        <v>984.6</v>
      </c>
      <c r="AH57" s="13">
        <f>VLOOKUP(A:A,[3]TDSheet!$A:$D,4,0)</f>
        <v>1087</v>
      </c>
      <c r="AI57" s="13" t="str">
        <f>VLOOKUP(A:A,[1]TDSheet!$A:$AI,35,0)</f>
        <v>оконч</v>
      </c>
      <c r="AJ57" s="13">
        <f t="shared" si="16"/>
        <v>810</v>
      </c>
      <c r="AK57" s="13">
        <f t="shared" si="17"/>
        <v>0</v>
      </c>
      <c r="AL57" s="13">
        <f t="shared" si="18"/>
        <v>405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494</v>
      </c>
      <c r="D58" s="8">
        <v>1798</v>
      </c>
      <c r="E58" s="8">
        <v>1804</v>
      </c>
      <c r="F58" s="8">
        <v>437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2367</v>
      </c>
      <c r="K58" s="13">
        <f t="shared" si="12"/>
        <v>-563</v>
      </c>
      <c r="L58" s="13">
        <f>VLOOKUP(A:A,[1]TDSheet!$A:$N,14,0)</f>
        <v>600</v>
      </c>
      <c r="M58" s="13">
        <f>VLOOKUP(A:A,[1]TDSheet!$A:$V,22,0)</f>
        <v>400</v>
      </c>
      <c r="N58" s="13">
        <f>VLOOKUP(A:A,[1]TDSheet!$A:$X,24,0)</f>
        <v>350</v>
      </c>
      <c r="O58" s="13"/>
      <c r="P58" s="13"/>
      <c r="Q58" s="13"/>
      <c r="R58" s="13"/>
      <c r="S58" s="13"/>
      <c r="T58" s="13"/>
      <c r="U58" s="13"/>
      <c r="V58" s="15">
        <v>600</v>
      </c>
      <c r="W58" s="13">
        <f t="shared" si="13"/>
        <v>360.8</v>
      </c>
      <c r="X58" s="15">
        <v>400</v>
      </c>
      <c r="Y58" s="18">
        <f t="shared" si="14"/>
        <v>7.7245011086474502</v>
      </c>
      <c r="Z58" s="13">
        <f t="shared" si="15"/>
        <v>1.2111973392461197</v>
      </c>
      <c r="AA58" s="13"/>
      <c r="AB58" s="13"/>
      <c r="AC58" s="13"/>
      <c r="AD58" s="13"/>
      <c r="AE58" s="13">
        <f>VLOOKUP(A:A,[1]TDSheet!$A:$AF,32,0)</f>
        <v>268.2</v>
      </c>
      <c r="AF58" s="13">
        <f>VLOOKUP(A:A,[1]TDSheet!$A:$AG,33,0)</f>
        <v>259.60000000000002</v>
      </c>
      <c r="AG58" s="13">
        <f>VLOOKUP(A:A,[1]TDSheet!$A:$W,23,0)</f>
        <v>336.6</v>
      </c>
      <c r="AH58" s="13">
        <f>VLOOKUP(A:A,[3]TDSheet!$A:$D,4,0)</f>
        <v>471</v>
      </c>
      <c r="AI58" s="13" t="str">
        <f>VLOOKUP(A:A,[1]TDSheet!$A:$AI,35,0)</f>
        <v>продиюль</v>
      </c>
      <c r="AJ58" s="13">
        <f t="shared" si="16"/>
        <v>0</v>
      </c>
      <c r="AK58" s="13">
        <f t="shared" si="17"/>
        <v>270</v>
      </c>
      <c r="AL58" s="13">
        <f t="shared" si="18"/>
        <v>180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208</v>
      </c>
      <c r="D59" s="8">
        <v>411</v>
      </c>
      <c r="E59" s="8">
        <v>424</v>
      </c>
      <c r="F59" s="8">
        <v>187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473</v>
      </c>
      <c r="K59" s="13">
        <f t="shared" si="12"/>
        <v>-49</v>
      </c>
      <c r="L59" s="13">
        <f>VLOOKUP(A:A,[1]TDSheet!$A:$N,14,0)</f>
        <v>220</v>
      </c>
      <c r="M59" s="13">
        <f>VLOOKUP(A:A,[1]TDSheet!$A:$V,22,0)</f>
        <v>90</v>
      </c>
      <c r="N59" s="13">
        <f>VLOOKUP(A:A,[1]TDSheet!$A:$X,24,0)</f>
        <v>90</v>
      </c>
      <c r="O59" s="13"/>
      <c r="P59" s="13"/>
      <c r="Q59" s="13"/>
      <c r="R59" s="13"/>
      <c r="S59" s="13"/>
      <c r="T59" s="13"/>
      <c r="U59" s="13"/>
      <c r="V59" s="15"/>
      <c r="W59" s="13">
        <f t="shared" si="13"/>
        <v>84.8</v>
      </c>
      <c r="X59" s="15"/>
      <c r="Y59" s="18">
        <f t="shared" si="14"/>
        <v>6.9221698113207548</v>
      </c>
      <c r="Z59" s="13">
        <f t="shared" si="15"/>
        <v>2.2051886792452833</v>
      </c>
      <c r="AA59" s="13"/>
      <c r="AB59" s="13"/>
      <c r="AC59" s="13"/>
      <c r="AD59" s="13"/>
      <c r="AE59" s="13">
        <f>VLOOKUP(A:A,[1]TDSheet!$A:$AF,32,0)</f>
        <v>96.2</v>
      </c>
      <c r="AF59" s="13">
        <f>VLOOKUP(A:A,[1]TDSheet!$A:$AG,33,0)</f>
        <v>69</v>
      </c>
      <c r="AG59" s="13">
        <f>VLOOKUP(A:A,[1]TDSheet!$A:$W,23,0)</f>
        <v>94.2</v>
      </c>
      <c r="AH59" s="13">
        <f>VLOOKUP(A:A,[3]TDSheet!$A:$D,4,0)</f>
        <v>79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0</v>
      </c>
      <c r="AL59" s="13">
        <f t="shared" si="18"/>
        <v>0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205</v>
      </c>
      <c r="D60" s="8">
        <v>421</v>
      </c>
      <c r="E60" s="8">
        <v>391</v>
      </c>
      <c r="F60" s="8">
        <v>197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430</v>
      </c>
      <c r="K60" s="13">
        <f t="shared" si="12"/>
        <v>-39</v>
      </c>
      <c r="L60" s="13">
        <f>VLOOKUP(A:A,[1]TDSheet!$A:$N,14,0)</f>
        <v>120</v>
      </c>
      <c r="M60" s="13">
        <f>VLOOKUP(A:A,[1]TDSheet!$A:$V,22,0)</f>
        <v>60</v>
      </c>
      <c r="N60" s="13">
        <f>VLOOKUP(A:A,[1]TDSheet!$A:$X,24,0)</f>
        <v>80</v>
      </c>
      <c r="O60" s="13"/>
      <c r="P60" s="13"/>
      <c r="Q60" s="13"/>
      <c r="R60" s="13"/>
      <c r="S60" s="13"/>
      <c r="T60" s="13"/>
      <c r="U60" s="13"/>
      <c r="V60" s="15"/>
      <c r="W60" s="13">
        <f t="shared" si="13"/>
        <v>78.2</v>
      </c>
      <c r="X60" s="15">
        <v>90</v>
      </c>
      <c r="Y60" s="18">
        <f t="shared" si="14"/>
        <v>6.9948849104859336</v>
      </c>
      <c r="Z60" s="13">
        <f t="shared" si="15"/>
        <v>2.5191815856777491</v>
      </c>
      <c r="AA60" s="13"/>
      <c r="AB60" s="13"/>
      <c r="AC60" s="13"/>
      <c r="AD60" s="13"/>
      <c r="AE60" s="13">
        <f>VLOOKUP(A:A,[1]TDSheet!$A:$AF,32,0)</f>
        <v>81.8</v>
      </c>
      <c r="AF60" s="13">
        <f>VLOOKUP(A:A,[1]TDSheet!$A:$AG,33,0)</f>
        <v>67.2</v>
      </c>
      <c r="AG60" s="13">
        <f>VLOOKUP(A:A,[1]TDSheet!$A:$W,23,0)</f>
        <v>79.8</v>
      </c>
      <c r="AH60" s="13">
        <f>VLOOKUP(A:A,[3]TDSheet!$A:$D,4,0)</f>
        <v>98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36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649.37699999999995</v>
      </c>
      <c r="D61" s="8">
        <v>1114.9970000000001</v>
      </c>
      <c r="E61" s="8">
        <v>1027.394</v>
      </c>
      <c r="F61" s="8">
        <v>723.71100000000001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1032.2070000000001</v>
      </c>
      <c r="K61" s="13">
        <f t="shared" si="12"/>
        <v>-4.8130000000001019</v>
      </c>
      <c r="L61" s="13">
        <f>VLOOKUP(A:A,[1]TDSheet!$A:$N,14,0)</f>
        <v>200</v>
      </c>
      <c r="M61" s="13">
        <f>VLOOKUP(A:A,[1]TDSheet!$A:$V,22,0)</f>
        <v>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>
        <v>150</v>
      </c>
      <c r="W61" s="13">
        <f t="shared" si="13"/>
        <v>205.47880000000001</v>
      </c>
      <c r="X61" s="15">
        <v>250</v>
      </c>
      <c r="Y61" s="18">
        <f t="shared" si="14"/>
        <v>6.9287488538963631</v>
      </c>
      <c r="Z61" s="13">
        <f t="shared" si="15"/>
        <v>3.5220713767065019</v>
      </c>
      <c r="AA61" s="13"/>
      <c r="AB61" s="13"/>
      <c r="AC61" s="13"/>
      <c r="AD61" s="13"/>
      <c r="AE61" s="13">
        <f>VLOOKUP(A:A,[1]TDSheet!$A:$AF,32,0)</f>
        <v>257.39160000000004</v>
      </c>
      <c r="AF61" s="13">
        <f>VLOOKUP(A:A,[1]TDSheet!$A:$AG,33,0)</f>
        <v>280.00779999999997</v>
      </c>
      <c r="AG61" s="13">
        <f>VLOOKUP(A:A,[1]TDSheet!$A:$W,23,0)</f>
        <v>202.61619999999999</v>
      </c>
      <c r="AH61" s="13">
        <f>VLOOKUP(A:A,[3]TDSheet!$A:$D,4,0)</f>
        <v>275.38600000000002</v>
      </c>
      <c r="AI61" s="13" t="str">
        <f>VLOOKUP(A:A,[1]TDSheet!$A:$AI,35,0)</f>
        <v>оконч</v>
      </c>
      <c r="AJ61" s="13">
        <f t="shared" si="16"/>
        <v>0</v>
      </c>
      <c r="AK61" s="13">
        <f t="shared" si="17"/>
        <v>150</v>
      </c>
      <c r="AL61" s="13">
        <f t="shared" si="18"/>
        <v>250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480</v>
      </c>
      <c r="D62" s="8">
        <v>509</v>
      </c>
      <c r="E62" s="8">
        <v>526</v>
      </c>
      <c r="F62" s="8">
        <v>457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549</v>
      </c>
      <c r="K62" s="13">
        <f t="shared" si="12"/>
        <v>-23</v>
      </c>
      <c r="L62" s="13">
        <f>VLOOKUP(A:A,[1]TDSheet!$A:$N,14,0)</f>
        <v>500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105.2</v>
      </c>
      <c r="X62" s="15"/>
      <c r="Y62" s="18">
        <f t="shared" si="14"/>
        <v>9.0969581749049429</v>
      </c>
      <c r="Z62" s="13">
        <f t="shared" si="15"/>
        <v>4.3441064638783269</v>
      </c>
      <c r="AA62" s="13"/>
      <c r="AB62" s="13"/>
      <c r="AC62" s="13"/>
      <c r="AD62" s="13"/>
      <c r="AE62" s="13">
        <f>VLOOKUP(A:A,[1]TDSheet!$A:$AF,32,0)</f>
        <v>81.2</v>
      </c>
      <c r="AF62" s="13">
        <f>VLOOKUP(A:A,[1]TDSheet!$A:$AG,33,0)</f>
        <v>59.2</v>
      </c>
      <c r="AG62" s="13">
        <f>VLOOKUP(A:A,[1]TDSheet!$A:$W,23,0)</f>
        <v>113.8</v>
      </c>
      <c r="AH62" s="13">
        <f>VLOOKUP(A:A,[3]TDSheet!$A:$D,4,0)</f>
        <v>106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548.56700000000001</v>
      </c>
      <c r="D63" s="8">
        <v>456.642</v>
      </c>
      <c r="E63" s="8">
        <v>817.31799999999998</v>
      </c>
      <c r="F63" s="8">
        <v>151.43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901.88699999999994</v>
      </c>
      <c r="K63" s="13">
        <f t="shared" si="12"/>
        <v>-84.56899999999996</v>
      </c>
      <c r="L63" s="13">
        <f>VLOOKUP(A:A,[1]TDSheet!$A:$N,14,0)</f>
        <v>150</v>
      </c>
      <c r="M63" s="13">
        <f>VLOOKUP(A:A,[1]TDSheet!$A:$V,22,0)</f>
        <v>150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3"/>
      <c r="V63" s="15">
        <v>300</v>
      </c>
      <c r="W63" s="13">
        <f t="shared" si="13"/>
        <v>163.46359999999999</v>
      </c>
      <c r="X63" s="15">
        <v>220</v>
      </c>
      <c r="Y63" s="18">
        <f t="shared" si="14"/>
        <v>6.8604264190926916</v>
      </c>
      <c r="Z63" s="13">
        <f t="shared" si="15"/>
        <v>0.92638361078552056</v>
      </c>
      <c r="AA63" s="13"/>
      <c r="AB63" s="13"/>
      <c r="AC63" s="13"/>
      <c r="AD63" s="13"/>
      <c r="AE63" s="13">
        <f>VLOOKUP(A:A,[1]TDSheet!$A:$AF,32,0)</f>
        <v>57.710799999999992</v>
      </c>
      <c r="AF63" s="13">
        <f>VLOOKUP(A:A,[1]TDSheet!$A:$AG,33,0)</f>
        <v>50.782600000000002</v>
      </c>
      <c r="AG63" s="13">
        <f>VLOOKUP(A:A,[1]TDSheet!$A:$W,23,0)</f>
        <v>113.864</v>
      </c>
      <c r="AH63" s="13">
        <f>VLOOKUP(A:A,[3]TDSheet!$A:$D,4,0)</f>
        <v>188.85499999999999</v>
      </c>
      <c r="AI63" s="13" t="str">
        <f>VLOOKUP(A:A,[1]TDSheet!$A:$AI,35,0)</f>
        <v>сниж</v>
      </c>
      <c r="AJ63" s="13">
        <f t="shared" si="16"/>
        <v>0</v>
      </c>
      <c r="AK63" s="13">
        <f t="shared" si="17"/>
        <v>300</v>
      </c>
      <c r="AL63" s="13">
        <f t="shared" si="18"/>
        <v>220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1337.5730000000001</v>
      </c>
      <c r="D64" s="8">
        <v>5095</v>
      </c>
      <c r="E64" s="8">
        <v>5195</v>
      </c>
      <c r="F64" s="8">
        <v>1151.5730000000001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5269</v>
      </c>
      <c r="K64" s="13">
        <f t="shared" si="12"/>
        <v>-74</v>
      </c>
      <c r="L64" s="13">
        <f>VLOOKUP(A:A,[1]TDSheet!$A:$N,14,0)</f>
        <v>1100</v>
      </c>
      <c r="M64" s="13">
        <f>VLOOKUP(A:A,[1]TDSheet!$A:$V,22,0)</f>
        <v>700</v>
      </c>
      <c r="N64" s="13">
        <f>VLOOKUP(A:A,[1]TDSheet!$A:$X,24,0)</f>
        <v>750</v>
      </c>
      <c r="O64" s="13"/>
      <c r="P64" s="13"/>
      <c r="Q64" s="13"/>
      <c r="R64" s="13"/>
      <c r="S64" s="13"/>
      <c r="T64" s="13">
        <v>828</v>
      </c>
      <c r="U64" s="13"/>
      <c r="V64" s="15">
        <v>450</v>
      </c>
      <c r="W64" s="13">
        <f t="shared" si="13"/>
        <v>739</v>
      </c>
      <c r="X64" s="15">
        <v>900</v>
      </c>
      <c r="Y64" s="18">
        <f t="shared" si="14"/>
        <v>6.8356874154262517</v>
      </c>
      <c r="Z64" s="13">
        <f t="shared" si="15"/>
        <v>1.5582855209742896</v>
      </c>
      <c r="AA64" s="13"/>
      <c r="AB64" s="13"/>
      <c r="AC64" s="13"/>
      <c r="AD64" s="13">
        <f>VLOOKUP(A:A,[4]TDSheet!$A:$D,4,0)</f>
        <v>1500</v>
      </c>
      <c r="AE64" s="13">
        <f>VLOOKUP(A:A,[1]TDSheet!$A:$AF,32,0)</f>
        <v>664.2</v>
      </c>
      <c r="AF64" s="13">
        <f>VLOOKUP(A:A,[1]TDSheet!$A:$AG,33,0)</f>
        <v>642.6</v>
      </c>
      <c r="AG64" s="13">
        <f>VLOOKUP(A:A,[1]TDSheet!$A:$W,23,0)</f>
        <v>706.8</v>
      </c>
      <c r="AH64" s="13">
        <f>VLOOKUP(A:A,[3]TDSheet!$A:$D,4,0)</f>
        <v>847</v>
      </c>
      <c r="AI64" s="13">
        <f>VLOOKUP(A:A,[1]TDSheet!$A:$AI,35,0)</f>
        <v>0</v>
      </c>
      <c r="AJ64" s="13">
        <f t="shared" si="16"/>
        <v>331.20000000000005</v>
      </c>
      <c r="AK64" s="13">
        <f t="shared" si="17"/>
        <v>180</v>
      </c>
      <c r="AL64" s="13">
        <f t="shared" si="18"/>
        <v>360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1442</v>
      </c>
      <c r="D65" s="8">
        <v>2931</v>
      </c>
      <c r="E65" s="8">
        <v>3311</v>
      </c>
      <c r="F65" s="8">
        <v>970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3398</v>
      </c>
      <c r="K65" s="13">
        <f t="shared" si="12"/>
        <v>-87</v>
      </c>
      <c r="L65" s="13">
        <f>VLOOKUP(A:A,[1]TDSheet!$A:$N,14,0)</f>
        <v>1000</v>
      </c>
      <c r="M65" s="13">
        <f>VLOOKUP(A:A,[1]TDSheet!$A:$V,22,0)</f>
        <v>800</v>
      </c>
      <c r="N65" s="13">
        <f>VLOOKUP(A:A,[1]TDSheet!$A:$X,24,0)</f>
        <v>750</v>
      </c>
      <c r="O65" s="13"/>
      <c r="P65" s="13"/>
      <c r="Q65" s="13"/>
      <c r="R65" s="13"/>
      <c r="S65" s="13"/>
      <c r="T65" s="13"/>
      <c r="U65" s="13"/>
      <c r="V65" s="15">
        <v>200</v>
      </c>
      <c r="W65" s="13">
        <f t="shared" si="13"/>
        <v>662.2</v>
      </c>
      <c r="X65" s="15">
        <v>800</v>
      </c>
      <c r="Y65" s="18">
        <f t="shared" si="14"/>
        <v>6.8257324071277559</v>
      </c>
      <c r="Z65" s="13">
        <f t="shared" si="15"/>
        <v>1.4648142555119299</v>
      </c>
      <c r="AA65" s="13"/>
      <c r="AB65" s="13"/>
      <c r="AC65" s="13"/>
      <c r="AD65" s="13"/>
      <c r="AE65" s="13">
        <f>VLOOKUP(A:A,[1]TDSheet!$A:$AF,32,0)</f>
        <v>596.79999999999995</v>
      </c>
      <c r="AF65" s="13">
        <f>VLOOKUP(A:A,[1]TDSheet!$A:$AG,33,0)</f>
        <v>593.6</v>
      </c>
      <c r="AG65" s="13">
        <f>VLOOKUP(A:A,[1]TDSheet!$A:$W,23,0)</f>
        <v>643</v>
      </c>
      <c r="AH65" s="13">
        <f>VLOOKUP(A:A,[3]TDSheet!$A:$D,4,0)</f>
        <v>743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320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480.71300000000002</v>
      </c>
      <c r="D66" s="8">
        <v>901.69500000000005</v>
      </c>
      <c r="E66" s="8">
        <v>1251.0070000000001</v>
      </c>
      <c r="F66" s="8">
        <v>114.128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1196.384</v>
      </c>
      <c r="K66" s="13">
        <f t="shared" si="12"/>
        <v>54.623000000000047</v>
      </c>
      <c r="L66" s="13">
        <f>VLOOKUP(A:A,[1]TDSheet!$A:$N,14,0)</f>
        <v>350</v>
      </c>
      <c r="M66" s="13">
        <f>VLOOKUP(A:A,[1]TDSheet!$A:$V,22,0)</f>
        <v>300</v>
      </c>
      <c r="N66" s="13">
        <f>VLOOKUP(A:A,[1]TDSheet!$A:$X,24,0)</f>
        <v>280</v>
      </c>
      <c r="O66" s="13"/>
      <c r="P66" s="13"/>
      <c r="Q66" s="13"/>
      <c r="R66" s="13"/>
      <c r="S66" s="13"/>
      <c r="T66" s="13"/>
      <c r="U66" s="13"/>
      <c r="V66" s="15">
        <v>350</v>
      </c>
      <c r="W66" s="13">
        <f t="shared" si="13"/>
        <v>250.20140000000001</v>
      </c>
      <c r="X66" s="15">
        <v>300</v>
      </c>
      <c r="Y66" s="18">
        <f t="shared" si="14"/>
        <v>6.771057236290444</v>
      </c>
      <c r="Z66" s="13">
        <f t="shared" si="15"/>
        <v>0.45614452996665883</v>
      </c>
      <c r="AA66" s="13"/>
      <c r="AB66" s="13"/>
      <c r="AC66" s="13"/>
      <c r="AD66" s="13"/>
      <c r="AE66" s="13">
        <f>VLOOKUP(A:A,[1]TDSheet!$A:$AF,32,0)</f>
        <v>110.03579999999999</v>
      </c>
      <c r="AF66" s="13">
        <f>VLOOKUP(A:A,[1]TDSheet!$A:$AG,33,0)</f>
        <v>113.0308</v>
      </c>
      <c r="AG66" s="13">
        <f>VLOOKUP(A:A,[1]TDSheet!$A:$W,23,0)</f>
        <v>203.49520000000001</v>
      </c>
      <c r="AH66" s="13">
        <f>VLOOKUP(A:A,[3]TDSheet!$A:$D,4,0)</f>
        <v>246.18100000000001</v>
      </c>
      <c r="AI66" s="13" t="str">
        <f>VLOOKUP(A:A,[1]TDSheet!$A:$AI,35,0)</f>
        <v>сниж</v>
      </c>
      <c r="AJ66" s="13">
        <f t="shared" si="16"/>
        <v>0</v>
      </c>
      <c r="AK66" s="13">
        <f t="shared" si="17"/>
        <v>350</v>
      </c>
      <c r="AL66" s="13">
        <f t="shared" si="18"/>
        <v>300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148.03399999999999</v>
      </c>
      <c r="D67" s="8">
        <v>267.31900000000002</v>
      </c>
      <c r="E67" s="8">
        <v>260.89100000000002</v>
      </c>
      <c r="F67" s="8">
        <v>148.816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239.7</v>
      </c>
      <c r="K67" s="13">
        <f t="shared" si="12"/>
        <v>21.191000000000031</v>
      </c>
      <c r="L67" s="13">
        <f>VLOOKUP(A:A,[1]TDSheet!$A:$N,14,0)</f>
        <v>80</v>
      </c>
      <c r="M67" s="13">
        <f>VLOOKUP(A:A,[1]TDSheet!$A:$V,22,0)</f>
        <v>60</v>
      </c>
      <c r="N67" s="13">
        <f>VLOOKUP(A:A,[1]TDSheet!$A:$X,24,0)</f>
        <v>50</v>
      </c>
      <c r="O67" s="13"/>
      <c r="P67" s="13"/>
      <c r="Q67" s="13"/>
      <c r="R67" s="13"/>
      <c r="S67" s="13"/>
      <c r="T67" s="13"/>
      <c r="U67" s="13"/>
      <c r="V67" s="15"/>
      <c r="W67" s="13">
        <f t="shared" si="13"/>
        <v>52.178200000000004</v>
      </c>
      <c r="X67" s="15">
        <v>50</v>
      </c>
      <c r="Y67" s="18">
        <f t="shared" si="14"/>
        <v>7.4516943857779685</v>
      </c>
      <c r="Z67" s="13">
        <f t="shared" si="15"/>
        <v>2.8520723213909256</v>
      </c>
      <c r="AA67" s="13"/>
      <c r="AB67" s="13"/>
      <c r="AC67" s="13"/>
      <c r="AD67" s="13"/>
      <c r="AE67" s="13">
        <f>VLOOKUP(A:A,[1]TDSheet!$A:$AF,32,0)</f>
        <v>55.672400000000003</v>
      </c>
      <c r="AF67" s="13">
        <f>VLOOKUP(A:A,[1]TDSheet!$A:$AG,33,0)</f>
        <v>54.392200000000003</v>
      </c>
      <c r="AG67" s="13">
        <f>VLOOKUP(A:A,[1]TDSheet!$A:$W,23,0)</f>
        <v>57.318200000000004</v>
      </c>
      <c r="AH67" s="13">
        <f>VLOOKUP(A:A,[3]TDSheet!$A:$D,4,0)</f>
        <v>62.384999999999998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50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600.00400000000002</v>
      </c>
      <c r="D68" s="8">
        <v>1080.3340000000001</v>
      </c>
      <c r="E68" s="8">
        <v>631.91300000000001</v>
      </c>
      <c r="F68" s="8">
        <v>1029.576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581.80399999999997</v>
      </c>
      <c r="K68" s="13">
        <f t="shared" si="12"/>
        <v>50.109000000000037</v>
      </c>
      <c r="L68" s="13">
        <f>VLOOKUP(A:A,[1]TDSheet!$A:$N,14,0)</f>
        <v>100</v>
      </c>
      <c r="M68" s="13">
        <f>VLOOKUP(A:A,[1]TDSheet!$A:$V,22,0)</f>
        <v>0</v>
      </c>
      <c r="N68" s="13">
        <f>VLOOKUP(A:A,[1]TDSheet!$A:$X,24,0)</f>
        <v>100</v>
      </c>
      <c r="O68" s="13"/>
      <c r="P68" s="13"/>
      <c r="Q68" s="13"/>
      <c r="R68" s="13"/>
      <c r="S68" s="13"/>
      <c r="T68" s="13"/>
      <c r="U68" s="13"/>
      <c r="V68" s="15"/>
      <c r="W68" s="13">
        <f t="shared" si="13"/>
        <v>126.3826</v>
      </c>
      <c r="X68" s="15"/>
      <c r="Y68" s="18">
        <f t="shared" si="14"/>
        <v>9.7289975044032957</v>
      </c>
      <c r="Z68" s="13">
        <f t="shared" si="15"/>
        <v>8.1465011797510112</v>
      </c>
      <c r="AA68" s="13"/>
      <c r="AB68" s="13"/>
      <c r="AC68" s="13"/>
      <c r="AD68" s="13"/>
      <c r="AE68" s="13">
        <f>VLOOKUP(A:A,[1]TDSheet!$A:$AF,32,0)</f>
        <v>297.67700000000002</v>
      </c>
      <c r="AF68" s="13">
        <f>VLOOKUP(A:A,[1]TDSheet!$A:$AG,33,0)</f>
        <v>270.20060000000001</v>
      </c>
      <c r="AG68" s="13">
        <f>VLOOKUP(A:A,[1]TDSheet!$A:$W,23,0)</f>
        <v>185.89339999999999</v>
      </c>
      <c r="AH68" s="13">
        <f>VLOOKUP(A:A,[3]TDSheet!$A:$D,4,0)</f>
        <v>101.03400000000001</v>
      </c>
      <c r="AI68" s="13" t="str">
        <f>VLOOKUP(A:A,[1]TDSheet!$A:$AI,35,0)</f>
        <v>оконч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245.292</v>
      </c>
      <c r="D69" s="8">
        <v>265.24799999999999</v>
      </c>
      <c r="E69" s="8">
        <v>350.87900000000002</v>
      </c>
      <c r="F69" s="8">
        <v>155.285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317.80200000000002</v>
      </c>
      <c r="K69" s="13">
        <f t="shared" si="12"/>
        <v>33.076999999999998</v>
      </c>
      <c r="L69" s="13">
        <f>VLOOKUP(A:A,[1]TDSheet!$A:$N,14,0)</f>
        <v>120</v>
      </c>
      <c r="M69" s="13">
        <f>VLOOKUP(A:A,[1]TDSheet!$A:$V,22,0)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3"/>
        <v>70.17580000000001</v>
      </c>
      <c r="X69" s="15">
        <v>80</v>
      </c>
      <c r="Y69" s="18">
        <f t="shared" si="14"/>
        <v>7.20027416858803</v>
      </c>
      <c r="Z69" s="13">
        <f t="shared" si="15"/>
        <v>2.212799854080751</v>
      </c>
      <c r="AA69" s="13"/>
      <c r="AB69" s="13"/>
      <c r="AC69" s="13"/>
      <c r="AD69" s="13"/>
      <c r="AE69" s="13">
        <f>VLOOKUP(A:A,[1]TDSheet!$A:$AF,32,0)</f>
        <v>80.265000000000001</v>
      </c>
      <c r="AF69" s="13">
        <f>VLOOKUP(A:A,[1]TDSheet!$A:$AG,33,0)</f>
        <v>74.748800000000003</v>
      </c>
      <c r="AG69" s="13">
        <f>VLOOKUP(A:A,[1]TDSheet!$A:$W,23,0)</f>
        <v>68.928399999999996</v>
      </c>
      <c r="AH69" s="13">
        <f>VLOOKUP(A:A,[3]TDSheet!$A:$D,4,0)</f>
        <v>58.838000000000001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50</v>
      </c>
      <c r="AL69" s="13">
        <f t="shared" si="18"/>
        <v>80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88</v>
      </c>
      <c r="D70" s="8">
        <v>199</v>
      </c>
      <c r="E70" s="8">
        <v>158</v>
      </c>
      <c r="F70" s="8">
        <v>128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159</v>
      </c>
      <c r="K70" s="13">
        <f t="shared" si="12"/>
        <v>-1</v>
      </c>
      <c r="L70" s="13">
        <f>VLOOKUP(A:A,[1]TDSheet!$A:$N,14,0)</f>
        <v>60</v>
      </c>
      <c r="M70" s="13">
        <f>VLOOKUP(A:A,[1]TDSheet!$A:$V,22,0)</f>
        <v>20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31.6</v>
      </c>
      <c r="X70" s="15"/>
      <c r="Y70" s="18">
        <f t="shared" si="14"/>
        <v>7.5316455696202524</v>
      </c>
      <c r="Z70" s="13">
        <f t="shared" si="15"/>
        <v>4.0506329113924044</v>
      </c>
      <c r="AA70" s="13"/>
      <c r="AB70" s="13"/>
      <c r="AC70" s="13"/>
      <c r="AD70" s="13"/>
      <c r="AE70" s="13">
        <f>VLOOKUP(A:A,[1]TDSheet!$A:$AF,32,0)</f>
        <v>29.6</v>
      </c>
      <c r="AF70" s="13">
        <f>VLOOKUP(A:A,[1]TDSheet!$A:$AG,33,0)</f>
        <v>27</v>
      </c>
      <c r="AG70" s="13">
        <f>VLOOKUP(A:A,[1]TDSheet!$A:$W,23,0)</f>
        <v>36.6</v>
      </c>
      <c r="AH70" s="13">
        <f>VLOOKUP(A:A,[3]TDSheet!$A:$D,4,0)</f>
        <v>33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425</v>
      </c>
      <c r="D71" s="8">
        <v>469</v>
      </c>
      <c r="E71" s="8">
        <v>308</v>
      </c>
      <c r="F71" s="8">
        <v>582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308</v>
      </c>
      <c r="K71" s="13">
        <f t="shared" si="12"/>
        <v>0</v>
      </c>
      <c r="L71" s="13">
        <f>VLOOKUP(A:A,[1]TDSheet!$A:$N,14,0)</f>
        <v>0</v>
      </c>
      <c r="M71" s="13">
        <f>VLOOKUP(A:A,[1]TDSheet!$A:$V,22,0)</f>
        <v>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61.6</v>
      </c>
      <c r="X71" s="15">
        <v>30</v>
      </c>
      <c r="Y71" s="18">
        <f t="shared" si="14"/>
        <v>9.9350649350649345</v>
      </c>
      <c r="Z71" s="13">
        <f t="shared" si="15"/>
        <v>9.4480519480519476</v>
      </c>
      <c r="AA71" s="13"/>
      <c r="AB71" s="13"/>
      <c r="AC71" s="13"/>
      <c r="AD71" s="13"/>
      <c r="AE71" s="13">
        <f>VLOOKUP(A:A,[1]TDSheet!$A:$AF,32,0)</f>
        <v>57</v>
      </c>
      <c r="AF71" s="13">
        <f>VLOOKUP(A:A,[1]TDSheet!$A:$AG,33,0)</f>
        <v>69.2</v>
      </c>
      <c r="AG71" s="13">
        <f>VLOOKUP(A:A,[1]TDSheet!$A:$W,23,0)</f>
        <v>60.2</v>
      </c>
      <c r="AH71" s="13">
        <f>VLOOKUP(A:A,[3]TDSheet!$A:$D,4,0)</f>
        <v>76</v>
      </c>
      <c r="AI71" s="13" t="str">
        <f>VLOOKUP(A:A,[1]TDSheet!$A:$AI,35,0)</f>
        <v>ябиюль</v>
      </c>
      <c r="AJ71" s="13">
        <f t="shared" si="16"/>
        <v>0</v>
      </c>
      <c r="AK71" s="13">
        <f t="shared" si="17"/>
        <v>0</v>
      </c>
      <c r="AL71" s="13">
        <f t="shared" si="18"/>
        <v>18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318</v>
      </c>
      <c r="D72" s="8">
        <v>518</v>
      </c>
      <c r="E72" s="8">
        <v>674</v>
      </c>
      <c r="F72" s="8">
        <v>159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674</v>
      </c>
      <c r="K72" s="13">
        <f t="shared" ref="K72:K111" si="19">E72-J72</f>
        <v>0</v>
      </c>
      <c r="L72" s="13">
        <f>VLOOKUP(A:A,[1]TDSheet!$A:$N,14,0)</f>
        <v>250</v>
      </c>
      <c r="M72" s="13">
        <f>VLOOKUP(A:A,[1]TDSheet!$A:$V,22,0)</f>
        <v>160</v>
      </c>
      <c r="N72" s="13">
        <f>VLOOKUP(A:A,[1]TDSheet!$A:$X,24,0)</f>
        <v>140</v>
      </c>
      <c r="O72" s="13"/>
      <c r="P72" s="13"/>
      <c r="Q72" s="13"/>
      <c r="R72" s="13"/>
      <c r="S72" s="13"/>
      <c r="T72" s="13"/>
      <c r="U72" s="13"/>
      <c r="V72" s="15">
        <v>100</v>
      </c>
      <c r="W72" s="13">
        <f t="shared" ref="W72:W111" si="20">(E72-AD72)/5</f>
        <v>134.80000000000001</v>
      </c>
      <c r="X72" s="15">
        <v>130</v>
      </c>
      <c r="Y72" s="18">
        <f t="shared" ref="Y72:Y111" si="21">(F72+L72+M72+N72+V72+X72)/W72</f>
        <v>6.9658753709198811</v>
      </c>
      <c r="Z72" s="13">
        <f t="shared" ref="Z72:Z111" si="22">F72/W72</f>
        <v>1.1795252225519286</v>
      </c>
      <c r="AA72" s="13"/>
      <c r="AB72" s="13"/>
      <c r="AC72" s="13"/>
      <c r="AD72" s="13"/>
      <c r="AE72" s="13">
        <f>VLOOKUP(A:A,[1]TDSheet!$A:$AF,32,0)</f>
        <v>117</v>
      </c>
      <c r="AF72" s="13">
        <f>VLOOKUP(A:A,[1]TDSheet!$A:$AG,33,0)</f>
        <v>114.4</v>
      </c>
      <c r="AG72" s="13">
        <f>VLOOKUP(A:A,[1]TDSheet!$A:$W,23,0)</f>
        <v>131</v>
      </c>
      <c r="AH72" s="13">
        <f>VLOOKUP(A:A,[3]TDSheet!$A:$D,4,0)</f>
        <v>151</v>
      </c>
      <c r="AI72" s="13" t="str">
        <f>VLOOKUP(A:A,[1]TDSheet!$A:$AI,35,0)</f>
        <v>продиюль</v>
      </c>
      <c r="AJ72" s="13">
        <f t="shared" ref="AJ72:AJ111" si="23">T72*H72</f>
        <v>0</v>
      </c>
      <c r="AK72" s="13">
        <f t="shared" ref="AK72:AK111" si="24">V72*H72</f>
        <v>60</v>
      </c>
      <c r="AL72" s="13">
        <f t="shared" ref="AL72:AL111" si="25">X72*H72</f>
        <v>78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131.55600000000001</v>
      </c>
      <c r="D73" s="8">
        <v>99.269000000000005</v>
      </c>
      <c r="E73" s="8">
        <v>185.85499999999999</v>
      </c>
      <c r="F73" s="8">
        <v>44.97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181.214</v>
      </c>
      <c r="K73" s="13">
        <f t="shared" si="19"/>
        <v>4.6409999999999911</v>
      </c>
      <c r="L73" s="13">
        <f>VLOOKUP(A:A,[1]TDSheet!$A:$N,14,0)</f>
        <v>30</v>
      </c>
      <c r="M73" s="13">
        <f>VLOOKUP(A:A,[1]TDSheet!$A:$V,22,0)</f>
        <v>40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20"/>
        <v>37.170999999999999</v>
      </c>
      <c r="X73" s="15">
        <v>50</v>
      </c>
      <c r="Y73" s="18">
        <f t="shared" si="21"/>
        <v>6.5903526943047002</v>
      </c>
      <c r="Z73" s="13">
        <f t="shared" si="22"/>
        <v>1.2098141023916493</v>
      </c>
      <c r="AA73" s="13"/>
      <c r="AB73" s="13"/>
      <c r="AC73" s="13"/>
      <c r="AD73" s="13"/>
      <c r="AE73" s="13">
        <f>VLOOKUP(A:A,[1]TDSheet!$A:$AF,32,0)</f>
        <v>26.570999999999998</v>
      </c>
      <c r="AF73" s="13">
        <f>VLOOKUP(A:A,[1]TDSheet!$A:$AG,33,0)</f>
        <v>31.5212</v>
      </c>
      <c r="AG73" s="13">
        <f>VLOOKUP(A:A,[1]TDSheet!$A:$W,23,0)</f>
        <v>32.44</v>
      </c>
      <c r="AH73" s="13">
        <f>VLOOKUP(A:A,[3]TDSheet!$A:$D,4,0)</f>
        <v>36.75</v>
      </c>
      <c r="AI73" s="13" t="str">
        <f>VLOOKUP(A:A,[1]TDSheet!$A:$AI,35,0)</f>
        <v>зв</v>
      </c>
      <c r="AJ73" s="13">
        <f t="shared" si="23"/>
        <v>0</v>
      </c>
      <c r="AK73" s="13">
        <f t="shared" si="24"/>
        <v>50</v>
      </c>
      <c r="AL73" s="13">
        <f t="shared" si="25"/>
        <v>50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379</v>
      </c>
      <c r="D74" s="8">
        <v>851</v>
      </c>
      <c r="E74" s="8">
        <v>840</v>
      </c>
      <c r="F74" s="8">
        <v>379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851</v>
      </c>
      <c r="K74" s="13">
        <f t="shared" si="19"/>
        <v>-11</v>
      </c>
      <c r="L74" s="13">
        <f>VLOOKUP(A:A,[1]TDSheet!$A:$N,14,0)</f>
        <v>220</v>
      </c>
      <c r="M74" s="13">
        <f>VLOOKUP(A:A,[1]TDSheet!$A:$V,22,0)</f>
        <v>200</v>
      </c>
      <c r="N74" s="13">
        <f>VLOOKUP(A:A,[1]TDSheet!$A:$X,24,0)</f>
        <v>180</v>
      </c>
      <c r="O74" s="13"/>
      <c r="P74" s="13"/>
      <c r="Q74" s="13"/>
      <c r="R74" s="13"/>
      <c r="S74" s="13"/>
      <c r="T74" s="13"/>
      <c r="U74" s="13"/>
      <c r="V74" s="15"/>
      <c r="W74" s="13">
        <f t="shared" si="20"/>
        <v>168</v>
      </c>
      <c r="X74" s="15">
        <v>180</v>
      </c>
      <c r="Y74" s="18">
        <f t="shared" si="21"/>
        <v>6.8988095238095237</v>
      </c>
      <c r="Z74" s="13">
        <f t="shared" si="22"/>
        <v>2.2559523809523809</v>
      </c>
      <c r="AA74" s="13"/>
      <c r="AB74" s="13"/>
      <c r="AC74" s="13"/>
      <c r="AD74" s="13"/>
      <c r="AE74" s="13">
        <f>VLOOKUP(A:A,[1]TDSheet!$A:$AF,32,0)</f>
        <v>166</v>
      </c>
      <c r="AF74" s="13">
        <f>VLOOKUP(A:A,[1]TDSheet!$A:$AG,33,0)</f>
        <v>183.8</v>
      </c>
      <c r="AG74" s="13">
        <f>VLOOKUP(A:A,[1]TDSheet!$A:$W,23,0)</f>
        <v>173.6</v>
      </c>
      <c r="AH74" s="13">
        <f>VLOOKUP(A:A,[3]TDSheet!$A:$D,4,0)</f>
        <v>195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0</v>
      </c>
      <c r="AL74" s="13">
        <f t="shared" si="25"/>
        <v>108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453</v>
      </c>
      <c r="D75" s="8">
        <v>957</v>
      </c>
      <c r="E75" s="8">
        <v>1116</v>
      </c>
      <c r="F75" s="8">
        <v>283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1127</v>
      </c>
      <c r="K75" s="13">
        <f t="shared" si="19"/>
        <v>-11</v>
      </c>
      <c r="L75" s="13">
        <f>VLOOKUP(A:A,[1]TDSheet!$A:$N,14,0)</f>
        <v>300</v>
      </c>
      <c r="M75" s="13">
        <f>VLOOKUP(A:A,[1]TDSheet!$A:$V,22,0)</f>
        <v>250</v>
      </c>
      <c r="N75" s="13">
        <f>VLOOKUP(A:A,[1]TDSheet!$A:$X,24,0)</f>
        <v>230</v>
      </c>
      <c r="O75" s="13"/>
      <c r="P75" s="13"/>
      <c r="Q75" s="13"/>
      <c r="R75" s="13"/>
      <c r="S75" s="13"/>
      <c r="T75" s="13"/>
      <c r="U75" s="13"/>
      <c r="V75" s="15">
        <v>200</v>
      </c>
      <c r="W75" s="13">
        <f t="shared" si="20"/>
        <v>223.2</v>
      </c>
      <c r="X75" s="15">
        <v>260</v>
      </c>
      <c r="Y75" s="18">
        <f t="shared" si="21"/>
        <v>6.8234767025089607</v>
      </c>
      <c r="Z75" s="13">
        <f t="shared" si="22"/>
        <v>1.2679211469534051</v>
      </c>
      <c r="AA75" s="13"/>
      <c r="AB75" s="13"/>
      <c r="AC75" s="13"/>
      <c r="AD75" s="13"/>
      <c r="AE75" s="13">
        <f>VLOOKUP(A:A,[1]TDSheet!$A:$AF,32,0)</f>
        <v>185.4</v>
      </c>
      <c r="AF75" s="13">
        <f>VLOOKUP(A:A,[1]TDSheet!$A:$AG,33,0)</f>
        <v>186.4</v>
      </c>
      <c r="AG75" s="13">
        <f>VLOOKUP(A:A,[1]TDSheet!$A:$W,23,0)</f>
        <v>206.6</v>
      </c>
      <c r="AH75" s="13">
        <f>VLOOKUP(A:A,[3]TDSheet!$A:$D,4,0)</f>
        <v>256</v>
      </c>
      <c r="AI75" s="13">
        <f>VLOOKUP(A:A,[1]TDSheet!$A:$AI,35,0)</f>
        <v>0</v>
      </c>
      <c r="AJ75" s="13">
        <f t="shared" si="23"/>
        <v>0</v>
      </c>
      <c r="AK75" s="13">
        <f t="shared" si="24"/>
        <v>120</v>
      </c>
      <c r="AL75" s="13">
        <f t="shared" si="25"/>
        <v>156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446</v>
      </c>
      <c r="D76" s="8">
        <v>521</v>
      </c>
      <c r="E76" s="8">
        <v>807</v>
      </c>
      <c r="F76" s="8">
        <v>124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876</v>
      </c>
      <c r="K76" s="13">
        <f t="shared" si="19"/>
        <v>-69</v>
      </c>
      <c r="L76" s="13">
        <f>VLOOKUP(A:A,[1]TDSheet!$A:$N,14,0)</f>
        <v>280</v>
      </c>
      <c r="M76" s="13">
        <f>VLOOKUP(A:A,[1]TDSheet!$A:$V,22,0)</f>
        <v>180</v>
      </c>
      <c r="N76" s="13">
        <f>VLOOKUP(A:A,[1]TDSheet!$A:$X,24,0)</f>
        <v>170</v>
      </c>
      <c r="O76" s="13"/>
      <c r="P76" s="13"/>
      <c r="Q76" s="13"/>
      <c r="R76" s="13"/>
      <c r="S76" s="13"/>
      <c r="T76" s="13"/>
      <c r="U76" s="13"/>
      <c r="V76" s="15">
        <v>160</v>
      </c>
      <c r="W76" s="13">
        <f t="shared" si="20"/>
        <v>161.4</v>
      </c>
      <c r="X76" s="15">
        <v>180</v>
      </c>
      <c r="Y76" s="18">
        <f t="shared" si="21"/>
        <v>6.7781908302354399</v>
      </c>
      <c r="Z76" s="13">
        <f t="shared" si="22"/>
        <v>0.76827757125154894</v>
      </c>
      <c r="AA76" s="13"/>
      <c r="AB76" s="13"/>
      <c r="AC76" s="13"/>
      <c r="AD76" s="13"/>
      <c r="AE76" s="13">
        <f>VLOOKUP(A:A,[1]TDSheet!$A:$AF,32,0)</f>
        <v>177.4</v>
      </c>
      <c r="AF76" s="13">
        <f>VLOOKUP(A:A,[1]TDSheet!$A:$AG,33,0)</f>
        <v>161.6</v>
      </c>
      <c r="AG76" s="13">
        <f>VLOOKUP(A:A,[1]TDSheet!$A:$W,23,0)</f>
        <v>179.6</v>
      </c>
      <c r="AH76" s="13">
        <f>VLOOKUP(A:A,[3]TDSheet!$A:$D,4,0)</f>
        <v>132</v>
      </c>
      <c r="AI76" s="13">
        <f>VLOOKUP(A:A,[1]TDSheet!$A:$AI,35,0)</f>
        <v>0</v>
      </c>
      <c r="AJ76" s="13">
        <f t="shared" si="23"/>
        <v>0</v>
      </c>
      <c r="AK76" s="13">
        <f t="shared" si="24"/>
        <v>64</v>
      </c>
      <c r="AL76" s="13">
        <f t="shared" si="25"/>
        <v>72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380</v>
      </c>
      <c r="D77" s="8">
        <v>1138</v>
      </c>
      <c r="E77" s="8">
        <v>1006</v>
      </c>
      <c r="F77" s="8">
        <v>482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1031</v>
      </c>
      <c r="K77" s="13">
        <f t="shared" si="19"/>
        <v>-25</v>
      </c>
      <c r="L77" s="13">
        <f>VLOOKUP(A:A,[1]TDSheet!$A:$N,14,0)</f>
        <v>300</v>
      </c>
      <c r="M77" s="13">
        <f>VLOOKUP(A:A,[1]TDSheet!$A:$V,22,0)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5"/>
      <c r="W77" s="13">
        <f t="shared" si="20"/>
        <v>201.2</v>
      </c>
      <c r="X77" s="15">
        <v>200</v>
      </c>
      <c r="Y77" s="18">
        <f t="shared" si="21"/>
        <v>6.8687872763419486</v>
      </c>
      <c r="Z77" s="13">
        <f t="shared" si="22"/>
        <v>2.3956262425447319</v>
      </c>
      <c r="AA77" s="13"/>
      <c r="AB77" s="13"/>
      <c r="AC77" s="13"/>
      <c r="AD77" s="13"/>
      <c r="AE77" s="13">
        <f>VLOOKUP(A:A,[1]TDSheet!$A:$AF,32,0)</f>
        <v>191.6</v>
      </c>
      <c r="AF77" s="13">
        <f>VLOOKUP(A:A,[1]TDSheet!$A:$AG,33,0)</f>
        <v>183.8</v>
      </c>
      <c r="AG77" s="13">
        <f>VLOOKUP(A:A,[1]TDSheet!$A:$W,23,0)</f>
        <v>209.8</v>
      </c>
      <c r="AH77" s="13">
        <f>VLOOKUP(A:A,[3]TDSheet!$A:$D,4,0)</f>
        <v>197</v>
      </c>
      <c r="AI77" s="13">
        <f>VLOOKUP(A:A,[1]TDSheet!$A:$AI,35,0)</f>
        <v>0</v>
      </c>
      <c r="AJ77" s="13">
        <f t="shared" si="23"/>
        <v>0</v>
      </c>
      <c r="AK77" s="13">
        <f t="shared" si="24"/>
        <v>0</v>
      </c>
      <c r="AL77" s="13">
        <f t="shared" si="25"/>
        <v>66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266.27999999999997</v>
      </c>
      <c r="D78" s="8">
        <v>632</v>
      </c>
      <c r="E78" s="8">
        <v>551</v>
      </c>
      <c r="F78" s="8">
        <v>327.27999999999997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570</v>
      </c>
      <c r="K78" s="13">
        <f t="shared" si="19"/>
        <v>-19</v>
      </c>
      <c r="L78" s="13">
        <f>VLOOKUP(A:A,[1]TDSheet!$A:$N,14,0)</f>
        <v>160</v>
      </c>
      <c r="M78" s="13">
        <f>VLOOKUP(A:A,[1]TDSheet!$A:$V,22,0)</f>
        <v>120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5"/>
      <c r="W78" s="13">
        <f t="shared" si="20"/>
        <v>110.2</v>
      </c>
      <c r="X78" s="15">
        <v>100</v>
      </c>
      <c r="Y78" s="18">
        <f t="shared" si="21"/>
        <v>7.5070780399274044</v>
      </c>
      <c r="Z78" s="13">
        <f t="shared" si="22"/>
        <v>2.9698729582577128</v>
      </c>
      <c r="AA78" s="13"/>
      <c r="AB78" s="13"/>
      <c r="AC78" s="13"/>
      <c r="AD78" s="13"/>
      <c r="AE78" s="13">
        <f>VLOOKUP(A:A,[1]TDSheet!$A:$AF,32,0)</f>
        <v>115.4</v>
      </c>
      <c r="AF78" s="13">
        <f>VLOOKUP(A:A,[1]TDSheet!$A:$AG,33,0)</f>
        <v>101</v>
      </c>
      <c r="AG78" s="13">
        <f>VLOOKUP(A:A,[1]TDSheet!$A:$W,23,0)</f>
        <v>119.8</v>
      </c>
      <c r="AH78" s="13">
        <f>VLOOKUP(A:A,[3]TDSheet!$A:$D,4,0)</f>
        <v>138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35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115</v>
      </c>
      <c r="D79" s="8">
        <v>286</v>
      </c>
      <c r="E79" s="8">
        <v>344</v>
      </c>
      <c r="F79" s="8">
        <v>51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366</v>
      </c>
      <c r="K79" s="13">
        <f t="shared" si="19"/>
        <v>-22</v>
      </c>
      <c r="L79" s="13">
        <f>VLOOKUP(A:A,[1]TDSheet!$A:$N,14,0)</f>
        <v>40</v>
      </c>
      <c r="M79" s="13">
        <f>VLOOKUP(A:A,[1]TDSheet!$A:$V,22,0)</f>
        <v>180</v>
      </c>
      <c r="N79" s="13">
        <f>VLOOKUP(A:A,[1]TDSheet!$A:$X,24,0)</f>
        <v>100</v>
      </c>
      <c r="O79" s="13"/>
      <c r="P79" s="13"/>
      <c r="Q79" s="13"/>
      <c r="R79" s="13"/>
      <c r="S79" s="13"/>
      <c r="T79" s="13"/>
      <c r="U79" s="13"/>
      <c r="V79" s="15">
        <v>50</v>
      </c>
      <c r="W79" s="13">
        <f t="shared" si="20"/>
        <v>68.8</v>
      </c>
      <c r="X79" s="15">
        <v>60</v>
      </c>
      <c r="Y79" s="18">
        <f t="shared" si="21"/>
        <v>6.9912790697674421</v>
      </c>
      <c r="Z79" s="13">
        <f t="shared" si="22"/>
        <v>0.74127906976744184</v>
      </c>
      <c r="AA79" s="13"/>
      <c r="AB79" s="13"/>
      <c r="AC79" s="13"/>
      <c r="AD79" s="13"/>
      <c r="AE79" s="13">
        <f>VLOOKUP(A:A,[1]TDSheet!$A:$AF,32,0)</f>
        <v>50.4</v>
      </c>
      <c r="AF79" s="13">
        <f>VLOOKUP(A:A,[1]TDSheet!$A:$AG,33,0)</f>
        <v>54.8</v>
      </c>
      <c r="AG79" s="13">
        <f>VLOOKUP(A:A,[1]TDSheet!$A:$W,23,0)</f>
        <v>67.8</v>
      </c>
      <c r="AH79" s="13">
        <f>VLOOKUP(A:A,[3]TDSheet!$A:$D,4,0)</f>
        <v>42</v>
      </c>
      <c r="AI79" s="13">
        <f>VLOOKUP(A:A,[1]TDSheet!$A:$AI,35,0)</f>
        <v>0</v>
      </c>
      <c r="AJ79" s="13">
        <f t="shared" si="23"/>
        <v>0</v>
      </c>
      <c r="AK79" s="13">
        <f t="shared" si="24"/>
        <v>16.5</v>
      </c>
      <c r="AL79" s="13">
        <f t="shared" si="25"/>
        <v>19.8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1446</v>
      </c>
      <c r="D80" s="8">
        <v>6856</v>
      </c>
      <c r="E80" s="8">
        <v>4862</v>
      </c>
      <c r="F80" s="8">
        <v>3357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4933</v>
      </c>
      <c r="K80" s="13">
        <f t="shared" si="19"/>
        <v>-71</v>
      </c>
      <c r="L80" s="13">
        <f>VLOOKUP(A:A,[1]TDSheet!$A:$N,14,0)</f>
        <v>1200</v>
      </c>
      <c r="M80" s="13">
        <f>VLOOKUP(A:A,[1]TDSheet!$A:$V,22,0)</f>
        <v>800</v>
      </c>
      <c r="N80" s="13">
        <f>VLOOKUP(A:A,[1]TDSheet!$A:$X,24,0)</f>
        <v>1000</v>
      </c>
      <c r="O80" s="13"/>
      <c r="P80" s="13"/>
      <c r="Q80" s="13"/>
      <c r="R80" s="13"/>
      <c r="S80" s="13"/>
      <c r="T80" s="13">
        <v>588</v>
      </c>
      <c r="U80" s="13"/>
      <c r="V80" s="15"/>
      <c r="W80" s="13">
        <f t="shared" si="20"/>
        <v>811.6</v>
      </c>
      <c r="X80" s="15"/>
      <c r="Y80" s="18">
        <f t="shared" si="21"/>
        <v>7.8326761951700341</v>
      </c>
      <c r="Z80" s="13">
        <f t="shared" si="22"/>
        <v>4.1362740266140952</v>
      </c>
      <c r="AA80" s="13"/>
      <c r="AB80" s="13"/>
      <c r="AC80" s="13"/>
      <c r="AD80" s="13">
        <f>VLOOKUP(A:A,[4]TDSheet!$A:$D,4,0)</f>
        <v>804</v>
      </c>
      <c r="AE80" s="13">
        <f>VLOOKUP(A:A,[1]TDSheet!$A:$AF,32,0)</f>
        <v>915.8</v>
      </c>
      <c r="AF80" s="13">
        <f>VLOOKUP(A:A,[1]TDSheet!$A:$AG,33,0)</f>
        <v>1109</v>
      </c>
      <c r="AG80" s="13">
        <f>VLOOKUP(A:A,[1]TDSheet!$A:$W,23,0)</f>
        <v>1023.6</v>
      </c>
      <c r="AH80" s="13">
        <f>VLOOKUP(A:A,[3]TDSheet!$A:$D,4,0)</f>
        <v>912</v>
      </c>
      <c r="AI80" s="13" t="str">
        <f>VLOOKUP(A:A,[1]TDSheet!$A:$AI,35,0)</f>
        <v>оконч</v>
      </c>
      <c r="AJ80" s="13">
        <f t="shared" si="23"/>
        <v>205.79999999999998</v>
      </c>
      <c r="AK80" s="13">
        <f t="shared" si="24"/>
        <v>0</v>
      </c>
      <c r="AL80" s="13">
        <f t="shared" si="25"/>
        <v>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2964</v>
      </c>
      <c r="D81" s="8">
        <v>13508</v>
      </c>
      <c r="E81" s="8">
        <v>12842</v>
      </c>
      <c r="F81" s="8">
        <v>3463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12992</v>
      </c>
      <c r="K81" s="13">
        <f t="shared" si="19"/>
        <v>-150</v>
      </c>
      <c r="L81" s="13">
        <f>VLOOKUP(A:A,[1]TDSheet!$A:$N,14,0)</f>
        <v>2200</v>
      </c>
      <c r="M81" s="13">
        <f>VLOOKUP(A:A,[1]TDSheet!$A:$V,22,0)</f>
        <v>2500</v>
      </c>
      <c r="N81" s="13">
        <f>VLOOKUP(A:A,[1]TDSheet!$A:$X,24,0)</f>
        <v>2200</v>
      </c>
      <c r="O81" s="13"/>
      <c r="P81" s="13"/>
      <c r="Q81" s="13"/>
      <c r="R81" s="13"/>
      <c r="S81" s="13"/>
      <c r="T81" s="13">
        <v>3000</v>
      </c>
      <c r="U81" s="13"/>
      <c r="V81" s="15">
        <v>1200</v>
      </c>
      <c r="W81" s="13">
        <f t="shared" si="20"/>
        <v>2008</v>
      </c>
      <c r="X81" s="15">
        <v>2200</v>
      </c>
      <c r="Y81" s="18">
        <f t="shared" si="21"/>
        <v>6.8540836653386457</v>
      </c>
      <c r="Z81" s="13">
        <f t="shared" si="22"/>
        <v>1.7246015936254979</v>
      </c>
      <c r="AA81" s="13"/>
      <c r="AB81" s="13"/>
      <c r="AC81" s="13"/>
      <c r="AD81" s="13">
        <f>VLOOKUP(A:A,[4]TDSheet!$A:$D,4,0)</f>
        <v>2802</v>
      </c>
      <c r="AE81" s="13">
        <f>VLOOKUP(A:A,[1]TDSheet!$A:$AF,32,0)</f>
        <v>1497.8</v>
      </c>
      <c r="AF81" s="13">
        <f>VLOOKUP(A:A,[1]TDSheet!$A:$AG,33,0)</f>
        <v>1529.4</v>
      </c>
      <c r="AG81" s="13">
        <f>VLOOKUP(A:A,[1]TDSheet!$A:$W,23,0)</f>
        <v>1960.4</v>
      </c>
      <c r="AH81" s="13">
        <f>VLOOKUP(A:A,[3]TDSheet!$A:$D,4,0)</f>
        <v>2220</v>
      </c>
      <c r="AI81" s="13" t="str">
        <f>VLOOKUP(A:A,[1]TDSheet!$A:$AI,35,0)</f>
        <v>ябиюль</v>
      </c>
      <c r="AJ81" s="13">
        <f t="shared" si="23"/>
        <v>1050</v>
      </c>
      <c r="AK81" s="13">
        <f t="shared" si="24"/>
        <v>420</v>
      </c>
      <c r="AL81" s="13">
        <f t="shared" si="25"/>
        <v>770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64</v>
      </c>
      <c r="D82" s="8">
        <v>904</v>
      </c>
      <c r="E82" s="8">
        <v>668</v>
      </c>
      <c r="F82" s="8">
        <v>276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744</v>
      </c>
      <c r="K82" s="13">
        <f t="shared" si="19"/>
        <v>-76</v>
      </c>
      <c r="L82" s="13">
        <f>VLOOKUP(A:A,[1]TDSheet!$A:$N,14,0)</f>
        <v>200</v>
      </c>
      <c r="M82" s="13">
        <f>VLOOKUP(A:A,[1]TDSheet!$A:$V,22,0)</f>
        <v>150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3"/>
      <c r="V82" s="15"/>
      <c r="W82" s="13">
        <f t="shared" si="20"/>
        <v>133.6</v>
      </c>
      <c r="X82" s="15">
        <v>130</v>
      </c>
      <c r="Y82" s="18">
        <f t="shared" si="21"/>
        <v>6.7814371257485035</v>
      </c>
      <c r="Z82" s="13">
        <f t="shared" si="22"/>
        <v>2.0658682634730541</v>
      </c>
      <c r="AA82" s="13"/>
      <c r="AB82" s="13"/>
      <c r="AC82" s="13"/>
      <c r="AD82" s="13"/>
      <c r="AE82" s="13">
        <f>VLOOKUP(A:A,[1]TDSheet!$A:$AF,32,0)</f>
        <v>96.6</v>
      </c>
      <c r="AF82" s="13">
        <f>VLOOKUP(A:A,[1]TDSheet!$A:$AG,33,0)</f>
        <v>104.4</v>
      </c>
      <c r="AG82" s="13">
        <f>VLOOKUP(A:A,[1]TDSheet!$A:$W,23,0)</f>
        <v>142.19999999999999</v>
      </c>
      <c r="AH82" s="13">
        <f>VLOOKUP(A:A,[3]TDSheet!$A:$D,4,0)</f>
        <v>129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52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148.749</v>
      </c>
      <c r="D83" s="8">
        <v>731.28899999999999</v>
      </c>
      <c r="E83" s="8">
        <v>741.005</v>
      </c>
      <c r="F83" s="8">
        <v>137.59299999999999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715.20699999999999</v>
      </c>
      <c r="K83" s="13">
        <f t="shared" si="19"/>
        <v>25.798000000000002</v>
      </c>
      <c r="L83" s="13">
        <f>VLOOKUP(A:A,[1]TDSheet!$A:$N,14,0)</f>
        <v>170</v>
      </c>
      <c r="M83" s="13">
        <f>VLOOKUP(A:A,[1]TDSheet!$A:$V,22,0)</f>
        <v>180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3"/>
      <c r="V83" s="15">
        <v>90</v>
      </c>
      <c r="W83" s="13">
        <f t="shared" si="20"/>
        <v>148.20099999999999</v>
      </c>
      <c r="X83" s="15">
        <v>90</v>
      </c>
      <c r="Y83" s="18">
        <f t="shared" si="21"/>
        <v>5.8541642768942177</v>
      </c>
      <c r="Z83" s="13">
        <f t="shared" si="22"/>
        <v>0.92842153561716856</v>
      </c>
      <c r="AA83" s="13"/>
      <c r="AB83" s="13"/>
      <c r="AC83" s="13"/>
      <c r="AD83" s="13"/>
      <c r="AE83" s="13">
        <f>VLOOKUP(A:A,[1]TDSheet!$A:$AF,32,0)</f>
        <v>168.61060000000001</v>
      </c>
      <c r="AF83" s="13">
        <f>VLOOKUP(A:A,[1]TDSheet!$A:$AG,33,0)</f>
        <v>131.214</v>
      </c>
      <c r="AG83" s="13">
        <f>VLOOKUP(A:A,[1]TDSheet!$A:$W,23,0)</f>
        <v>155.20760000000001</v>
      </c>
      <c r="AH83" s="13">
        <f>VLOOKUP(A:A,[3]TDSheet!$A:$D,4,0)</f>
        <v>71.146000000000001</v>
      </c>
      <c r="AI83" s="13" t="str">
        <f>VLOOKUP(A:A,[1]TDSheet!$A:$AI,35,0)</f>
        <v>оконч</v>
      </c>
      <c r="AJ83" s="13">
        <f t="shared" si="23"/>
        <v>0</v>
      </c>
      <c r="AK83" s="13">
        <f t="shared" si="24"/>
        <v>90</v>
      </c>
      <c r="AL83" s="13">
        <f t="shared" si="25"/>
        <v>90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110</v>
      </c>
      <c r="D84" s="8">
        <v>432</v>
      </c>
      <c r="E84" s="8">
        <v>358</v>
      </c>
      <c r="F84" s="8">
        <v>171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377</v>
      </c>
      <c r="K84" s="13">
        <f t="shared" si="19"/>
        <v>-19</v>
      </c>
      <c r="L84" s="13">
        <f>VLOOKUP(A:A,[1]TDSheet!$A:$N,14,0)</f>
        <v>130</v>
      </c>
      <c r="M84" s="13">
        <f>VLOOKUP(A:A,[1]TDSheet!$A:$V,22,0)</f>
        <v>120</v>
      </c>
      <c r="N84" s="13">
        <f>VLOOKUP(A:A,[1]TDSheet!$A:$X,24,0)</f>
        <v>120</v>
      </c>
      <c r="O84" s="13"/>
      <c r="P84" s="13"/>
      <c r="Q84" s="13"/>
      <c r="R84" s="13"/>
      <c r="S84" s="13"/>
      <c r="T84" s="13"/>
      <c r="U84" s="13"/>
      <c r="V84" s="15"/>
      <c r="W84" s="13">
        <f t="shared" si="20"/>
        <v>71.599999999999994</v>
      </c>
      <c r="X84" s="15"/>
      <c r="Y84" s="18">
        <f t="shared" si="21"/>
        <v>7.55586592178771</v>
      </c>
      <c r="Z84" s="13">
        <f t="shared" si="22"/>
        <v>2.3882681564245813</v>
      </c>
      <c r="AA84" s="13"/>
      <c r="AB84" s="13"/>
      <c r="AC84" s="13"/>
      <c r="AD84" s="13"/>
      <c r="AE84" s="13">
        <f>VLOOKUP(A:A,[1]TDSheet!$A:$AF,32,0)</f>
        <v>63.4</v>
      </c>
      <c r="AF84" s="13">
        <f>VLOOKUP(A:A,[1]TDSheet!$A:$AG,33,0)</f>
        <v>65.400000000000006</v>
      </c>
      <c r="AG84" s="13">
        <f>VLOOKUP(A:A,[1]TDSheet!$A:$W,23,0)</f>
        <v>85.4</v>
      </c>
      <c r="AH84" s="13">
        <f>VLOOKUP(A:A,[3]TDSheet!$A:$D,4,0)</f>
        <v>53</v>
      </c>
      <c r="AI84" s="13" t="str">
        <f>VLOOKUP(A:A,[1]TDSheet!$A:$AI,35,0)</f>
        <v>оконч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49.606999999999999</v>
      </c>
      <c r="D85" s="8">
        <v>74.338999999999999</v>
      </c>
      <c r="E85" s="8">
        <v>82.484999999999999</v>
      </c>
      <c r="F85" s="8">
        <v>38.542000000000002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82.5</v>
      </c>
      <c r="K85" s="13">
        <f t="shared" si="19"/>
        <v>-1.5000000000000568E-2</v>
      </c>
      <c r="L85" s="13">
        <f>VLOOKUP(A:A,[1]TDSheet!$A:$N,14,0)</f>
        <v>20</v>
      </c>
      <c r="M85" s="13">
        <f>VLOOKUP(A:A,[1]TDSheet!$A:$V,22,0)</f>
        <v>10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/>
      <c r="W85" s="13">
        <f t="shared" si="20"/>
        <v>16.497</v>
      </c>
      <c r="X85" s="15">
        <v>40</v>
      </c>
      <c r="Y85" s="18">
        <f t="shared" si="21"/>
        <v>7.791840940777111</v>
      </c>
      <c r="Z85" s="13">
        <f t="shared" si="22"/>
        <v>2.3363035703461237</v>
      </c>
      <c r="AA85" s="13"/>
      <c r="AB85" s="13"/>
      <c r="AC85" s="13"/>
      <c r="AD85" s="13"/>
      <c r="AE85" s="13">
        <f>VLOOKUP(A:A,[1]TDSheet!$A:$AF,32,0)</f>
        <v>16.767599999999998</v>
      </c>
      <c r="AF85" s="13">
        <f>VLOOKUP(A:A,[1]TDSheet!$A:$AG,33,0)</f>
        <v>15.928800000000001</v>
      </c>
      <c r="AG85" s="13">
        <f>VLOOKUP(A:A,[1]TDSheet!$A:$W,23,0)</f>
        <v>15.623799999999999</v>
      </c>
      <c r="AH85" s="13">
        <f>VLOOKUP(A:A,[3]TDSheet!$A:$D,4,0)</f>
        <v>11.723000000000001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40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273</v>
      </c>
      <c r="D86" s="8">
        <v>1252</v>
      </c>
      <c r="E86" s="8">
        <v>1026</v>
      </c>
      <c r="F86" s="8">
        <v>462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1070</v>
      </c>
      <c r="K86" s="13">
        <f t="shared" si="19"/>
        <v>-44</v>
      </c>
      <c r="L86" s="13">
        <f>VLOOKUP(A:A,[1]TDSheet!$A:$N,14,0)</f>
        <v>300</v>
      </c>
      <c r="M86" s="13">
        <f>VLOOKUP(A:A,[1]TDSheet!$A:$V,22,0)</f>
        <v>100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5">
        <v>300</v>
      </c>
      <c r="W86" s="13">
        <f t="shared" si="20"/>
        <v>205.2</v>
      </c>
      <c r="X86" s="15">
        <v>300</v>
      </c>
      <c r="Y86" s="18">
        <f t="shared" si="21"/>
        <v>7.6120857699805073</v>
      </c>
      <c r="Z86" s="13">
        <f t="shared" si="22"/>
        <v>2.2514619883040936</v>
      </c>
      <c r="AA86" s="13"/>
      <c r="AB86" s="13"/>
      <c r="AC86" s="13"/>
      <c r="AD86" s="13"/>
      <c r="AE86" s="13">
        <f>VLOOKUP(A:A,[1]TDSheet!$A:$AF,32,0)</f>
        <v>159.80000000000001</v>
      </c>
      <c r="AF86" s="13">
        <f>VLOOKUP(A:A,[1]TDSheet!$A:$AG,33,0)</f>
        <v>155</v>
      </c>
      <c r="AG86" s="13">
        <f>VLOOKUP(A:A,[1]TDSheet!$A:$W,23,0)</f>
        <v>171.2</v>
      </c>
      <c r="AH86" s="13">
        <f>VLOOKUP(A:A,[3]TDSheet!$A:$D,4,0)</f>
        <v>283</v>
      </c>
      <c r="AI86" s="13">
        <f>VLOOKUP(A:A,[1]TDSheet!$A:$AI,35,0)</f>
        <v>0</v>
      </c>
      <c r="AJ86" s="13">
        <f t="shared" si="23"/>
        <v>0</v>
      </c>
      <c r="AK86" s="13">
        <f t="shared" si="24"/>
        <v>60</v>
      </c>
      <c r="AL86" s="13">
        <f t="shared" si="25"/>
        <v>60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352</v>
      </c>
      <c r="D87" s="8">
        <v>632</v>
      </c>
      <c r="E87" s="8">
        <v>501</v>
      </c>
      <c r="F87" s="8">
        <v>477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508</v>
      </c>
      <c r="K87" s="13">
        <f t="shared" si="19"/>
        <v>-7</v>
      </c>
      <c r="L87" s="13">
        <f>VLOOKUP(A:A,[1]TDSheet!$A:$N,14,0)</f>
        <v>0</v>
      </c>
      <c r="M87" s="13">
        <f>VLOOKUP(A:A,[1]TDSheet!$A:$V,22,0)</f>
        <v>50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/>
      <c r="W87" s="13">
        <f t="shared" si="20"/>
        <v>100.2</v>
      </c>
      <c r="X87" s="15">
        <v>100</v>
      </c>
      <c r="Y87" s="18">
        <f t="shared" si="21"/>
        <v>7.0558882235528939</v>
      </c>
      <c r="Z87" s="13">
        <f t="shared" si="22"/>
        <v>4.7604790419161676</v>
      </c>
      <c r="AA87" s="13"/>
      <c r="AB87" s="13"/>
      <c r="AC87" s="13"/>
      <c r="AD87" s="13"/>
      <c r="AE87" s="13">
        <f>VLOOKUP(A:A,[1]TDSheet!$A:$AF,32,0)</f>
        <v>75</v>
      </c>
      <c r="AF87" s="13">
        <f>VLOOKUP(A:A,[1]TDSheet!$A:$AG,33,0)</f>
        <v>74.599999999999994</v>
      </c>
      <c r="AG87" s="13">
        <f>VLOOKUP(A:A,[1]TDSheet!$A:$W,23,0)</f>
        <v>93</v>
      </c>
      <c r="AH87" s="13">
        <f>VLOOKUP(A:A,[3]TDSheet!$A:$D,4,0)</f>
        <v>108</v>
      </c>
      <c r="AI87" s="13" t="str">
        <f>VLOOKUP(A:A,[1]TDSheet!$A:$AI,35,0)</f>
        <v>ябиюль</v>
      </c>
      <c r="AJ87" s="13">
        <f t="shared" si="23"/>
        <v>0</v>
      </c>
      <c r="AK87" s="13">
        <f t="shared" si="24"/>
        <v>0</v>
      </c>
      <c r="AL87" s="13">
        <f t="shared" si="25"/>
        <v>30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602.49599999999998</v>
      </c>
      <c r="D88" s="8">
        <v>367.19099999999997</v>
      </c>
      <c r="E88" s="8">
        <v>447.15</v>
      </c>
      <c r="F88" s="8">
        <v>506.37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459.52800000000002</v>
      </c>
      <c r="K88" s="13">
        <f t="shared" si="19"/>
        <v>-12.378000000000043</v>
      </c>
      <c r="L88" s="13">
        <f>VLOOKUP(A:A,[1]TDSheet!$A:$N,14,0)</f>
        <v>0</v>
      </c>
      <c r="M88" s="13">
        <f>VLOOKUP(A:A,[1]TDSheet!$A:$V,22,0)</f>
        <v>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5"/>
      <c r="W88" s="13">
        <f t="shared" si="20"/>
        <v>89.429999999999993</v>
      </c>
      <c r="X88" s="15">
        <v>100</v>
      </c>
      <c r="Y88" s="18">
        <f t="shared" si="21"/>
        <v>7.3394833948339491</v>
      </c>
      <c r="Z88" s="13">
        <f t="shared" si="22"/>
        <v>5.6621938946662196</v>
      </c>
      <c r="AA88" s="13"/>
      <c r="AB88" s="13"/>
      <c r="AC88" s="13"/>
      <c r="AD88" s="13"/>
      <c r="AE88" s="13">
        <f>VLOOKUP(A:A,[1]TDSheet!$A:$AF,32,0)</f>
        <v>116.93499999999999</v>
      </c>
      <c r="AF88" s="13">
        <f>VLOOKUP(A:A,[1]TDSheet!$A:$AG,33,0)</f>
        <v>108.65899999999999</v>
      </c>
      <c r="AG88" s="13">
        <f>VLOOKUP(A:A,[1]TDSheet!$A:$W,23,0)</f>
        <v>86.561800000000005</v>
      </c>
      <c r="AH88" s="13">
        <f>VLOOKUP(A:A,[3]TDSheet!$A:$D,4,0)</f>
        <v>96.227000000000004</v>
      </c>
      <c r="AI88" s="13" t="e">
        <f>VLOOKUP(A:A,[1]TDSheet!$A:$AI,35,0)</f>
        <v>#N/A</v>
      </c>
      <c r="AJ88" s="13">
        <f t="shared" si="23"/>
        <v>0</v>
      </c>
      <c r="AK88" s="13">
        <f t="shared" si="24"/>
        <v>0</v>
      </c>
      <c r="AL88" s="13">
        <f t="shared" si="25"/>
        <v>100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2753.9209999999998</v>
      </c>
      <c r="D89" s="8">
        <v>3973.3780000000002</v>
      </c>
      <c r="E89" s="8">
        <v>4363.8050000000003</v>
      </c>
      <c r="F89" s="8">
        <v>2110.86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4445.3310000000001</v>
      </c>
      <c r="K89" s="13">
        <f t="shared" si="19"/>
        <v>-81.52599999999984</v>
      </c>
      <c r="L89" s="13">
        <f>VLOOKUP(A:A,[1]TDSheet!$A:$N,14,0)</f>
        <v>900</v>
      </c>
      <c r="M89" s="13">
        <f>VLOOKUP(A:A,[1]TDSheet!$A:$V,22,0)</f>
        <v>1400</v>
      </c>
      <c r="N89" s="13">
        <f>VLOOKUP(A:A,[1]TDSheet!$A:$X,24,0)</f>
        <v>900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872.76100000000008</v>
      </c>
      <c r="X89" s="15">
        <v>800</v>
      </c>
      <c r="Y89" s="18">
        <f t="shared" si="21"/>
        <v>7.0017564946188013</v>
      </c>
      <c r="Z89" s="13">
        <f t="shared" si="22"/>
        <v>2.4186002811766336</v>
      </c>
      <c r="AA89" s="13"/>
      <c r="AB89" s="13"/>
      <c r="AC89" s="13"/>
      <c r="AD89" s="13"/>
      <c r="AE89" s="13">
        <f>VLOOKUP(A:A,[1]TDSheet!$A:$AF,32,0)</f>
        <v>906.22140000000002</v>
      </c>
      <c r="AF89" s="13">
        <f>VLOOKUP(A:A,[1]TDSheet!$A:$AG,33,0)</f>
        <v>1013.933</v>
      </c>
      <c r="AG89" s="13">
        <f>VLOOKUP(A:A,[1]TDSheet!$A:$W,23,0)</f>
        <v>939.11779999999999</v>
      </c>
      <c r="AH89" s="13">
        <f>VLOOKUP(A:A,[3]TDSheet!$A:$D,4,0)</f>
        <v>797.08199999999999</v>
      </c>
      <c r="AI89" s="13" t="str">
        <f>VLOOKUP(A:A,[1]TDSheet!$A:$AI,35,0)</f>
        <v>оконч</v>
      </c>
      <c r="AJ89" s="13">
        <f t="shared" si="23"/>
        <v>0</v>
      </c>
      <c r="AK89" s="13">
        <f t="shared" si="24"/>
        <v>0</v>
      </c>
      <c r="AL89" s="13">
        <f t="shared" si="25"/>
        <v>800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3716.0639999999999</v>
      </c>
      <c r="D90" s="8">
        <v>7738.9840000000004</v>
      </c>
      <c r="E90" s="8">
        <v>7428.7470000000003</v>
      </c>
      <c r="F90" s="8">
        <v>3926.3069999999998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7580.3850000000002</v>
      </c>
      <c r="K90" s="13">
        <f t="shared" si="19"/>
        <v>-151.63799999999992</v>
      </c>
      <c r="L90" s="13">
        <f>VLOOKUP(A:A,[1]TDSheet!$A:$N,14,0)</f>
        <v>1000</v>
      </c>
      <c r="M90" s="13">
        <f>VLOOKUP(A:A,[1]TDSheet!$A:$V,22,0)</f>
        <v>1400</v>
      </c>
      <c r="N90" s="13">
        <f>VLOOKUP(A:A,[1]TDSheet!$A:$X,24,0)</f>
        <v>1200</v>
      </c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20"/>
        <v>1485.7494000000002</v>
      </c>
      <c r="X90" s="15">
        <v>1700</v>
      </c>
      <c r="Y90" s="18">
        <f t="shared" si="21"/>
        <v>6.8829285746304185</v>
      </c>
      <c r="Z90" s="13">
        <f t="shared" si="22"/>
        <v>2.6426441767366686</v>
      </c>
      <c r="AA90" s="13"/>
      <c r="AB90" s="13"/>
      <c r="AC90" s="13"/>
      <c r="AD90" s="13"/>
      <c r="AE90" s="13">
        <f>VLOOKUP(A:A,[1]TDSheet!$A:$AF,32,0)</f>
        <v>1282.5196000000001</v>
      </c>
      <c r="AF90" s="13">
        <f>VLOOKUP(A:A,[1]TDSheet!$A:$AG,33,0)</f>
        <v>1168.0296000000001</v>
      </c>
      <c r="AG90" s="13">
        <f>VLOOKUP(A:A,[1]TDSheet!$A:$W,23,0)</f>
        <v>1442.3514</v>
      </c>
      <c r="AH90" s="13">
        <f>VLOOKUP(A:A,[3]TDSheet!$A:$D,4,0)</f>
        <v>1704.386</v>
      </c>
      <c r="AI90" s="13" t="str">
        <f>VLOOKUP(A:A,[1]TDSheet!$A:$AI,35,0)</f>
        <v>ябиюль</v>
      </c>
      <c r="AJ90" s="13">
        <f t="shared" si="23"/>
        <v>0</v>
      </c>
      <c r="AK90" s="13">
        <f t="shared" si="24"/>
        <v>1000</v>
      </c>
      <c r="AL90" s="13">
        <f t="shared" si="25"/>
        <v>1700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5240.835</v>
      </c>
      <c r="D91" s="8">
        <v>13551.922</v>
      </c>
      <c r="E91" s="8">
        <v>7621.68</v>
      </c>
      <c r="F91" s="8">
        <v>4267.7560000000003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7750.2709999999997</v>
      </c>
      <c r="K91" s="13">
        <f t="shared" si="19"/>
        <v>-128.59099999999944</v>
      </c>
      <c r="L91" s="13">
        <f>VLOOKUP(A:A,[1]TDSheet!$A:$N,14,0)</f>
        <v>600</v>
      </c>
      <c r="M91" s="13">
        <f>VLOOKUP(A:A,[1]TDSheet!$A:$V,22,0)</f>
        <v>1500</v>
      </c>
      <c r="N91" s="13">
        <f>VLOOKUP(A:A,[1]TDSheet!$A:$X,24,0)</f>
        <v>1500</v>
      </c>
      <c r="O91" s="13"/>
      <c r="P91" s="13"/>
      <c r="Q91" s="13"/>
      <c r="R91" s="13"/>
      <c r="S91" s="13"/>
      <c r="T91" s="13"/>
      <c r="U91" s="13"/>
      <c r="V91" s="15">
        <v>900</v>
      </c>
      <c r="W91" s="13">
        <f t="shared" si="20"/>
        <v>1524.336</v>
      </c>
      <c r="X91" s="15">
        <v>1700</v>
      </c>
      <c r="Y91" s="18">
        <f t="shared" si="21"/>
        <v>6.8670922946122124</v>
      </c>
      <c r="Z91" s="13">
        <f t="shared" si="22"/>
        <v>2.7997475622172541</v>
      </c>
      <c r="AA91" s="13"/>
      <c r="AB91" s="13"/>
      <c r="AC91" s="13"/>
      <c r="AD91" s="13"/>
      <c r="AE91" s="13">
        <f>VLOOKUP(A:A,[1]TDSheet!$A:$AF,32,0)</f>
        <v>1808.8114</v>
      </c>
      <c r="AF91" s="13">
        <f>VLOOKUP(A:A,[1]TDSheet!$A:$AG,33,0)</f>
        <v>1803.1858</v>
      </c>
      <c r="AG91" s="13">
        <f>VLOOKUP(A:A,[1]TDSheet!$A:$W,23,0)</f>
        <v>1448.5062</v>
      </c>
      <c r="AH91" s="13">
        <f>VLOOKUP(A:A,[3]TDSheet!$A:$D,4,0)</f>
        <v>1601.6569999999999</v>
      </c>
      <c r="AI91" s="13" t="str">
        <f>VLOOKUP(A:A,[1]TDSheet!$A:$AI,35,0)</f>
        <v>оконч</v>
      </c>
      <c r="AJ91" s="13">
        <f t="shared" si="23"/>
        <v>0</v>
      </c>
      <c r="AK91" s="13">
        <f t="shared" si="24"/>
        <v>900</v>
      </c>
      <c r="AL91" s="13">
        <f t="shared" si="25"/>
        <v>1700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113.489</v>
      </c>
      <c r="D92" s="8">
        <v>273.22399999999999</v>
      </c>
      <c r="E92" s="8">
        <v>229.65600000000001</v>
      </c>
      <c r="F92" s="8">
        <v>149.661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233.93899999999999</v>
      </c>
      <c r="K92" s="13">
        <f t="shared" si="19"/>
        <v>-4.282999999999987</v>
      </c>
      <c r="L92" s="13">
        <f>VLOOKUP(A:A,[1]TDSheet!$A:$N,14,0)</f>
        <v>60</v>
      </c>
      <c r="M92" s="13">
        <f>VLOOKUP(A:A,[1]TDSheet!$A:$V,22,0)</f>
        <v>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3"/>
      <c r="V92" s="15"/>
      <c r="W92" s="13">
        <f t="shared" si="20"/>
        <v>45.931200000000004</v>
      </c>
      <c r="X92" s="15">
        <v>80</v>
      </c>
      <c r="Y92" s="18">
        <f t="shared" si="21"/>
        <v>7.3949951231406965</v>
      </c>
      <c r="Z92" s="13">
        <f t="shared" si="22"/>
        <v>3.2583733932490331</v>
      </c>
      <c r="AA92" s="13"/>
      <c r="AB92" s="13"/>
      <c r="AC92" s="13"/>
      <c r="AD92" s="13"/>
      <c r="AE92" s="13">
        <f>VLOOKUP(A:A,[1]TDSheet!$A:$AF,32,0)</f>
        <v>45.200400000000002</v>
      </c>
      <c r="AF92" s="13">
        <f>VLOOKUP(A:A,[1]TDSheet!$A:$AG,33,0)</f>
        <v>46.060600000000001</v>
      </c>
      <c r="AG92" s="13">
        <f>VLOOKUP(A:A,[1]TDSheet!$A:$W,23,0)</f>
        <v>43.361200000000004</v>
      </c>
      <c r="AH92" s="13">
        <f>VLOOKUP(A:A,[3]TDSheet!$A:$D,4,0)</f>
        <v>48.356000000000002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80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22</v>
      </c>
      <c r="D93" s="8">
        <v>181</v>
      </c>
      <c r="E93" s="8">
        <v>130</v>
      </c>
      <c r="F93" s="8">
        <v>65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184</v>
      </c>
      <c r="K93" s="13">
        <f t="shared" si="19"/>
        <v>-54</v>
      </c>
      <c r="L93" s="13">
        <f>VLOOKUP(A:A,[1]TDSheet!$A:$N,14,0)</f>
        <v>80</v>
      </c>
      <c r="M93" s="13">
        <f>VLOOKUP(A:A,[1]TDSheet!$A:$V,22,0)</f>
        <v>30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/>
      <c r="W93" s="13">
        <f t="shared" si="20"/>
        <v>26</v>
      </c>
      <c r="X93" s="15">
        <v>30</v>
      </c>
      <c r="Y93" s="18">
        <f t="shared" si="21"/>
        <v>7.884615384615385</v>
      </c>
      <c r="Z93" s="13">
        <f t="shared" si="22"/>
        <v>2.5</v>
      </c>
      <c r="AA93" s="13"/>
      <c r="AB93" s="13"/>
      <c r="AC93" s="13"/>
      <c r="AD93" s="13"/>
      <c r="AE93" s="13">
        <f>VLOOKUP(A:A,[1]TDSheet!$A:$AF,32,0)</f>
        <v>25.8</v>
      </c>
      <c r="AF93" s="13">
        <f>VLOOKUP(A:A,[1]TDSheet!$A:$AG,33,0)</f>
        <v>25.2</v>
      </c>
      <c r="AG93" s="13">
        <f>VLOOKUP(A:A,[1]TDSheet!$A:$W,23,0)</f>
        <v>27.4</v>
      </c>
      <c r="AH93" s="13">
        <f>VLOOKUP(A:A,[3]TDSheet!$A:$D,4,0)</f>
        <v>37</v>
      </c>
      <c r="AI93" s="13" t="e">
        <f>VLOOKUP(A:A,[1]TDSheet!$A:$AI,35,0)</f>
        <v>#N/A</v>
      </c>
      <c r="AJ93" s="13">
        <f t="shared" si="23"/>
        <v>0</v>
      </c>
      <c r="AK93" s="13">
        <f t="shared" si="24"/>
        <v>0</v>
      </c>
      <c r="AL93" s="13">
        <f t="shared" si="25"/>
        <v>15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45.268000000000001</v>
      </c>
      <c r="D94" s="8">
        <v>1.556</v>
      </c>
      <c r="E94" s="8">
        <v>40.563000000000002</v>
      </c>
      <c r="F94" s="8">
        <v>4.7050000000000001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41.701000000000001</v>
      </c>
      <c r="K94" s="13">
        <f t="shared" si="19"/>
        <v>-1.1379999999999981</v>
      </c>
      <c r="L94" s="13">
        <f>VLOOKUP(A:A,[1]TDSheet!$A:$N,14,0)</f>
        <v>20</v>
      </c>
      <c r="M94" s="13">
        <f>VLOOKUP(A:A,[1]TDSheet!$A:$V,22,0)</f>
        <v>0</v>
      </c>
      <c r="N94" s="13">
        <f>VLOOKUP(A:A,[1]TDSheet!$A:$X,24,0)</f>
        <v>10</v>
      </c>
      <c r="O94" s="13"/>
      <c r="P94" s="13"/>
      <c r="Q94" s="13"/>
      <c r="R94" s="13"/>
      <c r="S94" s="13"/>
      <c r="T94" s="13"/>
      <c r="U94" s="13"/>
      <c r="V94" s="15">
        <v>20</v>
      </c>
      <c r="W94" s="13">
        <f t="shared" si="20"/>
        <v>8.1126000000000005</v>
      </c>
      <c r="X94" s="15"/>
      <c r="Y94" s="18">
        <f t="shared" si="21"/>
        <v>6.7432142593003466</v>
      </c>
      <c r="Z94" s="13">
        <f t="shared" si="22"/>
        <v>0.57996203436629434</v>
      </c>
      <c r="AA94" s="13"/>
      <c r="AB94" s="13"/>
      <c r="AC94" s="13"/>
      <c r="AD94" s="13"/>
      <c r="AE94" s="13">
        <f>VLOOKUP(A:A,[1]TDSheet!$A:$AF,32,0)</f>
        <v>5.4613999999999994</v>
      </c>
      <c r="AF94" s="13">
        <f>VLOOKUP(A:A,[1]TDSheet!$A:$AG,33,0)</f>
        <v>6.0524000000000004</v>
      </c>
      <c r="AG94" s="13">
        <f>VLOOKUP(A:A,[1]TDSheet!$A:$W,23,0)</f>
        <v>7.0313999999999997</v>
      </c>
      <c r="AH94" s="13">
        <f>VLOOKUP(A:A,[3]TDSheet!$A:$D,4,0)</f>
        <v>4.5369999999999999</v>
      </c>
      <c r="AI94" s="13">
        <f>VLOOKUP(A:A,[1]TDSheet!$A:$AI,35,0)</f>
        <v>0</v>
      </c>
      <c r="AJ94" s="13">
        <f t="shared" si="23"/>
        <v>0</v>
      </c>
      <c r="AK94" s="13">
        <f t="shared" si="24"/>
        <v>20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284</v>
      </c>
      <c r="D95" s="8">
        <v>2486</v>
      </c>
      <c r="E95" s="8">
        <v>2054</v>
      </c>
      <c r="F95" s="8">
        <v>658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2110</v>
      </c>
      <c r="K95" s="13">
        <f t="shared" si="19"/>
        <v>-56</v>
      </c>
      <c r="L95" s="13">
        <f>VLOOKUP(A:A,[1]TDSheet!$A:$N,14,0)</f>
        <v>550</v>
      </c>
      <c r="M95" s="13">
        <f>VLOOKUP(A:A,[1]TDSheet!$A:$V,22,0)</f>
        <v>400</v>
      </c>
      <c r="N95" s="13">
        <f>VLOOKUP(A:A,[1]TDSheet!$A:$X,24,0)</f>
        <v>350</v>
      </c>
      <c r="O95" s="13"/>
      <c r="P95" s="13"/>
      <c r="Q95" s="13"/>
      <c r="R95" s="13"/>
      <c r="S95" s="13"/>
      <c r="T95" s="13">
        <v>504</v>
      </c>
      <c r="U95" s="13"/>
      <c r="V95" s="15"/>
      <c r="W95" s="13">
        <f t="shared" si="20"/>
        <v>310</v>
      </c>
      <c r="X95" s="15">
        <v>200</v>
      </c>
      <c r="Y95" s="18">
        <f t="shared" si="21"/>
        <v>6.9612903225806448</v>
      </c>
      <c r="Z95" s="13">
        <f t="shared" si="22"/>
        <v>2.1225806451612903</v>
      </c>
      <c r="AA95" s="13"/>
      <c r="AB95" s="13"/>
      <c r="AC95" s="13"/>
      <c r="AD95" s="13">
        <f>VLOOKUP(A:A,[4]TDSheet!$A:$D,4,0)</f>
        <v>504</v>
      </c>
      <c r="AE95" s="13">
        <f>VLOOKUP(A:A,[1]TDSheet!$A:$AF,32,0)</f>
        <v>255.8</v>
      </c>
      <c r="AF95" s="13">
        <f>VLOOKUP(A:A,[1]TDSheet!$A:$AG,33,0)</f>
        <v>260.8</v>
      </c>
      <c r="AG95" s="13">
        <f>VLOOKUP(A:A,[1]TDSheet!$A:$W,23,0)</f>
        <v>330.2</v>
      </c>
      <c r="AH95" s="13">
        <f>VLOOKUP(A:A,[3]TDSheet!$A:$D,4,0)</f>
        <v>323</v>
      </c>
      <c r="AI95" s="13" t="e">
        <f>VLOOKUP(A:A,[1]TDSheet!$A:$AI,35,0)</f>
        <v>#N/A</v>
      </c>
      <c r="AJ95" s="13">
        <f t="shared" si="23"/>
        <v>151.19999999999999</v>
      </c>
      <c r="AK95" s="13">
        <f t="shared" si="24"/>
        <v>0</v>
      </c>
      <c r="AL95" s="13">
        <f t="shared" si="25"/>
        <v>60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249</v>
      </c>
      <c r="D96" s="8">
        <v>996</v>
      </c>
      <c r="E96" s="8">
        <v>752</v>
      </c>
      <c r="F96" s="8">
        <v>466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782</v>
      </c>
      <c r="K96" s="13">
        <f t="shared" si="19"/>
        <v>-30</v>
      </c>
      <c r="L96" s="13">
        <f>VLOOKUP(A:A,[1]TDSheet!$A:$N,14,0)</f>
        <v>250</v>
      </c>
      <c r="M96" s="13">
        <f>VLOOKUP(A:A,[1]TDSheet!$A:$V,22,0)</f>
        <v>120</v>
      </c>
      <c r="N96" s="13">
        <f>VLOOKUP(A:A,[1]TDSheet!$A:$X,24,0)</f>
        <v>160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150.4</v>
      </c>
      <c r="X96" s="15">
        <v>50</v>
      </c>
      <c r="Y96" s="18">
        <f t="shared" si="21"/>
        <v>6.9547872340425529</v>
      </c>
      <c r="Z96" s="13">
        <f t="shared" si="22"/>
        <v>3.0984042553191489</v>
      </c>
      <c r="AA96" s="13"/>
      <c r="AB96" s="13"/>
      <c r="AC96" s="13"/>
      <c r="AD96" s="13"/>
      <c r="AE96" s="13">
        <f>VLOOKUP(A:A,[1]TDSheet!$A:$AF,32,0)</f>
        <v>154.6</v>
      </c>
      <c r="AF96" s="13">
        <f>VLOOKUP(A:A,[1]TDSheet!$A:$AG,33,0)</f>
        <v>161.19999999999999</v>
      </c>
      <c r="AG96" s="13">
        <f>VLOOKUP(A:A,[1]TDSheet!$A:$W,23,0)</f>
        <v>164</v>
      </c>
      <c r="AH96" s="13">
        <f>VLOOKUP(A:A,[3]TDSheet!$A:$D,4,0)</f>
        <v>159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15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467</v>
      </c>
      <c r="D97" s="8">
        <v>1306</v>
      </c>
      <c r="E97" s="8">
        <v>1287</v>
      </c>
      <c r="F97" s="8">
        <v>436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1337</v>
      </c>
      <c r="K97" s="13">
        <f t="shared" si="19"/>
        <v>-50</v>
      </c>
      <c r="L97" s="13">
        <f>VLOOKUP(A:A,[1]TDSheet!$A:$N,14,0)</f>
        <v>450</v>
      </c>
      <c r="M97" s="13">
        <f>VLOOKUP(A:A,[1]TDSheet!$A:$V,22,0)</f>
        <v>220</v>
      </c>
      <c r="N97" s="13">
        <f>VLOOKUP(A:A,[1]TDSheet!$A:$X,24,0)</f>
        <v>220</v>
      </c>
      <c r="O97" s="13"/>
      <c r="P97" s="13"/>
      <c r="Q97" s="13"/>
      <c r="R97" s="13"/>
      <c r="S97" s="13"/>
      <c r="T97" s="13">
        <v>30</v>
      </c>
      <c r="U97" s="13"/>
      <c r="V97" s="15">
        <v>50</v>
      </c>
      <c r="W97" s="13">
        <f t="shared" si="20"/>
        <v>240.6</v>
      </c>
      <c r="X97" s="15">
        <v>280</v>
      </c>
      <c r="Y97" s="18">
        <f t="shared" si="21"/>
        <v>6.8827930174563594</v>
      </c>
      <c r="Z97" s="13">
        <f t="shared" si="22"/>
        <v>1.8121363258520367</v>
      </c>
      <c r="AA97" s="13"/>
      <c r="AB97" s="13"/>
      <c r="AC97" s="13"/>
      <c r="AD97" s="13">
        <f>VLOOKUP(A:A,[4]TDSheet!$A:$D,4,0)</f>
        <v>84</v>
      </c>
      <c r="AE97" s="13">
        <f>VLOOKUP(A:A,[1]TDSheet!$A:$AF,32,0)</f>
        <v>216.8</v>
      </c>
      <c r="AF97" s="13">
        <f>VLOOKUP(A:A,[1]TDSheet!$A:$AG,33,0)</f>
        <v>210.4</v>
      </c>
      <c r="AG97" s="13">
        <f>VLOOKUP(A:A,[1]TDSheet!$A:$W,23,0)</f>
        <v>240.8</v>
      </c>
      <c r="AH97" s="13">
        <f>VLOOKUP(A:A,[3]TDSheet!$A:$D,4,0)</f>
        <v>281</v>
      </c>
      <c r="AI97" s="13" t="e">
        <f>VLOOKUP(A:A,[1]TDSheet!$A:$AI,35,0)</f>
        <v>#N/A</v>
      </c>
      <c r="AJ97" s="13">
        <f t="shared" si="23"/>
        <v>9</v>
      </c>
      <c r="AK97" s="13">
        <f t="shared" si="24"/>
        <v>15</v>
      </c>
      <c r="AL97" s="13">
        <f t="shared" si="25"/>
        <v>84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253</v>
      </c>
      <c r="D98" s="8">
        <v>945</v>
      </c>
      <c r="E98" s="8">
        <v>742</v>
      </c>
      <c r="F98" s="8">
        <v>432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764</v>
      </c>
      <c r="K98" s="13">
        <f t="shared" si="19"/>
        <v>-22</v>
      </c>
      <c r="L98" s="13">
        <f>VLOOKUP(A:A,[1]TDSheet!$A:$N,14,0)</f>
        <v>220</v>
      </c>
      <c r="M98" s="13">
        <f>VLOOKUP(A:A,[1]TDSheet!$A:$V,22,0)</f>
        <v>120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/>
      <c r="W98" s="13">
        <f t="shared" si="20"/>
        <v>148.4</v>
      </c>
      <c r="X98" s="15">
        <v>100</v>
      </c>
      <c r="Y98" s="18">
        <f t="shared" si="21"/>
        <v>6.8867924528301883</v>
      </c>
      <c r="Z98" s="13">
        <f t="shared" si="22"/>
        <v>2.9110512129380051</v>
      </c>
      <c r="AA98" s="13"/>
      <c r="AB98" s="13"/>
      <c r="AC98" s="13"/>
      <c r="AD98" s="13"/>
      <c r="AE98" s="13">
        <f>VLOOKUP(A:A,[1]TDSheet!$A:$AF,32,0)</f>
        <v>148.19999999999999</v>
      </c>
      <c r="AF98" s="13">
        <f>VLOOKUP(A:A,[1]TDSheet!$A:$AG,33,0)</f>
        <v>146</v>
      </c>
      <c r="AG98" s="13">
        <f>VLOOKUP(A:A,[1]TDSheet!$A:$W,23,0)</f>
        <v>153.80000000000001</v>
      </c>
      <c r="AH98" s="13">
        <f>VLOOKUP(A:A,[3]TDSheet!$A:$D,4,0)</f>
        <v>164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0</v>
      </c>
      <c r="AL98" s="13">
        <f t="shared" si="25"/>
        <v>30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5.3289999999999997</v>
      </c>
      <c r="D99" s="8">
        <v>16.946000000000002</v>
      </c>
      <c r="E99" s="8">
        <v>7.0640000000000001</v>
      </c>
      <c r="F99" s="8">
        <v>9.8439999999999994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14.45</v>
      </c>
      <c r="K99" s="13">
        <f t="shared" si="19"/>
        <v>-7.3859999999999992</v>
      </c>
      <c r="L99" s="13">
        <f>VLOOKUP(A:A,[1]TDSheet!$A:$N,14,0)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20"/>
        <v>1.4128000000000001</v>
      </c>
      <c r="X99" s="15"/>
      <c r="Y99" s="18">
        <f t="shared" si="21"/>
        <v>6.9677236693091729</v>
      </c>
      <c r="Z99" s="13">
        <f t="shared" si="22"/>
        <v>6.9677236693091729</v>
      </c>
      <c r="AA99" s="13"/>
      <c r="AB99" s="13"/>
      <c r="AC99" s="13"/>
      <c r="AD99" s="13"/>
      <c r="AE99" s="13">
        <f>VLOOKUP(A:A,[1]TDSheet!$A:$AF,32,0)</f>
        <v>0.79239999999999999</v>
      </c>
      <c r="AF99" s="13">
        <f>VLOOKUP(A:A,[1]TDSheet!$A:$AG,33,0)</f>
        <v>0.53579999999999994</v>
      </c>
      <c r="AG99" s="13">
        <f>VLOOKUP(A:A,[1]TDSheet!$A:$W,23,0)</f>
        <v>0.28439999999999999</v>
      </c>
      <c r="AH99" s="13">
        <f>VLOOKUP(A:A,[3]TDSheet!$A:$D,4,0)</f>
        <v>2.8140000000000001</v>
      </c>
      <c r="AI99" s="13" t="str">
        <f>VLOOKUP(A:A,[1]TDSheet!$A:$AI,35,0)</f>
        <v>зв груп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7</v>
      </c>
      <c r="D100" s="8">
        <v>14</v>
      </c>
      <c r="E100" s="8">
        <v>6</v>
      </c>
      <c r="F100" s="8">
        <v>6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</v>
      </c>
      <c r="K100" s="13">
        <f t="shared" si="19"/>
        <v>-4</v>
      </c>
      <c r="L100" s="13">
        <f>VLOOKUP(A:A,[1]TDSheet!$A:$N,14,0)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1.2</v>
      </c>
      <c r="X100" s="15"/>
      <c r="Y100" s="18">
        <f t="shared" si="21"/>
        <v>5</v>
      </c>
      <c r="Z100" s="13">
        <f t="shared" si="22"/>
        <v>5</v>
      </c>
      <c r="AA100" s="13"/>
      <c r="AB100" s="13"/>
      <c r="AC100" s="13"/>
      <c r="AD100" s="13"/>
      <c r="AE100" s="13">
        <f>VLOOKUP(A:A,[1]TDSheet!$A:$AF,32,0)</f>
        <v>0.4</v>
      </c>
      <c r="AF100" s="13">
        <f>VLOOKUP(A:A,[1]TDSheet!$A:$AG,33,0)</f>
        <v>0</v>
      </c>
      <c r="AG100" s="13">
        <f>VLOOKUP(A:A,[1]TDSheet!$A:$W,23,0)</f>
        <v>0.8</v>
      </c>
      <c r="AH100" s="13">
        <f>VLOOKUP(A:A,[3]TDSheet!$A:$D,4,0)</f>
        <v>3</v>
      </c>
      <c r="AI100" s="13">
        <f>VLOOKUP(A:A,[1]TDSheet!$A:$AI,35,0)</f>
        <v>0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11</v>
      </c>
      <c r="D101" s="8"/>
      <c r="E101" s="8">
        <v>2</v>
      </c>
      <c r="F101" s="8">
        <v>9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3</v>
      </c>
      <c r="K101" s="13">
        <f t="shared" si="19"/>
        <v>-1</v>
      </c>
      <c r="L101" s="13">
        <f>VLOOKUP(A:A,[1]TDSheet!$A:$N,14,0)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0.4</v>
      </c>
      <c r="X101" s="15"/>
      <c r="Y101" s="18">
        <f t="shared" si="21"/>
        <v>22.5</v>
      </c>
      <c r="Z101" s="13">
        <f t="shared" si="22"/>
        <v>22.5</v>
      </c>
      <c r="AA101" s="13"/>
      <c r="AB101" s="13"/>
      <c r="AC101" s="13"/>
      <c r="AD101" s="13"/>
      <c r="AE101" s="13">
        <f>VLOOKUP(A:A,[1]TDSheet!$A:$AF,32,0)</f>
        <v>0</v>
      </c>
      <c r="AF101" s="13">
        <f>VLOOKUP(A:A,[1]TDSheet!$A:$AG,33,0)</f>
        <v>2.2000000000000002</v>
      </c>
      <c r="AG101" s="13">
        <f>VLOOKUP(A:A,[1]TDSheet!$A:$W,23,0)</f>
        <v>1</v>
      </c>
      <c r="AH101" s="13">
        <f>VLOOKUP(A:A,[3]TDSheet!$A:$D,4,0)</f>
        <v>1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317</v>
      </c>
      <c r="D102" s="8">
        <v>14</v>
      </c>
      <c r="E102" s="8">
        <v>231</v>
      </c>
      <c r="F102" s="8">
        <v>90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242</v>
      </c>
      <c r="K102" s="13">
        <f t="shared" si="19"/>
        <v>-11</v>
      </c>
      <c r="L102" s="13">
        <f>VLOOKUP(A:A,[1]TDSheet!$A:$N,14,0)</f>
        <v>60</v>
      </c>
      <c r="M102" s="13">
        <f>VLOOKUP(A:A,[1]TDSheet!$A:$V,22,0)</f>
        <v>30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>
        <v>50</v>
      </c>
      <c r="W102" s="13">
        <f t="shared" si="20"/>
        <v>46.2</v>
      </c>
      <c r="X102" s="15">
        <v>50</v>
      </c>
      <c r="Y102" s="18">
        <f t="shared" si="21"/>
        <v>7.1428571428571423</v>
      </c>
      <c r="Z102" s="13">
        <f t="shared" si="22"/>
        <v>1.948051948051948</v>
      </c>
      <c r="AA102" s="13"/>
      <c r="AB102" s="13"/>
      <c r="AC102" s="13"/>
      <c r="AD102" s="13"/>
      <c r="AE102" s="13">
        <f>VLOOKUP(A:A,[1]TDSheet!$A:$AF,32,0)</f>
        <v>19.399999999999999</v>
      </c>
      <c r="AF102" s="13">
        <f>VLOOKUP(A:A,[1]TDSheet!$A:$AG,33,0)</f>
        <v>23.8</v>
      </c>
      <c r="AG102" s="13">
        <f>VLOOKUP(A:A,[1]TDSheet!$A:$W,23,0)</f>
        <v>41.4</v>
      </c>
      <c r="AH102" s="13">
        <f>VLOOKUP(A:A,[3]TDSheet!$A:$D,4,0)</f>
        <v>74</v>
      </c>
      <c r="AI102" s="13" t="str">
        <f>VLOOKUP(A:A,[1]TDSheet!$A:$AI,35,0)</f>
        <v>увел</v>
      </c>
      <c r="AJ102" s="13">
        <f t="shared" si="23"/>
        <v>0</v>
      </c>
      <c r="AK102" s="13">
        <f t="shared" si="24"/>
        <v>6</v>
      </c>
      <c r="AL102" s="13">
        <f t="shared" si="25"/>
        <v>6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12</v>
      </c>
      <c r="C103" s="8">
        <v>343</v>
      </c>
      <c r="D103" s="8">
        <v>2</v>
      </c>
      <c r="E103" s="8">
        <v>132</v>
      </c>
      <c r="F103" s="8">
        <v>212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133</v>
      </c>
      <c r="K103" s="13">
        <f t="shared" si="19"/>
        <v>-1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26.4</v>
      </c>
      <c r="X103" s="15"/>
      <c r="Y103" s="18">
        <f t="shared" si="21"/>
        <v>8.0303030303030312</v>
      </c>
      <c r="Z103" s="13">
        <f t="shared" si="22"/>
        <v>8.0303030303030312</v>
      </c>
      <c r="AA103" s="13"/>
      <c r="AB103" s="13"/>
      <c r="AC103" s="13"/>
      <c r="AD103" s="13"/>
      <c r="AE103" s="13">
        <f>VLOOKUP(A:A,[1]TDSheet!$A:$AF,32,0)</f>
        <v>22</v>
      </c>
      <c r="AF103" s="13">
        <f>VLOOKUP(A:A,[1]TDSheet!$A:$AG,33,0)</f>
        <v>20</v>
      </c>
      <c r="AG103" s="13">
        <f>VLOOKUP(A:A,[1]TDSheet!$A:$W,23,0)</f>
        <v>26.2</v>
      </c>
      <c r="AH103" s="13">
        <f>VLOOKUP(A:A,[3]TDSheet!$A:$D,4,0)</f>
        <v>47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77</v>
      </c>
      <c r="D104" s="8">
        <v>137</v>
      </c>
      <c r="E104" s="8">
        <v>146</v>
      </c>
      <c r="F104" s="8">
        <v>67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176</v>
      </c>
      <c r="K104" s="13">
        <f t="shared" si="19"/>
        <v>-30</v>
      </c>
      <c r="L104" s="13">
        <f>VLOOKUP(A:A,[1]TDSheet!$A:$N,14,0)</f>
        <v>100</v>
      </c>
      <c r="M104" s="13">
        <f>VLOOKUP(A:A,[1]TDSheet!$A:$V,22,0)</f>
        <v>0</v>
      </c>
      <c r="N104" s="13">
        <f>VLOOKUP(A:A,[1]TDSheet!$A:$X,24,0)</f>
        <v>30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29.2</v>
      </c>
      <c r="X104" s="15">
        <v>50</v>
      </c>
      <c r="Y104" s="18">
        <f t="shared" si="21"/>
        <v>8.4589041095890405</v>
      </c>
      <c r="Z104" s="13">
        <f t="shared" si="22"/>
        <v>2.2945205479452055</v>
      </c>
      <c r="AA104" s="13"/>
      <c r="AB104" s="13"/>
      <c r="AC104" s="13"/>
      <c r="AD104" s="13"/>
      <c r="AE104" s="13">
        <f>VLOOKUP(A:A,[1]TDSheet!$A:$AF,32,0)</f>
        <v>14.2</v>
      </c>
      <c r="AF104" s="13">
        <f>VLOOKUP(A:A,[1]TDSheet!$A:$AG,33,0)</f>
        <v>19.399999999999999</v>
      </c>
      <c r="AG104" s="13">
        <f>VLOOKUP(A:A,[1]TDSheet!$A:$W,23,0)</f>
        <v>41.2</v>
      </c>
      <c r="AH104" s="13">
        <f>VLOOKUP(A:A,[3]TDSheet!$A:$D,4,0)</f>
        <v>53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3.5000000000000004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171</v>
      </c>
      <c r="D105" s="8">
        <v>324</v>
      </c>
      <c r="E105" s="8">
        <v>300</v>
      </c>
      <c r="F105" s="8">
        <v>186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310</v>
      </c>
      <c r="K105" s="13">
        <f t="shared" si="19"/>
        <v>-10</v>
      </c>
      <c r="L105" s="13">
        <f>VLOOKUP(A:A,[1]TDSheet!$A:$N,14,0)</f>
        <v>120</v>
      </c>
      <c r="M105" s="13">
        <f>VLOOKUP(A:A,[1]TDSheet!$A:$V,22,0)</f>
        <v>50</v>
      </c>
      <c r="N105" s="13">
        <f>VLOOKUP(A:A,[1]TDSheet!$A:$X,24,0)</f>
        <v>50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60</v>
      </c>
      <c r="X105" s="15">
        <v>50</v>
      </c>
      <c r="Y105" s="18">
        <f t="shared" si="21"/>
        <v>7.6</v>
      </c>
      <c r="Z105" s="13">
        <f t="shared" si="22"/>
        <v>3.1</v>
      </c>
      <c r="AA105" s="13"/>
      <c r="AB105" s="13"/>
      <c r="AC105" s="13"/>
      <c r="AD105" s="13"/>
      <c r="AE105" s="13">
        <f>VLOOKUP(A:A,[1]TDSheet!$A:$AF,32,0)</f>
        <v>36</v>
      </c>
      <c r="AF105" s="13">
        <f>VLOOKUP(A:A,[1]TDSheet!$A:$AG,33,0)</f>
        <v>39.799999999999997</v>
      </c>
      <c r="AG105" s="13">
        <f>VLOOKUP(A:A,[1]TDSheet!$A:$W,23,0)</f>
        <v>65.400000000000006</v>
      </c>
      <c r="AH105" s="13">
        <f>VLOOKUP(A:A,[3]TDSheet!$A:$D,4,0)</f>
        <v>83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3.5000000000000004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156</v>
      </c>
      <c r="D106" s="8">
        <v>336</v>
      </c>
      <c r="E106" s="8">
        <v>277</v>
      </c>
      <c r="F106" s="8">
        <v>200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303</v>
      </c>
      <c r="K106" s="13">
        <f t="shared" si="19"/>
        <v>-26</v>
      </c>
      <c r="L106" s="13">
        <f>VLOOKUP(A:A,[1]TDSheet!$A:$N,14,0)</f>
        <v>120</v>
      </c>
      <c r="M106" s="13">
        <f>VLOOKUP(A:A,[1]TDSheet!$A:$V,22,0)</f>
        <v>50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55.4</v>
      </c>
      <c r="X106" s="15"/>
      <c r="Y106" s="18">
        <f t="shared" si="21"/>
        <v>7.581227436823105</v>
      </c>
      <c r="Z106" s="13">
        <f t="shared" si="22"/>
        <v>3.6101083032490977</v>
      </c>
      <c r="AA106" s="13"/>
      <c r="AB106" s="13"/>
      <c r="AC106" s="13"/>
      <c r="AD106" s="13"/>
      <c r="AE106" s="13">
        <f>VLOOKUP(A:A,[1]TDSheet!$A:$AF,32,0)</f>
        <v>33.200000000000003</v>
      </c>
      <c r="AF106" s="13">
        <f>VLOOKUP(A:A,[1]TDSheet!$A:$AG,33,0)</f>
        <v>47.6</v>
      </c>
      <c r="AG106" s="13">
        <f>VLOOKUP(A:A,[1]TDSheet!$A:$W,23,0)</f>
        <v>64.400000000000006</v>
      </c>
      <c r="AH106" s="13">
        <f>VLOOKUP(A:A,[3]TDSheet!$A:$D,4,0)</f>
        <v>79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230</v>
      </c>
      <c r="D107" s="8">
        <v>214</v>
      </c>
      <c r="E107" s="8">
        <v>230</v>
      </c>
      <c r="F107" s="8">
        <v>208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262</v>
      </c>
      <c r="K107" s="13">
        <f t="shared" si="19"/>
        <v>-32</v>
      </c>
      <c r="L107" s="13">
        <f>VLOOKUP(A:A,[1]TDSheet!$A:$N,14,0)</f>
        <v>60</v>
      </c>
      <c r="M107" s="13">
        <f>VLOOKUP(A:A,[1]TDSheet!$A:$V,22,0)</f>
        <v>50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46</v>
      </c>
      <c r="X107" s="15"/>
      <c r="Y107" s="18">
        <f t="shared" si="21"/>
        <v>8</v>
      </c>
      <c r="Z107" s="13">
        <f t="shared" si="22"/>
        <v>4.5217391304347823</v>
      </c>
      <c r="AA107" s="13"/>
      <c r="AB107" s="13"/>
      <c r="AC107" s="13"/>
      <c r="AD107" s="13"/>
      <c r="AE107" s="13">
        <f>VLOOKUP(A:A,[1]TDSheet!$A:$AF,32,0)</f>
        <v>33.4</v>
      </c>
      <c r="AF107" s="13">
        <f>VLOOKUP(A:A,[1]TDSheet!$A:$AG,33,0)</f>
        <v>33.4</v>
      </c>
      <c r="AG107" s="13">
        <f>VLOOKUP(A:A,[1]TDSheet!$A:$W,23,0)</f>
        <v>54.2</v>
      </c>
      <c r="AH107" s="13">
        <f>VLOOKUP(A:A,[3]TDSheet!$A:$D,4,0)</f>
        <v>57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345</v>
      </c>
      <c r="D108" s="8">
        <v>91</v>
      </c>
      <c r="E108" s="8">
        <v>249</v>
      </c>
      <c r="F108" s="8">
        <v>178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258</v>
      </c>
      <c r="K108" s="13">
        <f t="shared" si="19"/>
        <v>-9</v>
      </c>
      <c r="L108" s="13">
        <f>VLOOKUP(A:A,[1]TDSheet!$A:$N,14,0)</f>
        <v>50</v>
      </c>
      <c r="M108" s="13">
        <f>VLOOKUP(A:A,[1]TDSheet!$A:$V,22,0)</f>
        <v>50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49.8</v>
      </c>
      <c r="X108" s="15">
        <v>50</v>
      </c>
      <c r="Y108" s="18">
        <f t="shared" si="21"/>
        <v>7.5903614457831328</v>
      </c>
      <c r="Z108" s="13">
        <f t="shared" si="22"/>
        <v>3.5742971887550201</v>
      </c>
      <c r="AA108" s="13"/>
      <c r="AB108" s="13"/>
      <c r="AC108" s="13"/>
      <c r="AD108" s="13"/>
      <c r="AE108" s="13">
        <f>VLOOKUP(A:A,[1]TDSheet!$A:$AF,32,0)</f>
        <v>38.4</v>
      </c>
      <c r="AF108" s="13">
        <f>VLOOKUP(A:A,[1]TDSheet!$A:$AG,33,0)</f>
        <v>34.200000000000003</v>
      </c>
      <c r="AG108" s="13">
        <f>VLOOKUP(A:A,[1]TDSheet!$A:$W,23,0)</f>
        <v>51.8</v>
      </c>
      <c r="AH108" s="13">
        <f>VLOOKUP(A:A,[3]TDSheet!$A:$D,4,0)</f>
        <v>72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>
        <f t="shared" si="25"/>
        <v>2.75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287</v>
      </c>
      <c r="D109" s="8">
        <v>12</v>
      </c>
      <c r="E109" s="8">
        <v>243</v>
      </c>
      <c r="F109" s="8">
        <v>48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298</v>
      </c>
      <c r="K109" s="13">
        <f t="shared" si="19"/>
        <v>-55</v>
      </c>
      <c r="L109" s="13">
        <f>VLOOKUP(A:A,[1]TDSheet!$A:$N,14,0)</f>
        <v>120</v>
      </c>
      <c r="M109" s="13">
        <f>VLOOKUP(A:A,[1]TDSheet!$A:$V,22,0)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20"/>
        <v>48.6</v>
      </c>
      <c r="X109" s="15">
        <v>50</v>
      </c>
      <c r="Y109" s="18">
        <f t="shared" si="21"/>
        <v>7.57201646090535</v>
      </c>
      <c r="Z109" s="13">
        <f t="shared" si="22"/>
        <v>0.98765432098765427</v>
      </c>
      <c r="AA109" s="13"/>
      <c r="AB109" s="13"/>
      <c r="AC109" s="13"/>
      <c r="AD109" s="13"/>
      <c r="AE109" s="13">
        <f>VLOOKUP(A:A,[1]TDSheet!$A:$AF,32,0)</f>
        <v>43.6</v>
      </c>
      <c r="AF109" s="13">
        <f>VLOOKUP(A:A,[1]TDSheet!$A:$AG,33,0)</f>
        <v>37</v>
      </c>
      <c r="AG109" s="13">
        <f>VLOOKUP(A:A,[1]TDSheet!$A:$W,23,0)</f>
        <v>58.4</v>
      </c>
      <c r="AH109" s="13">
        <f>VLOOKUP(A:A,[3]TDSheet!$A:$D,4,0)</f>
        <v>29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2.75</v>
      </c>
      <c r="AL109" s="13">
        <f t="shared" si="25"/>
        <v>2.75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12</v>
      </c>
      <c r="C110" s="8">
        <v>43</v>
      </c>
      <c r="D110" s="8">
        <v>1271</v>
      </c>
      <c r="E110" s="17">
        <v>593</v>
      </c>
      <c r="F110" s="17">
        <v>472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610</v>
      </c>
      <c r="K110" s="13">
        <f t="shared" si="19"/>
        <v>-17</v>
      </c>
      <c r="L110" s="13">
        <f>VLOOKUP(A:A,[1]TDSheet!$A:$N,14,0)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118.6</v>
      </c>
      <c r="X110" s="15"/>
      <c r="Y110" s="18">
        <f t="shared" si="21"/>
        <v>3.979763912310287</v>
      </c>
      <c r="Z110" s="13">
        <f t="shared" si="22"/>
        <v>3.979763912310287</v>
      </c>
      <c r="AA110" s="13"/>
      <c r="AB110" s="13"/>
      <c r="AC110" s="13"/>
      <c r="AD110" s="13"/>
      <c r="AE110" s="13">
        <f>VLOOKUP(A:A,[1]TDSheet!$A:$AF,32,0)</f>
        <v>126.2</v>
      </c>
      <c r="AF110" s="13">
        <f>VLOOKUP(A:A,[1]TDSheet!$A:$AG,33,0)</f>
        <v>99.8</v>
      </c>
      <c r="AG110" s="13">
        <f>VLOOKUP(A:A,[1]TDSheet!$A:$W,23,0)</f>
        <v>98.8</v>
      </c>
      <c r="AH110" s="13">
        <f>VLOOKUP(A:A,[3]TDSheet!$A:$D,4,0)</f>
        <v>157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-259</v>
      </c>
      <c r="D111" s="8">
        <v>3719</v>
      </c>
      <c r="E111" s="17">
        <v>2514</v>
      </c>
      <c r="F111" s="17">
        <v>825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2557</v>
      </c>
      <c r="K111" s="13">
        <f t="shared" si="19"/>
        <v>-43</v>
      </c>
      <c r="L111" s="13">
        <f>VLOOKUP(A:A,[1]TDSheet!$A:$N,14,0)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502.8</v>
      </c>
      <c r="X111" s="15"/>
      <c r="Y111" s="18">
        <f t="shared" si="21"/>
        <v>1.6408114558472553</v>
      </c>
      <c r="Z111" s="13">
        <f t="shared" si="22"/>
        <v>1.6408114558472553</v>
      </c>
      <c r="AA111" s="13"/>
      <c r="AB111" s="13"/>
      <c r="AC111" s="13"/>
      <c r="AD111" s="13"/>
      <c r="AE111" s="13">
        <f>VLOOKUP(A:A,[1]TDSheet!$A:$AF,32,0)</f>
        <v>482</v>
      </c>
      <c r="AF111" s="13">
        <f>VLOOKUP(A:A,[1]TDSheet!$A:$AG,33,0)</f>
        <v>447</v>
      </c>
      <c r="AG111" s="13">
        <f>VLOOKUP(A:A,[1]TDSheet!$A:$W,23,0)</f>
        <v>423.2</v>
      </c>
      <c r="AH111" s="13">
        <f>VLOOKUP(A:A,[3]TDSheet!$A:$D,4,0)</f>
        <v>667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2025-07-09T09:13:37Z</dcterms:modified>
</cp:coreProperties>
</file>