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4121C7-18F8-4963-ACAF-663B916FB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Y336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3" i="1" s="1"/>
  <c r="X23" i="1"/>
  <c r="BO22" i="1"/>
  <c r="BM22" i="1"/>
  <c r="Y22" i="1"/>
  <c r="Y23" i="1" s="1"/>
  <c r="H10" i="1"/>
  <c r="A9" i="1"/>
  <c r="F10" i="1" s="1"/>
  <c r="D7" i="1"/>
  <c r="Q6" i="1"/>
  <c r="P2" i="1"/>
  <c r="BP63" i="1" l="1"/>
  <c r="BN63" i="1"/>
  <c r="BP91" i="1"/>
  <c r="BN91" i="1"/>
  <c r="Z91" i="1"/>
  <c r="BP107" i="1"/>
  <c r="BN107" i="1"/>
  <c r="Z107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53" i="1"/>
  <c r="BN53" i="1"/>
  <c r="Z63" i="1"/>
  <c r="Y80" i="1"/>
  <c r="BP75" i="1"/>
  <c r="BN75" i="1"/>
  <c r="Z75" i="1"/>
  <c r="BP96" i="1"/>
  <c r="BN96" i="1"/>
  <c r="Z96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22" i="1"/>
  <c r="Z23" i="1" s="1"/>
  <c r="BN22" i="1"/>
  <c r="BP22" i="1"/>
  <c r="Z26" i="1"/>
  <c r="BN26" i="1"/>
  <c r="BP26" i="1"/>
  <c r="Z30" i="1"/>
  <c r="BN30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Z28" i="1"/>
  <c r="BN28" i="1"/>
  <c r="Z42" i="1"/>
  <c r="BN42" i="1"/>
  <c r="Z55" i="1"/>
  <c r="BN55" i="1"/>
  <c r="Z61" i="1"/>
  <c r="BN61" i="1"/>
  <c r="BP61" i="1"/>
  <c r="Z69" i="1"/>
  <c r="BN69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Y173" i="1"/>
  <c r="Y204" i="1"/>
  <c r="BP325" i="1"/>
  <c r="BN325" i="1"/>
  <c r="Z325" i="1"/>
  <c r="Z330" i="1" s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377" i="1" l="1"/>
  <c r="Z138" i="1"/>
  <c r="Z101" i="1"/>
  <c r="Z71" i="1"/>
  <c r="Z58" i="1"/>
  <c r="Z221" i="1"/>
  <c r="Z92" i="1"/>
  <c r="Z496" i="1"/>
  <c r="Z355" i="1"/>
  <c r="Z423" i="1"/>
  <c r="Z172" i="1"/>
  <c r="Z122" i="1"/>
  <c r="Z109" i="1"/>
  <c r="Z484" i="1"/>
  <c r="Z250" i="1"/>
  <c r="Z65" i="1"/>
  <c r="Y517" i="1"/>
  <c r="Y514" i="1"/>
  <c r="Y515" i="1"/>
  <c r="Z32" i="1"/>
  <c r="X516" i="1"/>
  <c r="Z298" i="1"/>
  <c r="Z453" i="1"/>
  <c r="Z405" i="1"/>
  <c r="Z316" i="1"/>
  <c r="Z491" i="1"/>
  <c r="Z469" i="1"/>
  <c r="Z204" i="1"/>
  <c r="Z80" i="1"/>
  <c r="Z44" i="1"/>
  <c r="Y513" i="1"/>
  <c r="Z216" i="1"/>
  <c r="Z308" i="1"/>
  <c r="Z518" i="1" l="1"/>
  <c r="Y516" i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<sst xmlns="http://schemas.openxmlformats.org/spreadsheetml/2006/main" count="2307" uniqueCount="825">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</sst>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0.54166666666666663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1500</v>
      </c>
      <c r="Y311" s="574">
        <f>IFERROR(IF(X311="",0,CEILING((X311/$H311),1)*$H311),"")</f>
        <v>1505.3999999999999</v>
      </c>
      <c r="Z311" s="36">
        <f>IFERROR(IF(Y311=0,"",ROUNDUP(Y311/H311,0)*0.01898),"")</f>
        <v>3.6631400000000003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1598.6538461538464</v>
      </c>
      <c r="BN311" s="64">
        <f>IFERROR(Y311*I311/H311,"0")</f>
        <v>1604.4090000000001</v>
      </c>
      <c r="BO311" s="64">
        <f>IFERROR(1/J311*(X311/H311),"0")</f>
        <v>3.0048076923076925</v>
      </c>
      <c r="BP311" s="64">
        <f>IFERROR(1/J311*(Y311/H311),"0")</f>
        <v>3.015625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192.30769230769232</v>
      </c>
      <c r="Y316" s="575">
        <f>IFERROR(Y311/H311,"0")+IFERROR(Y312/H312,"0")+IFERROR(Y313/H313,"0")+IFERROR(Y314/H314,"0")+IFERROR(Y315/H315,"0")</f>
        <v>193</v>
      </c>
      <c r="Z316" s="575">
        <f>IFERROR(IF(Z311="",0,Z311),"0")+IFERROR(IF(Z312="",0,Z312),"0")+IFERROR(IF(Z313="",0,Z313),"0")+IFERROR(IF(Z314="",0,Z314),"0")+IFERROR(IF(Z315="",0,Z315),"0")</f>
        <v>3.6631400000000003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1500</v>
      </c>
      <c r="Y317" s="575">
        <f>IFERROR(SUM(Y311:Y315),"0")</f>
        <v>1505.3999999999999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hidden="1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hidden="1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idden="1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0</v>
      </c>
      <c r="Y355" s="575">
        <f>IFERROR(Y348/H348,"0")+IFERROR(Y349/H349,"0")+IFERROR(Y350/H350,"0")+IFERROR(Y351/H351,"0")+IFERROR(Y352/H352,"0")+IFERROR(Y353/H353,"0")+IFERROR(Y354/H354,"0")</f>
        <v>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576"/>
      <c r="AB355" s="576"/>
      <c r="AC355" s="576"/>
    </row>
    <row r="356" spans="1:68" hidden="1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0</v>
      </c>
      <c r="Y356" s="575">
        <f>IFERROR(SUM(Y348:Y354),"0")</f>
        <v>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hidden="1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1500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1505.3999999999999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1598.6538461538464</v>
      </c>
      <c r="Y514" s="575">
        <f>IFERROR(SUM(BN22:BN510),"0")</f>
        <v>1604.4090000000001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1698.6538461538464</v>
      </c>
      <c r="Y516" s="575">
        <f>GrossWeightTotalR+PalletQtyTotalR*25</f>
        <v>1704.4090000000001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192.30769230769232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193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3.6631400000000003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1505.3999999999999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98,65"/>
        <filter val="1 698,65"/>
        <filter val="192,31"/>
        <filter val="4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