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EF6011-93B5-489F-BC91-FF4D73039A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Y494" i="2"/>
  <c r="BP494" i="2" s="1"/>
  <c r="X492" i="2"/>
  <c r="X491" i="2"/>
  <c r="BO490" i="2"/>
  <c r="BM490" i="2"/>
  <c r="Y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Z487" i="2" s="1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BP481" i="2" s="1"/>
  <c r="BO480" i="2"/>
  <c r="BM480" i="2"/>
  <c r="Y480" i="2"/>
  <c r="X476" i="2"/>
  <c r="X475" i="2"/>
  <c r="BO474" i="2"/>
  <c r="BM474" i="2"/>
  <c r="Y474" i="2"/>
  <c r="P474" i="2"/>
  <c r="BO473" i="2"/>
  <c r="BM473" i="2"/>
  <c r="Y473" i="2"/>
  <c r="P473" i="2"/>
  <c r="BO472" i="2"/>
  <c r="BM472" i="2"/>
  <c r="Z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P464" i="2"/>
  <c r="BO463" i="2"/>
  <c r="BM463" i="2"/>
  <c r="Y463" i="2"/>
  <c r="BP463" i="2" s="1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Z448" i="2" s="1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P439" i="2"/>
  <c r="BO438" i="2"/>
  <c r="BM438" i="2"/>
  <c r="Y438" i="2"/>
  <c r="BP438" i="2" s="1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BN415" i="2" s="1"/>
  <c r="P415" i="2"/>
  <c r="BO414" i="2"/>
  <c r="BM414" i="2"/>
  <c r="Y414" i="2"/>
  <c r="P414" i="2"/>
  <c r="X411" i="2"/>
  <c r="X410" i="2"/>
  <c r="BO409" i="2"/>
  <c r="BM409" i="2"/>
  <c r="Y409" i="2"/>
  <c r="BP409" i="2" s="1"/>
  <c r="P409" i="2"/>
  <c r="BO408" i="2"/>
  <c r="BM408" i="2"/>
  <c r="Y408" i="2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V523" i="2" s="1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70" i="2"/>
  <c r="X369" i="2"/>
  <c r="BO368" i="2"/>
  <c r="BM368" i="2"/>
  <c r="Y368" i="2"/>
  <c r="P368" i="2"/>
  <c r="X366" i="2"/>
  <c r="X365" i="2"/>
  <c r="BO364" i="2"/>
  <c r="BM364" i="2"/>
  <c r="Y364" i="2"/>
  <c r="BP364" i="2" s="1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4" i="2"/>
  <c r="X343" i="2"/>
  <c r="BO342" i="2"/>
  <c r="BM342" i="2"/>
  <c r="Y342" i="2"/>
  <c r="BP342" i="2" s="1"/>
  <c r="P342" i="2"/>
  <c r="BO341" i="2"/>
  <c r="BM341" i="2"/>
  <c r="Y341" i="2"/>
  <c r="P341" i="2"/>
  <c r="BO340" i="2"/>
  <c r="BM340" i="2"/>
  <c r="Y340" i="2"/>
  <c r="BP340" i="2" s="1"/>
  <c r="P340" i="2"/>
  <c r="X337" i="2"/>
  <c r="X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BO326" i="2"/>
  <c r="BM326" i="2"/>
  <c r="Y326" i="2"/>
  <c r="BO325" i="2"/>
  <c r="BM325" i="2"/>
  <c r="Y325" i="2"/>
  <c r="BP325" i="2" s="1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M296" i="2"/>
  <c r="Y296" i="2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P292" i="2"/>
  <c r="X289" i="2"/>
  <c r="X288" i="2"/>
  <c r="BO287" i="2"/>
  <c r="BM287" i="2"/>
  <c r="Y287" i="2"/>
  <c r="Q523" i="2" s="1"/>
  <c r="P287" i="2"/>
  <c r="X284" i="2"/>
  <c r="X283" i="2"/>
  <c r="BO282" i="2"/>
  <c r="BM282" i="2"/>
  <c r="Y282" i="2"/>
  <c r="Y284" i="2" s="1"/>
  <c r="P282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X268" i="2"/>
  <c r="X267" i="2"/>
  <c r="BO266" i="2"/>
  <c r="BM266" i="2"/>
  <c r="Y266" i="2"/>
  <c r="BO265" i="2"/>
  <c r="BM265" i="2"/>
  <c r="Y265" i="2"/>
  <c r="P265" i="2"/>
  <c r="BO264" i="2"/>
  <c r="BM264" i="2"/>
  <c r="Y264" i="2"/>
  <c r="P264" i="2"/>
  <c r="BO263" i="2"/>
  <c r="BM263" i="2"/>
  <c r="Y263" i="2"/>
  <c r="BP263" i="2" s="1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X251" i="2"/>
  <c r="X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P244" i="2"/>
  <c r="X242" i="2"/>
  <c r="X241" i="2"/>
  <c r="BO240" i="2"/>
  <c r="BM240" i="2"/>
  <c r="Y240" i="2"/>
  <c r="X238" i="2"/>
  <c r="X237" i="2"/>
  <c r="BO236" i="2"/>
  <c r="BM236" i="2"/>
  <c r="Y236" i="2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Y220" i="2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P207" i="2"/>
  <c r="X205" i="2"/>
  <c r="X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X194" i="2"/>
  <c r="X193" i="2"/>
  <c r="BO192" i="2"/>
  <c r="BM192" i="2"/>
  <c r="Y192" i="2"/>
  <c r="Z192" i="2" s="1"/>
  <c r="P192" i="2"/>
  <c r="BO191" i="2"/>
  <c r="BM191" i="2"/>
  <c r="Y191" i="2"/>
  <c r="Y194" i="2" s="1"/>
  <c r="P191" i="2"/>
  <c r="X189" i="2"/>
  <c r="X188" i="2"/>
  <c r="BO187" i="2"/>
  <c r="BM187" i="2"/>
  <c r="Y187" i="2"/>
  <c r="BN187" i="2" s="1"/>
  <c r="P187" i="2"/>
  <c r="BO186" i="2"/>
  <c r="BM186" i="2"/>
  <c r="Y186" i="2"/>
  <c r="BN186" i="2" s="1"/>
  <c r="P186" i="2"/>
  <c r="X183" i="2"/>
  <c r="X182" i="2"/>
  <c r="BO181" i="2"/>
  <c r="BM181" i="2"/>
  <c r="Y181" i="2"/>
  <c r="Y183" i="2" s="1"/>
  <c r="P181" i="2"/>
  <c r="X179" i="2"/>
  <c r="X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BO151" i="2"/>
  <c r="BM151" i="2"/>
  <c r="Y151" i="2"/>
  <c r="BP151" i="2" s="1"/>
  <c r="P151" i="2"/>
  <c r="X149" i="2"/>
  <c r="X148" i="2"/>
  <c r="BO147" i="2"/>
  <c r="BM147" i="2"/>
  <c r="Y147" i="2"/>
  <c r="H523" i="2" s="1"/>
  <c r="P147" i="2"/>
  <c r="X144" i="2"/>
  <c r="X143" i="2"/>
  <c r="BO142" i="2"/>
  <c r="BM142" i="2"/>
  <c r="Y142" i="2"/>
  <c r="BN142" i="2" s="1"/>
  <c r="P142" i="2"/>
  <c r="BO141" i="2"/>
  <c r="BM141" i="2"/>
  <c r="Y141" i="2"/>
  <c r="Y144" i="2" s="1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Y134" i="2" s="1"/>
  <c r="P131" i="2"/>
  <c r="X128" i="2"/>
  <c r="X127" i="2"/>
  <c r="BO126" i="2"/>
  <c r="BM126" i="2"/>
  <c r="Y126" i="2"/>
  <c r="BP126" i="2" s="1"/>
  <c r="P126" i="2"/>
  <c r="BO125" i="2"/>
  <c r="BM125" i="2"/>
  <c r="Y125" i="2"/>
  <c r="Y128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F523" i="2" s="1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E523" i="2" s="1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BN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Y23" i="2" s="1"/>
  <c r="H10" i="2"/>
  <c r="A9" i="2"/>
  <c r="F10" i="2" s="1"/>
  <c r="D7" i="2"/>
  <c r="Q6" i="2"/>
  <c r="P2" i="2"/>
  <c r="Z209" i="2" l="1"/>
  <c r="BN209" i="2"/>
  <c r="Z167" i="2"/>
  <c r="Z342" i="2"/>
  <c r="BN342" i="2"/>
  <c r="Z354" i="2"/>
  <c r="BN354" i="2"/>
  <c r="Z364" i="2"/>
  <c r="Z365" i="2" s="1"/>
  <c r="BN364" i="2"/>
  <c r="BP63" i="2"/>
  <c r="Z142" i="2"/>
  <c r="Z181" i="2"/>
  <c r="Z182" i="2" s="1"/>
  <c r="BN181" i="2"/>
  <c r="BP181" i="2"/>
  <c r="Y182" i="2"/>
  <c r="Z186" i="2"/>
  <c r="Z187" i="2"/>
  <c r="Z197" i="2"/>
  <c r="BN197" i="2"/>
  <c r="Z231" i="2"/>
  <c r="Z438" i="2"/>
  <c r="BN438" i="2"/>
  <c r="Z447" i="2"/>
  <c r="BP449" i="2"/>
  <c r="BP28" i="2"/>
  <c r="BP53" i="2"/>
  <c r="Z74" i="2"/>
  <c r="BN74" i="2"/>
  <c r="Z118" i="2"/>
  <c r="BN118" i="2"/>
  <c r="Y123" i="2"/>
  <c r="Z175" i="2"/>
  <c r="BN175" i="2"/>
  <c r="Z227" i="2"/>
  <c r="Z248" i="2"/>
  <c r="BN248" i="2"/>
  <c r="Z282" i="2"/>
  <c r="Z283" i="2" s="1"/>
  <c r="BN282" i="2"/>
  <c r="BP282" i="2"/>
  <c r="Y283" i="2"/>
  <c r="Z287" i="2"/>
  <c r="Z288" i="2" s="1"/>
  <c r="BN287" i="2"/>
  <c r="BP287" i="2"/>
  <c r="Y288" i="2"/>
  <c r="Y289" i="2"/>
  <c r="Z329" i="2"/>
  <c r="BN329" i="2"/>
  <c r="BP415" i="2"/>
  <c r="Z463" i="2"/>
  <c r="BN463" i="2"/>
  <c r="Y154" i="2"/>
  <c r="BN220" i="2"/>
  <c r="Z220" i="2"/>
  <c r="BP235" i="2"/>
  <c r="BN235" i="2"/>
  <c r="Z235" i="2"/>
  <c r="BP245" i="2"/>
  <c r="BN245" i="2"/>
  <c r="Z245" i="2"/>
  <c r="BP266" i="2"/>
  <c r="BN266" i="2"/>
  <c r="Z266" i="2"/>
  <c r="BP327" i="2"/>
  <c r="BN327" i="2"/>
  <c r="Z327" i="2"/>
  <c r="Y370" i="2"/>
  <c r="Y369" i="2"/>
  <c r="BP368" i="2"/>
  <c r="BN368" i="2"/>
  <c r="Z368" i="2"/>
  <c r="Z369" i="2" s="1"/>
  <c r="BN373" i="2"/>
  <c r="Z373" i="2"/>
  <c r="BP374" i="2"/>
  <c r="BN374" i="2"/>
  <c r="Z374" i="2"/>
  <c r="BP384" i="2"/>
  <c r="BN384" i="2"/>
  <c r="Z384" i="2"/>
  <c r="BP452" i="2"/>
  <c r="BN452" i="2"/>
  <c r="Z452" i="2"/>
  <c r="BP456" i="2"/>
  <c r="BN456" i="2"/>
  <c r="Z456" i="2"/>
  <c r="BP474" i="2"/>
  <c r="BN474" i="2"/>
  <c r="Z474" i="2"/>
  <c r="BP483" i="2"/>
  <c r="BN483" i="2"/>
  <c r="Z483" i="2"/>
  <c r="BP490" i="2"/>
  <c r="Z490" i="2"/>
  <c r="BP199" i="2"/>
  <c r="BN199" i="2"/>
  <c r="Z199" i="2"/>
  <c r="Z31" i="2"/>
  <c r="BN31" i="2"/>
  <c r="BP43" i="2"/>
  <c r="Z56" i="2"/>
  <c r="BN56" i="2"/>
  <c r="Z69" i="2"/>
  <c r="BN69" i="2"/>
  <c r="Z77" i="2"/>
  <c r="BN77" i="2"/>
  <c r="Z126" i="2"/>
  <c r="BN126" i="2"/>
  <c r="Y139" i="2"/>
  <c r="Z147" i="2"/>
  <c r="Z148" i="2" s="1"/>
  <c r="BN147" i="2"/>
  <c r="BP147" i="2"/>
  <c r="Y148" i="2"/>
  <c r="Z151" i="2"/>
  <c r="BN151" i="2"/>
  <c r="Z152" i="2"/>
  <c r="BN152" i="2"/>
  <c r="Z165" i="2"/>
  <c r="BN165" i="2"/>
  <c r="Z168" i="2"/>
  <c r="Y179" i="2"/>
  <c r="Z177" i="2"/>
  <c r="BP186" i="2"/>
  <c r="Y189" i="2"/>
  <c r="BP207" i="2"/>
  <c r="BN207" i="2"/>
  <c r="Z207" i="2"/>
  <c r="BP229" i="2"/>
  <c r="BN229" i="2"/>
  <c r="Z229" i="2"/>
  <c r="Y242" i="2"/>
  <c r="Y241" i="2"/>
  <c r="BP240" i="2"/>
  <c r="BN240" i="2"/>
  <c r="Z240" i="2"/>
  <c r="Z241" i="2" s="1"/>
  <c r="BP254" i="2"/>
  <c r="BN254" i="2"/>
  <c r="Z254" i="2"/>
  <c r="BP256" i="2"/>
  <c r="BN256" i="2"/>
  <c r="Z256" i="2"/>
  <c r="BP296" i="2"/>
  <c r="BN296" i="2"/>
  <c r="Z296" i="2"/>
  <c r="BP302" i="2"/>
  <c r="BN302" i="2"/>
  <c r="Z302" i="2"/>
  <c r="BP303" i="2"/>
  <c r="BN303" i="2"/>
  <c r="Z303" i="2"/>
  <c r="BP335" i="2"/>
  <c r="Z335" i="2"/>
  <c r="Y387" i="2"/>
  <c r="BP397" i="2"/>
  <c r="BN397" i="2"/>
  <c r="Z397" i="2"/>
  <c r="BP398" i="2"/>
  <c r="BN398" i="2"/>
  <c r="Z398" i="2"/>
  <c r="BP408" i="2"/>
  <c r="BN408" i="2"/>
  <c r="Z408" i="2"/>
  <c r="Y410" i="2"/>
  <c r="BP420" i="2"/>
  <c r="BN420" i="2"/>
  <c r="Z420" i="2"/>
  <c r="BP466" i="2"/>
  <c r="BN466" i="2"/>
  <c r="Z466" i="2"/>
  <c r="BP480" i="2"/>
  <c r="BN480" i="2"/>
  <c r="Z480" i="2"/>
  <c r="Y205" i="2"/>
  <c r="Y237" i="2"/>
  <c r="Y268" i="2"/>
  <c r="Y361" i="2"/>
  <c r="F9" i="2"/>
  <c r="J9" i="2"/>
  <c r="Y356" i="2"/>
  <c r="X513" i="2"/>
  <c r="BN22" i="2"/>
  <c r="BP22" i="2"/>
  <c r="BN29" i="2"/>
  <c r="BP35" i="2"/>
  <c r="Y36" i="2"/>
  <c r="BN47" i="2"/>
  <c r="BP47" i="2"/>
  <c r="Y48" i="2"/>
  <c r="BN54" i="2"/>
  <c r="BN57" i="2"/>
  <c r="BN64" i="2"/>
  <c r="BP70" i="2"/>
  <c r="Y71" i="2"/>
  <c r="BN90" i="2"/>
  <c r="BN96" i="2"/>
  <c r="BP96" i="2"/>
  <c r="BN106" i="2"/>
  <c r="BN113" i="2"/>
  <c r="BP119" i="2"/>
  <c r="BN121" i="2"/>
  <c r="BP121" i="2"/>
  <c r="Y133" i="2"/>
  <c r="BN169" i="2"/>
  <c r="BP169" i="2"/>
  <c r="Y172" i="2"/>
  <c r="BN192" i="2"/>
  <c r="BP192" i="2"/>
  <c r="BP198" i="2"/>
  <c r="BN198" i="2"/>
  <c r="Z198" i="2"/>
  <c r="BP201" i="2"/>
  <c r="BN201" i="2"/>
  <c r="Z201" i="2"/>
  <c r="BN202" i="2"/>
  <c r="BP202" i="2"/>
  <c r="BN203" i="2"/>
  <c r="BP203" i="2"/>
  <c r="BN210" i="2"/>
  <c r="Z210" i="2"/>
  <c r="K523" i="2"/>
  <c r="BP225" i="2"/>
  <c r="BN225" i="2"/>
  <c r="Z225" i="2"/>
  <c r="BP230" i="2"/>
  <c r="BN230" i="2"/>
  <c r="Z230" i="2"/>
  <c r="Y250" i="2"/>
  <c r="BN244" i="2"/>
  <c r="Z244" i="2"/>
  <c r="BP247" i="2"/>
  <c r="Z247" i="2"/>
  <c r="BP258" i="2"/>
  <c r="Z258" i="2"/>
  <c r="BP265" i="2"/>
  <c r="BN265" i="2"/>
  <c r="Z265" i="2"/>
  <c r="Y275" i="2"/>
  <c r="Y274" i="2"/>
  <c r="BN271" i="2"/>
  <c r="Z271" i="2"/>
  <c r="BP273" i="2"/>
  <c r="BN273" i="2"/>
  <c r="Z273" i="2"/>
  <c r="P523" i="2"/>
  <c r="Y280" i="2"/>
  <c r="BN278" i="2"/>
  <c r="Z278" i="2"/>
  <c r="Z279" i="2" s="1"/>
  <c r="Y279" i="2"/>
  <c r="R523" i="2"/>
  <c r="BN292" i="2"/>
  <c r="Z292" i="2"/>
  <c r="BP293" i="2"/>
  <c r="BN293" i="2"/>
  <c r="Z293" i="2"/>
  <c r="BN294" i="2"/>
  <c r="BP333" i="2"/>
  <c r="BN333" i="2"/>
  <c r="Z333" i="2"/>
  <c r="BP363" i="2"/>
  <c r="BN363" i="2"/>
  <c r="Z363" i="2"/>
  <c r="Y365" i="2"/>
  <c r="H9" i="2"/>
  <c r="X514" i="2"/>
  <c r="X515" i="2"/>
  <c r="X517" i="2"/>
  <c r="Y24" i="2"/>
  <c r="Y32" i="2"/>
  <c r="BN27" i="2"/>
  <c r="BP27" i="2"/>
  <c r="Z35" i="2"/>
  <c r="Z36" i="2" s="1"/>
  <c r="C523" i="2"/>
  <c r="BP41" i="2"/>
  <c r="D523" i="2"/>
  <c r="BN52" i="2"/>
  <c r="BP52" i="2"/>
  <c r="BN62" i="2"/>
  <c r="BP62" i="2"/>
  <c r="Y65" i="2"/>
  <c r="Z68" i="2"/>
  <c r="BN68" i="2"/>
  <c r="Z70" i="2"/>
  <c r="Z76" i="2"/>
  <c r="Z78" i="2"/>
  <c r="BN78" i="2"/>
  <c r="Z84" i="2"/>
  <c r="BN84" i="2"/>
  <c r="Y85" i="2"/>
  <c r="Z89" i="2"/>
  <c r="BN89" i="2"/>
  <c r="BN91" i="2"/>
  <c r="BP91" i="2"/>
  <c r="Y92" i="2"/>
  <c r="Y102" i="2"/>
  <c r="BN95" i="2"/>
  <c r="Z98" i="2"/>
  <c r="Z105" i="2"/>
  <c r="BN105" i="2"/>
  <c r="BN107" i="2"/>
  <c r="BP107" i="2"/>
  <c r="Y109" i="2"/>
  <c r="Y110" i="2"/>
  <c r="Y115" i="2"/>
  <c r="Y116" i="2"/>
  <c r="Z119" i="2"/>
  <c r="Z125" i="2"/>
  <c r="Z132" i="2"/>
  <c r="Y138" i="2"/>
  <c r="BN136" i="2"/>
  <c r="Z141" i="2"/>
  <c r="BN141" i="2"/>
  <c r="BP141" i="2"/>
  <c r="BP142" i="2"/>
  <c r="Y143" i="2"/>
  <c r="BN153" i="2"/>
  <c r="I523" i="2"/>
  <c r="BN159" i="2"/>
  <c r="BP159" i="2"/>
  <c r="Y173" i="2"/>
  <c r="Z164" i="2"/>
  <c r="BN164" i="2"/>
  <c r="Z166" i="2"/>
  <c r="BN166" i="2"/>
  <c r="BP167" i="2"/>
  <c r="BP170" i="2"/>
  <c r="BN171" i="2"/>
  <c r="Z176" i="2"/>
  <c r="BN176" i="2"/>
  <c r="BP177" i="2"/>
  <c r="Y178" i="2"/>
  <c r="Y188" i="2"/>
  <c r="Z191" i="2"/>
  <c r="Z193" i="2" s="1"/>
  <c r="BN191" i="2"/>
  <c r="Z196" i="2"/>
  <c r="BN200" i="2"/>
  <c r="Z200" i="2"/>
  <c r="BP208" i="2"/>
  <c r="BN208" i="2"/>
  <c r="Z208" i="2"/>
  <c r="BP210" i="2"/>
  <c r="BP211" i="2"/>
  <c r="BN211" i="2"/>
  <c r="Z211" i="2"/>
  <c r="BN212" i="2"/>
  <c r="BP212" i="2"/>
  <c r="BN213" i="2"/>
  <c r="BP213" i="2"/>
  <c r="Y217" i="2"/>
  <c r="Y221" i="2"/>
  <c r="BP219" i="2"/>
  <c r="BN219" i="2"/>
  <c r="Z219" i="2"/>
  <c r="BP228" i="2"/>
  <c r="BN228" i="2"/>
  <c r="Z228" i="2"/>
  <c r="BP249" i="2"/>
  <c r="BN249" i="2"/>
  <c r="Z249" i="2"/>
  <c r="BP306" i="2"/>
  <c r="BN306" i="2"/>
  <c r="Z306" i="2"/>
  <c r="BP312" i="2"/>
  <c r="BN312" i="2"/>
  <c r="Z312" i="2"/>
  <c r="BP313" i="2"/>
  <c r="BN313" i="2"/>
  <c r="Z313" i="2"/>
  <c r="BN314" i="2"/>
  <c r="BN320" i="2"/>
  <c r="BN325" i="2"/>
  <c r="Y330" i="2"/>
  <c r="BN326" i="2"/>
  <c r="Z326" i="2"/>
  <c r="BP328" i="2"/>
  <c r="BN328" i="2"/>
  <c r="Z328" i="2"/>
  <c r="BN340" i="2"/>
  <c r="Y377" i="2"/>
  <c r="Y378" i="2"/>
  <c r="BN380" i="2"/>
  <c r="BP380" i="2"/>
  <c r="Y391" i="2"/>
  <c r="BN389" i="2"/>
  <c r="Z389" i="2"/>
  <c r="Z390" i="2" s="1"/>
  <c r="BN395" i="2"/>
  <c r="BN421" i="2"/>
  <c r="BP421" i="2"/>
  <c r="Y424" i="2"/>
  <c r="BP422" i="2"/>
  <c r="BN422" i="2"/>
  <c r="Z422" i="2"/>
  <c r="X523" i="2"/>
  <c r="Y428" i="2"/>
  <c r="BP427" i="2"/>
  <c r="BN427" i="2"/>
  <c r="Z427" i="2"/>
  <c r="Z428" i="2" s="1"/>
  <c r="Y429" i="2"/>
  <c r="Y523" i="2"/>
  <c r="Y434" i="2"/>
  <c r="BN432" i="2"/>
  <c r="Z432" i="2"/>
  <c r="Z433" i="2" s="1"/>
  <c r="Y433" i="2"/>
  <c r="BP439" i="2"/>
  <c r="Z439" i="2"/>
  <c r="BN450" i="2"/>
  <c r="BP457" i="2"/>
  <c r="BN457" i="2"/>
  <c r="Z457" i="2"/>
  <c r="Y459" i="2"/>
  <c r="BN458" i="2"/>
  <c r="BP458" i="2"/>
  <c r="Y470" i="2"/>
  <c r="Z462" i="2"/>
  <c r="BP467" i="2"/>
  <c r="Z467" i="2"/>
  <c r="Y216" i="2"/>
  <c r="BN214" i="2"/>
  <c r="BP220" i="2"/>
  <c r="Y232" i="2"/>
  <c r="BP231" i="2"/>
  <c r="Y238" i="2"/>
  <c r="BN263" i="2"/>
  <c r="BN304" i="2"/>
  <c r="Y322" i="2"/>
  <c r="Y323" i="2"/>
  <c r="BP350" i="2"/>
  <c r="BN350" i="2"/>
  <c r="Z350" i="2"/>
  <c r="BP351" i="2"/>
  <c r="BN351" i="2"/>
  <c r="Z351" i="2"/>
  <c r="BN352" i="2"/>
  <c r="BP385" i="2"/>
  <c r="BN385" i="2"/>
  <c r="Z385" i="2"/>
  <c r="BP401" i="2"/>
  <c r="BN401" i="2"/>
  <c r="Z401" i="2"/>
  <c r="BP403" i="2"/>
  <c r="BN403" i="2"/>
  <c r="Z403" i="2"/>
  <c r="Y423" i="2"/>
  <c r="BP419" i="2"/>
  <c r="BN419" i="2"/>
  <c r="Z419" i="2"/>
  <c r="BN441" i="2"/>
  <c r="BP441" i="2"/>
  <c r="BP443" i="2"/>
  <c r="BN443" i="2"/>
  <c r="Z443" i="2"/>
  <c r="BP445" i="2"/>
  <c r="BN445" i="2"/>
  <c r="Z445" i="2"/>
  <c r="BP464" i="2"/>
  <c r="BN464" i="2"/>
  <c r="Z464" i="2"/>
  <c r="BP473" i="2"/>
  <c r="BN473" i="2"/>
  <c r="Z473" i="2"/>
  <c r="Z475" i="2" s="1"/>
  <c r="BN499" i="2"/>
  <c r="Z499" i="2"/>
  <c r="Z501" i="2" s="1"/>
  <c r="Y344" i="2"/>
  <c r="T523" i="2"/>
  <c r="BN348" i="2"/>
  <c r="Y360" i="2"/>
  <c r="BN358" i="2"/>
  <c r="Y366" i="2"/>
  <c r="U523" i="2"/>
  <c r="BN375" i="2"/>
  <c r="Y386" i="2"/>
  <c r="Y405" i="2"/>
  <c r="BN399" i="2"/>
  <c r="BN409" i="2"/>
  <c r="W523" i="2"/>
  <c r="BN414" i="2"/>
  <c r="BP414" i="2"/>
  <c r="Z523" i="2"/>
  <c r="Y454" i="2"/>
  <c r="BN440" i="2"/>
  <c r="BP440" i="2"/>
  <c r="BN448" i="2"/>
  <c r="BP448" i="2"/>
  <c r="Y460" i="2"/>
  <c r="BN465" i="2"/>
  <c r="BP465" i="2"/>
  <c r="BN468" i="2"/>
  <c r="BP468" i="2"/>
  <c r="Y476" i="2"/>
  <c r="AA523" i="2"/>
  <c r="Y492" i="2"/>
  <c r="BN488" i="2"/>
  <c r="BP488" i="2"/>
  <c r="Y497" i="2"/>
  <c r="BN500" i="2"/>
  <c r="Z122" i="2"/>
  <c r="Z26" i="2"/>
  <c r="Z43" i="2"/>
  <c r="Y37" i="2"/>
  <c r="BN61" i="2"/>
  <c r="BP83" i="2"/>
  <c r="BP99" i="2"/>
  <c r="Z108" i="2"/>
  <c r="Y204" i="2"/>
  <c r="Y222" i="2"/>
  <c r="Y233" i="2"/>
  <c r="BP255" i="2"/>
  <c r="Z264" i="2"/>
  <c r="BP272" i="2"/>
  <c r="Z295" i="2"/>
  <c r="BP297" i="2"/>
  <c r="Z305" i="2"/>
  <c r="BP307" i="2"/>
  <c r="Z315" i="2"/>
  <c r="Y331" i="2"/>
  <c r="Z341" i="2"/>
  <c r="Z353" i="2"/>
  <c r="Z376" i="2"/>
  <c r="Y381" i="2"/>
  <c r="Z400" i="2"/>
  <c r="BP402" i="2"/>
  <c r="Y416" i="2"/>
  <c r="BN439" i="2"/>
  <c r="Z442" i="2"/>
  <c r="BP444" i="2"/>
  <c r="BN467" i="2"/>
  <c r="Z482" i="2"/>
  <c r="BN495" i="2"/>
  <c r="BP505" i="2"/>
  <c r="J523" i="2"/>
  <c r="A10" i="2"/>
  <c r="BN26" i="2"/>
  <c r="Y72" i="2"/>
  <c r="Z97" i="2"/>
  <c r="BN120" i="2"/>
  <c r="Z131" i="2"/>
  <c r="BN168" i="2"/>
  <c r="Z29" i="2"/>
  <c r="Z54" i="2"/>
  <c r="Z64" i="2"/>
  <c r="BN76" i="2"/>
  <c r="BP89" i="2"/>
  <c r="BP105" i="2"/>
  <c r="Z113" i="2"/>
  <c r="BN125" i="2"/>
  <c r="Z136" i="2"/>
  <c r="BN163" i="2"/>
  <c r="Z171" i="2"/>
  <c r="BN196" i="2"/>
  <c r="Z214" i="2"/>
  <c r="BN227" i="2"/>
  <c r="BP244" i="2"/>
  <c r="BN247" i="2"/>
  <c r="BN258" i="2"/>
  <c r="Y267" i="2"/>
  <c r="BP278" i="2"/>
  <c r="BP292" i="2"/>
  <c r="Z320" i="2"/>
  <c r="Z325" i="2"/>
  <c r="Z330" i="2" s="1"/>
  <c r="BN335" i="2"/>
  <c r="Z348" i="2"/>
  <c r="Z358" i="2"/>
  <c r="BP373" i="2"/>
  <c r="Z395" i="2"/>
  <c r="Y406" i="2"/>
  <c r="BP432" i="2"/>
  <c r="BN447" i="2"/>
  <c r="Z450" i="2"/>
  <c r="BN462" i="2"/>
  <c r="BN472" i="2"/>
  <c r="Y475" i="2"/>
  <c r="BN487" i="2"/>
  <c r="BN490" i="2"/>
  <c r="BP500" i="2"/>
  <c r="BP26" i="2"/>
  <c r="Y49" i="2"/>
  <c r="BP61" i="2"/>
  <c r="Y93" i="2"/>
  <c r="BN97" i="2"/>
  <c r="BN108" i="2"/>
  <c r="BP120" i="2"/>
  <c r="BN131" i="2"/>
  <c r="Y155" i="2"/>
  <c r="BP191" i="2"/>
  <c r="BN264" i="2"/>
  <c r="BN295" i="2"/>
  <c r="Y298" i="2"/>
  <c r="BN305" i="2"/>
  <c r="Y308" i="2"/>
  <c r="BN315" i="2"/>
  <c r="BN341" i="2"/>
  <c r="BN353" i="2"/>
  <c r="BN376" i="2"/>
  <c r="BN400" i="2"/>
  <c r="Y411" i="2"/>
  <c r="BN442" i="2"/>
  <c r="BN482" i="2"/>
  <c r="BP495" i="2"/>
  <c r="Y506" i="2"/>
  <c r="L523" i="2"/>
  <c r="Y59" i="2"/>
  <c r="BP125" i="2"/>
  <c r="BP163" i="2"/>
  <c r="BP196" i="2"/>
  <c r="Y382" i="2"/>
  <c r="Y417" i="2"/>
  <c r="Y453" i="2"/>
  <c r="BP462" i="2"/>
  <c r="BP472" i="2"/>
  <c r="BP487" i="2"/>
  <c r="Y501" i="2"/>
  <c r="M523" i="2"/>
  <c r="Z57" i="2"/>
  <c r="Z90" i="2"/>
  <c r="Z95" i="2"/>
  <c r="Z106" i="2"/>
  <c r="BP131" i="2"/>
  <c r="Y251" i="2"/>
  <c r="BP264" i="2"/>
  <c r="BP341" i="2"/>
  <c r="Y496" i="2"/>
  <c r="O523" i="2"/>
  <c r="Z22" i="2"/>
  <c r="Z23" i="2" s="1"/>
  <c r="BN41" i="2"/>
  <c r="Y44" i="2"/>
  <c r="Z52" i="2"/>
  <c r="BP136" i="2"/>
  <c r="Z159" i="2"/>
  <c r="Z160" i="2" s="1"/>
  <c r="Y259" i="2"/>
  <c r="Y299" i="2"/>
  <c r="Y309" i="2"/>
  <c r="Y336" i="2"/>
  <c r="BP348" i="2"/>
  <c r="BP358" i="2"/>
  <c r="BP395" i="2"/>
  <c r="Z414" i="2"/>
  <c r="Z440" i="2"/>
  <c r="Z458" i="2"/>
  <c r="Y491" i="2"/>
  <c r="Y507" i="2"/>
  <c r="Y33" i="2"/>
  <c r="Y316" i="2"/>
  <c r="Y502" i="2"/>
  <c r="Z510" i="2"/>
  <c r="Z511" i="2" s="1"/>
  <c r="Z30" i="2"/>
  <c r="Y45" i="2"/>
  <c r="Z55" i="2"/>
  <c r="Y80" i="2"/>
  <c r="BP95" i="2"/>
  <c r="Z114" i="2"/>
  <c r="Z137" i="2"/>
  <c r="BP187" i="2"/>
  <c r="Z215" i="2"/>
  <c r="Y260" i="2"/>
  <c r="Z301" i="2"/>
  <c r="Z311" i="2"/>
  <c r="Z321" i="2"/>
  <c r="Y337" i="2"/>
  <c r="Z349" i="2"/>
  <c r="Z359" i="2"/>
  <c r="Z396" i="2"/>
  <c r="Z451" i="2"/>
  <c r="Z504" i="2"/>
  <c r="S523" i="2"/>
  <c r="BN98" i="2"/>
  <c r="Y317" i="2"/>
  <c r="BN510" i="2"/>
  <c r="Y101" i="2"/>
  <c r="Z42" i="2"/>
  <c r="Z44" i="2" s="1"/>
  <c r="BN55" i="2"/>
  <c r="Y58" i="2"/>
  <c r="BN215" i="2"/>
  <c r="Z226" i="2"/>
  <c r="Z232" i="2" s="1"/>
  <c r="Z236" i="2"/>
  <c r="Z246" i="2"/>
  <c r="Z250" i="2" s="1"/>
  <c r="Z257" i="2"/>
  <c r="BN301" i="2"/>
  <c r="BN311" i="2"/>
  <c r="BN321" i="2"/>
  <c r="Z334" i="2"/>
  <c r="BN349" i="2"/>
  <c r="BN359" i="2"/>
  <c r="BN396" i="2"/>
  <c r="Z404" i="2"/>
  <c r="Z446" i="2"/>
  <c r="BN451" i="2"/>
  <c r="Z494" i="2"/>
  <c r="Z496" i="2" s="1"/>
  <c r="BN504" i="2"/>
  <c r="B523" i="2"/>
  <c r="BN30" i="2"/>
  <c r="Y66" i="2"/>
  <c r="Z75" i="2"/>
  <c r="BN114" i="2"/>
  <c r="BN137" i="2"/>
  <c r="Z263" i="2"/>
  <c r="BP271" i="2"/>
  <c r="Z294" i="2"/>
  <c r="Z304" i="2"/>
  <c r="Z314" i="2"/>
  <c r="BP326" i="2"/>
  <c r="Z340" i="2"/>
  <c r="Z343" i="2" s="1"/>
  <c r="Z352" i="2"/>
  <c r="Z375" i="2"/>
  <c r="Z377" i="2" s="1"/>
  <c r="BP389" i="2"/>
  <c r="Z399" i="2"/>
  <c r="Z409" i="2"/>
  <c r="Y469" i="2"/>
  <c r="Z489" i="2"/>
  <c r="BP510" i="2"/>
  <c r="BN132" i="2"/>
  <c r="Y81" i="2"/>
  <c r="BN119" i="2"/>
  <c r="Y122" i="2"/>
  <c r="BP132" i="2"/>
  <c r="Z153" i="2"/>
  <c r="Z154" i="2" s="1"/>
  <c r="Y160" i="2"/>
  <c r="Y193" i="2"/>
  <c r="Z28" i="2"/>
  <c r="BN42" i="2"/>
  <c r="Z53" i="2"/>
  <c r="Z63" i="2"/>
  <c r="Z65" i="2" s="1"/>
  <c r="BN75" i="2"/>
  <c r="Y86" i="2"/>
  <c r="Z112" i="2"/>
  <c r="BP114" i="2"/>
  <c r="Y127" i="2"/>
  <c r="BP137" i="2"/>
  <c r="Y149" i="2"/>
  <c r="Z170" i="2"/>
  <c r="Z172" i="2" s="1"/>
  <c r="Z203" i="2"/>
  <c r="Z213" i="2"/>
  <c r="Z216" i="2" s="1"/>
  <c r="BP215" i="2"/>
  <c r="BN226" i="2"/>
  <c r="BN236" i="2"/>
  <c r="BN246" i="2"/>
  <c r="BN257" i="2"/>
  <c r="Z319" i="2"/>
  <c r="Z322" i="2" s="1"/>
  <c r="BP321" i="2"/>
  <c r="BN334" i="2"/>
  <c r="BP349" i="2"/>
  <c r="BP359" i="2"/>
  <c r="Z380" i="2"/>
  <c r="Z381" i="2" s="1"/>
  <c r="BP396" i="2"/>
  <c r="BN404" i="2"/>
  <c r="Z415" i="2"/>
  <c r="BN446" i="2"/>
  <c r="Z449" i="2"/>
  <c r="Z481" i="2"/>
  <c r="Y484" i="2"/>
  <c r="BN494" i="2"/>
  <c r="Y343" i="2"/>
  <c r="Y355" i="2"/>
  <c r="Y390" i="2"/>
  <c r="BN489" i="2"/>
  <c r="Y511" i="2"/>
  <c r="Z83" i="2"/>
  <c r="Z99" i="2"/>
  <c r="BN112" i="2"/>
  <c r="Y161" i="2"/>
  <c r="BP226" i="2"/>
  <c r="BP236" i="2"/>
  <c r="Z255" i="2"/>
  <c r="Z272" i="2"/>
  <c r="Z274" i="2" s="1"/>
  <c r="Z297" i="2"/>
  <c r="Z307" i="2"/>
  <c r="BN319" i="2"/>
  <c r="Z402" i="2"/>
  <c r="Z444" i="2"/>
  <c r="BN481" i="2"/>
  <c r="Z505" i="2"/>
  <c r="Y485" i="2"/>
  <c r="G523" i="2"/>
  <c r="Y512" i="2"/>
  <c r="Z386" i="2" l="1"/>
  <c r="Z92" i="2"/>
  <c r="Z133" i="2"/>
  <c r="Z221" i="2"/>
  <c r="Z143" i="2"/>
  <c r="Z127" i="2"/>
  <c r="Z423" i="2"/>
  <c r="Z188" i="2"/>
  <c r="Z259" i="2"/>
  <c r="Z204" i="2"/>
  <c r="Z491" i="2"/>
  <c r="Z410" i="2"/>
  <c r="Z237" i="2"/>
  <c r="Z459" i="2"/>
  <c r="Z178" i="2"/>
  <c r="Z298" i="2"/>
  <c r="Z506" i="2"/>
  <c r="X516" i="2"/>
  <c r="Z453" i="2"/>
  <c r="Z101" i="2"/>
  <c r="Y515" i="2"/>
  <c r="Z71" i="2"/>
  <c r="Z85" i="2"/>
  <c r="Z484" i="2"/>
  <c r="Z80" i="2"/>
  <c r="Z336" i="2"/>
  <c r="Y517" i="2"/>
  <c r="Y513" i="2"/>
  <c r="Z109" i="2"/>
  <c r="Z360" i="2"/>
  <c r="Y514" i="2"/>
  <c r="Z469" i="2"/>
  <c r="Z355" i="2"/>
  <c r="Z58" i="2"/>
  <c r="Z32" i="2"/>
  <c r="Z316" i="2"/>
  <c r="Z115" i="2"/>
  <c r="Z267" i="2"/>
  <c r="Z308" i="2"/>
  <c r="Z416" i="2"/>
  <c r="Z405" i="2"/>
  <c r="Z138" i="2"/>
  <c r="Y516" i="2" l="1"/>
  <c r="Z518" i="2"/>
</calcChain>
</file>

<file path=xl/sharedStrings.xml><?xml version="1.0" encoding="utf-8"?>
<sst xmlns="http://schemas.openxmlformats.org/spreadsheetml/2006/main" count="3831" uniqueCount="826">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</sst>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 t="s">
        <v>825</v>
      </c>
      <c r="I5" s="587"/>
      <c r="J5" s="587"/>
      <c r="K5" s="587"/>
      <c r="L5" s="587"/>
      <c r="M5" s="587"/>
      <c r="N5" s="72"/>
      <c r="P5" s="27" t="s">
        <v>4</v>
      </c>
      <c r="Q5" s="589">
        <v>45848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Четверг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0.54166666666666663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 x14ac:dyDescent="0.2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 x14ac:dyDescent="0.2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hidden="1" customHeight="1" x14ac:dyDescent="0.2">
      <c r="A19" s="650" t="s">
        <v>77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hidden="1" customHeight="1" x14ac:dyDescent="0.25">
      <c r="A20" s="651" t="s">
        <v>77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hidden="1" customHeight="1" x14ac:dyDescent="0.25">
      <c r="A21" s="652" t="s">
        <v>78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4" t="s">
        <v>81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2" t="s">
        <v>85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2" t="s">
        <v>106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0" t="s">
        <v>112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hidden="1" customHeight="1" x14ac:dyDescent="0.25">
      <c r="A39" s="651" t="s">
        <v>113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hidden="1" customHeight="1" x14ac:dyDescent="0.25">
      <c r="A40" s="652" t="s">
        <v>114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52" t="s">
        <v>85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51" t="s">
        <v>130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hidden="1" customHeight="1" x14ac:dyDescent="0.25">
      <c r="A51" s="652" t="s">
        <v>114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52" t="s">
        <v>150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52" t="s">
        <v>78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52" t="s">
        <v>85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52" t="s">
        <v>185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51" t="s">
        <v>192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hidden="1" customHeight="1" x14ac:dyDescent="0.25">
      <c r="A88" s="652" t="s">
        <v>114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52" t="s">
        <v>85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7" t="s">
        <v>202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51" t="s">
        <v>215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hidden="1" customHeight="1" x14ac:dyDescent="0.25">
      <c r="A104" s="652" t="s">
        <v>114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52" t="s">
        <v>150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52" t="s">
        <v>85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idden="1" x14ac:dyDescent="0.2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hidden="1" x14ac:dyDescent="0.2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hidden="1" customHeight="1" x14ac:dyDescent="0.25">
      <c r="A124" s="652" t="s">
        <v>185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651" t="s">
        <v>248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hidden="1" customHeight="1" x14ac:dyDescent="0.25">
      <c r="A130" s="652" t="s">
        <v>114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253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652" t="s">
        <v>78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hidden="1" customHeight="1" x14ac:dyDescent="0.25">
      <c r="A136" s="63" t="s">
        <v>254</v>
      </c>
      <c r="B136" s="63" t="s">
        <v>255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hidden="1" customHeight="1" x14ac:dyDescent="0.25">
      <c r="A137" s="63" t="s">
        <v>254</v>
      </c>
      <c r="B137" s="63" t="s">
        <v>257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hidden="1" customHeight="1" x14ac:dyDescent="0.25">
      <c r="A140" s="652" t="s">
        <v>85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hidden="1" customHeight="1" x14ac:dyDescent="0.25">
      <c r="A141" s="63" t="s">
        <v>258</v>
      </c>
      <c r="B141" s="63" t="s">
        <v>259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hidden="1" customHeight="1" x14ac:dyDescent="0.25">
      <c r="A142" s="63" t="s">
        <v>258</v>
      </c>
      <c r="B142" s="63" t="s">
        <v>260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hidden="1" x14ac:dyDescent="0.2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hidden="1" customHeight="1" x14ac:dyDescent="0.25">
      <c r="A145" s="651" t="s">
        <v>112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hidden="1" customHeight="1" x14ac:dyDescent="0.25">
      <c r="A146" s="652" t="s">
        <v>114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hidden="1" customHeight="1" x14ac:dyDescent="0.25">
      <c r="A147" s="63" t="s">
        <v>261</v>
      </c>
      <c r="B147" s="63" t="s">
        <v>262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idden="1" x14ac:dyDescent="0.2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hidden="1" x14ac:dyDescent="0.2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hidden="1" customHeight="1" x14ac:dyDescent="0.25">
      <c r="A150" s="652" t="s">
        <v>78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hidden="1" customHeight="1" x14ac:dyDescent="0.25">
      <c r="A151" s="63" t="s">
        <v>264</v>
      </c>
      <c r="B151" s="63" t="s">
        <v>265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hidden="1" customHeight="1" x14ac:dyDescent="0.25">
      <c r="A152" s="63" t="s">
        <v>267</v>
      </c>
      <c r="B152" s="63" t="s">
        <v>268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hidden="1" customHeight="1" x14ac:dyDescent="0.25">
      <c r="A153" s="63" t="s">
        <v>270</v>
      </c>
      <c r="B153" s="63" t="s">
        <v>271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idden="1" x14ac:dyDescent="0.2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hidden="1" x14ac:dyDescent="0.2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hidden="1" customHeight="1" x14ac:dyDescent="0.2">
      <c r="A156" s="650" t="s">
        <v>273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hidden="1" customHeight="1" x14ac:dyDescent="0.25">
      <c r="A157" s="651" t="s">
        <v>274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hidden="1" customHeight="1" x14ac:dyDescent="0.25">
      <c r="A158" s="652" t="s">
        <v>150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hidden="1" customHeight="1" x14ac:dyDescent="0.25">
      <c r="A159" s="63" t="s">
        <v>275</v>
      </c>
      <c r="B159" s="63" t="s">
        <v>276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hidden="1" x14ac:dyDescent="0.2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hidden="1" customHeight="1" x14ac:dyDescent="0.25">
      <c r="A162" s="652" t="s">
        <v>78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hidden="1" customHeight="1" x14ac:dyDescent="0.25">
      <c r="A163" s="63" t="s">
        <v>278</v>
      </c>
      <c r="B163" s="63" t="s">
        <v>279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hidden="1" customHeight="1" x14ac:dyDescent="0.25">
      <c r="A164" s="63" t="s">
        <v>281</v>
      </c>
      <c r="B164" s="63" t="s">
        <v>282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284</v>
      </c>
      <c r="B165" s="63" t="s">
        <v>285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291</v>
      </c>
      <c r="B168" s="63" t="s">
        <v>292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hidden="1" customHeight="1" x14ac:dyDescent="0.25">
      <c r="A169" s="63" t="s">
        <v>294</v>
      </c>
      <c r="B169" s="63" t="s">
        <v>295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298</v>
      </c>
      <c r="B171" s="63" t="s">
        <v>299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idden="1" x14ac:dyDescent="0.2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hidden="1" x14ac:dyDescent="0.2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hidden="1" customHeight="1" x14ac:dyDescent="0.25">
      <c r="A174" s="652" t="s">
        <v>106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hidden="1" customHeight="1" x14ac:dyDescent="0.25">
      <c r="A175" s="63" t="s">
        <v>301</v>
      </c>
      <c r="B175" s="63" t="s">
        <v>302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306</v>
      </c>
      <c r="B176" s="63" t="s">
        <v>307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309</v>
      </c>
      <c r="B177" s="63" t="s">
        <v>310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hidden="1" x14ac:dyDescent="0.2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hidden="1" customHeight="1" x14ac:dyDescent="0.25">
      <c r="A180" s="652" t="s">
        <v>311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hidden="1" customHeight="1" x14ac:dyDescent="0.25">
      <c r="A181" s="63" t="s">
        <v>312</v>
      </c>
      <c r="B181" s="63" t="s">
        <v>313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hidden="1" x14ac:dyDescent="0.2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hidden="1" customHeight="1" x14ac:dyDescent="0.25">
      <c r="A184" s="651" t="s">
        <v>314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hidden="1" customHeight="1" x14ac:dyDescent="0.25">
      <c r="A185" s="652" t="s">
        <v>114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hidden="1" customHeight="1" x14ac:dyDescent="0.25">
      <c r="A186" s="63" t="s">
        <v>315</v>
      </c>
      <c r="B186" s="63" t="s">
        <v>316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hidden="1" customHeight="1" x14ac:dyDescent="0.25">
      <c r="A187" s="63" t="s">
        <v>318</v>
      </c>
      <c r="B187" s="63" t="s">
        <v>319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52" t="s">
        <v>150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hidden="1" customHeight="1" x14ac:dyDescent="0.25">
      <c r="A191" s="63" t="s">
        <v>320</v>
      </c>
      <c r="B191" s="63" t="s">
        <v>321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hidden="1" customHeight="1" x14ac:dyDescent="0.25">
      <c r="A192" s="63" t="s">
        <v>323</v>
      </c>
      <c r="B192" s="63" t="s">
        <v>324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idden="1" x14ac:dyDescent="0.2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hidden="1" x14ac:dyDescent="0.2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hidden="1" customHeight="1" x14ac:dyDescent="0.25">
      <c r="A195" s="652" t="s">
        <v>78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hidden="1" customHeight="1" x14ac:dyDescent="0.25">
      <c r="A196" s="63" t="s">
        <v>325</v>
      </c>
      <c r="B196" s="63" t="s">
        <v>326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hidden="1" customHeight="1" x14ac:dyDescent="0.25">
      <c r="A197" s="63" t="s">
        <v>328</v>
      </c>
      <c r="B197" s="63" t="s">
        <v>329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331</v>
      </c>
      <c r="B198" s="63" t="s">
        <v>332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343</v>
      </c>
      <c r="B203" s="63" t="s">
        <v>344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idden="1" x14ac:dyDescent="0.2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hidden="1" x14ac:dyDescent="0.2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hidden="1" customHeight="1" x14ac:dyDescent="0.25">
      <c r="A206" s="652" t="s">
        <v>85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hidden="1" customHeight="1" x14ac:dyDescent="0.25">
      <c r="A207" s="63" t="s">
        <v>345</v>
      </c>
      <c r="B207" s="63" t="s">
        <v>346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hidden="1" customHeight="1" x14ac:dyDescent="0.25">
      <c r="A208" s="63" t="s">
        <v>348</v>
      </c>
      <c r="B208" s="63" t="s">
        <v>349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hidden="1" customHeight="1" x14ac:dyDescent="0.25">
      <c r="A209" s="63" t="s">
        <v>351</v>
      </c>
      <c r="B209" s="63" t="s">
        <v>352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356</v>
      </c>
      <c r="B211" s="63" t="s">
        <v>357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361</v>
      </c>
      <c r="B213" s="63" t="s">
        <v>362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366</v>
      </c>
      <c r="B215" s="63" t="s">
        <v>367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idden="1" x14ac:dyDescent="0.2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hidden="1" x14ac:dyDescent="0.2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hidden="1" customHeight="1" x14ac:dyDescent="0.25">
      <c r="A218" s="652" t="s">
        <v>185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hidden="1" customHeight="1" x14ac:dyDescent="0.25">
      <c r="A219" s="63" t="s">
        <v>369</v>
      </c>
      <c r="B219" s="63" t="s">
        <v>370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hidden="1" customHeight="1" x14ac:dyDescent="0.25">
      <c r="A220" s="63" t="s">
        <v>372</v>
      </c>
      <c r="B220" s="63" t="s">
        <v>373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idden="1" x14ac:dyDescent="0.2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hidden="1" x14ac:dyDescent="0.2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hidden="1" customHeight="1" x14ac:dyDescent="0.25">
      <c r="A223" s="651" t="s">
        <v>375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hidden="1" customHeight="1" x14ac:dyDescent="0.25">
      <c r="A224" s="652" t="s">
        <v>114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hidden="1" customHeight="1" x14ac:dyDescent="0.25">
      <c r="A225" s="63" t="s">
        <v>376</v>
      </c>
      <c r="B225" s="63" t="s">
        <v>377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387</v>
      </c>
      <c r="B229" s="63" t="s">
        <v>388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392</v>
      </c>
      <c r="B231" s="63" t="s">
        <v>393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idden="1" x14ac:dyDescent="0.2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hidden="1" x14ac:dyDescent="0.2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52" t="s">
        <v>150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hidden="1" customHeight="1" x14ac:dyDescent="0.25">
      <c r="A235" s="63" t="s">
        <v>394</v>
      </c>
      <c r="B235" s="63" t="s">
        <v>395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hidden="1" customHeight="1" x14ac:dyDescent="0.25">
      <c r="A236" s="63" t="s">
        <v>394</v>
      </c>
      <c r="B236" s="63" t="s">
        <v>397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idden="1" x14ac:dyDescent="0.2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hidden="1" x14ac:dyDescent="0.2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652" t="s">
        <v>398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hidden="1" customHeight="1" x14ac:dyDescent="0.25">
      <c r="A240" s="63" t="s">
        <v>399</v>
      </c>
      <c r="B240" s="63" t="s">
        <v>400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2" t="s">
        <v>401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idden="1" x14ac:dyDescent="0.2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hidden="1" x14ac:dyDescent="0.2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hidden="1" customHeight="1" x14ac:dyDescent="0.25">
      <c r="A243" s="652" t="s">
        <v>403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hidden="1" customHeight="1" x14ac:dyDescent="0.25">
      <c r="A244" s="63" t="s">
        <v>404</v>
      </c>
      <c r="B244" s="63" t="s">
        <v>405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hidden="1" customHeight="1" x14ac:dyDescent="0.25">
      <c r="A245" s="63" t="s">
        <v>407</v>
      </c>
      <c r="B245" s="63" t="s">
        <v>408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4" t="s">
        <v>409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hidden="1" customHeight="1" x14ac:dyDescent="0.25">
      <c r="A246" s="63" t="s">
        <v>407</v>
      </c>
      <c r="B246" s="63" t="s">
        <v>410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hidden="1" customHeight="1" x14ac:dyDescent="0.25">
      <c r="A247" s="63" t="s">
        <v>411</v>
      </c>
      <c r="B247" s="63" t="s">
        <v>412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413</v>
      </c>
      <c r="B248" s="63" t="s">
        <v>414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415</v>
      </c>
      <c r="B249" s="63" t="s">
        <v>416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idden="1" x14ac:dyDescent="0.2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hidden="1" x14ac:dyDescent="0.2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hidden="1" customHeight="1" x14ac:dyDescent="0.25">
      <c r="A252" s="651" t="s">
        <v>417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hidden="1" customHeight="1" x14ac:dyDescent="0.25">
      <c r="A253" s="652" t="s">
        <v>114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hidden="1" customHeight="1" x14ac:dyDescent="0.25">
      <c r="A254" s="63" t="s">
        <v>418</v>
      </c>
      <c r="B254" s="63" t="s">
        <v>419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421</v>
      </c>
      <c r="B255" s="63" t="s">
        <v>422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hidden="1" customHeight="1" x14ac:dyDescent="0.25">
      <c r="A256" s="63" t="s">
        <v>424</v>
      </c>
      <c r="B256" s="63" t="s">
        <v>425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427</v>
      </c>
      <c r="B257" s="63" t="s">
        <v>428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hidden="1" customHeight="1" x14ac:dyDescent="0.25">
      <c r="A258" s="63" t="s">
        <v>430</v>
      </c>
      <c r="B258" s="63" t="s">
        <v>431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idden="1" x14ac:dyDescent="0.2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hidden="1" x14ac:dyDescent="0.2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hidden="1" customHeight="1" x14ac:dyDescent="0.25">
      <c r="A261" s="651" t="s">
        <v>433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hidden="1" customHeight="1" x14ac:dyDescent="0.25">
      <c r="A262" s="652" t="s">
        <v>114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hidden="1" customHeight="1" x14ac:dyDescent="0.25">
      <c r="A263" s="63" t="s">
        <v>434</v>
      </c>
      <c r="B263" s="63" t="s">
        <v>435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hidden="1" customHeight="1" x14ac:dyDescent="0.25">
      <c r="A264" s="63" t="s">
        <v>436</v>
      </c>
      <c r="B264" s="63" t="s">
        <v>437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hidden="1" customHeight="1" x14ac:dyDescent="0.25">
      <c r="A265" s="63" t="s">
        <v>439</v>
      </c>
      <c r="B265" s="63" t="s">
        <v>440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442</v>
      </c>
      <c r="B266" s="63" t="s">
        <v>443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7" t="s">
        <v>444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idden="1" x14ac:dyDescent="0.2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hidden="1" x14ac:dyDescent="0.2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hidden="1" customHeight="1" x14ac:dyDescent="0.25">
      <c r="A269" s="651" t="s">
        <v>446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hidden="1" customHeight="1" x14ac:dyDescent="0.25">
      <c r="A270" s="652" t="s">
        <v>85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hidden="1" customHeight="1" x14ac:dyDescent="0.25">
      <c r="A271" s="63" t="s">
        <v>447</v>
      </c>
      <c r="B271" s="63" t="s">
        <v>448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hidden="1" customHeight="1" x14ac:dyDescent="0.25">
      <c r="A272" s="63" t="s">
        <v>450</v>
      </c>
      <c r="B272" s="63" t="s">
        <v>451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hidden="1" customHeight="1" x14ac:dyDescent="0.25">
      <c r="A273" s="63" t="s">
        <v>453</v>
      </c>
      <c r="B273" s="63" t="s">
        <v>454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hidden="1" x14ac:dyDescent="0.2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hidden="1" customHeight="1" x14ac:dyDescent="0.25">
      <c r="A276" s="651" t="s">
        <v>456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hidden="1" customHeight="1" x14ac:dyDescent="0.25">
      <c r="A277" s="652" t="s">
        <v>78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hidden="1" customHeight="1" x14ac:dyDescent="0.25">
      <c r="A278" s="63" t="s">
        <v>457</v>
      </c>
      <c r="B278" s="63" t="s">
        <v>458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hidden="1" customHeight="1" x14ac:dyDescent="0.25">
      <c r="A281" s="652" t="s">
        <v>85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hidden="1" customHeight="1" x14ac:dyDescent="0.25">
      <c r="A282" s="63" t="s">
        <v>460</v>
      </c>
      <c r="B282" s="63" t="s">
        <v>461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idden="1" x14ac:dyDescent="0.2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hidden="1" x14ac:dyDescent="0.2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hidden="1" customHeight="1" x14ac:dyDescent="0.25">
      <c r="A285" s="651" t="s">
        <v>463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hidden="1" customHeight="1" x14ac:dyDescent="0.25">
      <c r="A286" s="652" t="s">
        <v>114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hidden="1" customHeight="1" x14ac:dyDescent="0.25">
      <c r="A287" s="63" t="s">
        <v>464</v>
      </c>
      <c r="B287" s="63" t="s">
        <v>465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idden="1" x14ac:dyDescent="0.2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hidden="1" x14ac:dyDescent="0.2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hidden="1" customHeight="1" x14ac:dyDescent="0.25">
      <c r="A290" s="651" t="s">
        <v>468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hidden="1" customHeight="1" x14ac:dyDescent="0.25">
      <c r="A291" s="652" t="s">
        <v>114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hidden="1" customHeight="1" x14ac:dyDescent="0.25">
      <c r="A292" s="63" t="s">
        <v>469</v>
      </c>
      <c r="B292" s="63" t="s">
        <v>470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hidden="1" customHeight="1" x14ac:dyDescent="0.25">
      <c r="A293" s="63" t="s">
        <v>472</v>
      </c>
      <c r="B293" s="63" t="s">
        <v>473</v>
      </c>
      <c r="C293" s="36">
        <v>4301012016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hidden="1" customHeight="1" x14ac:dyDescent="0.25">
      <c r="A294" s="63" t="s">
        <v>472</v>
      </c>
      <c r="B294" s="63" t="s">
        <v>475</v>
      </c>
      <c r="C294" s="36">
        <v>4301011911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hidden="1" customHeight="1" x14ac:dyDescent="0.25">
      <c r="A295" s="63" t="s">
        <v>478</v>
      </c>
      <c r="B295" s="63" t="s">
        <v>479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481</v>
      </c>
      <c r="B296" s="63" t="s">
        <v>482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hidden="1" customHeight="1" x14ac:dyDescent="0.25">
      <c r="A297" s="63" t="s">
        <v>483</v>
      </c>
      <c r="B297" s="63" t="s">
        <v>484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idden="1" x14ac:dyDescent="0.2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hidden="1" x14ac:dyDescent="0.2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hidden="1" customHeight="1" x14ac:dyDescent="0.25">
      <c r="A300" s="652" t="s">
        <v>78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hidden="1" customHeight="1" x14ac:dyDescent="0.25">
      <c r="A301" s="63" t="s">
        <v>486</v>
      </c>
      <c r="B301" s="63" t="s">
        <v>487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hidden="1" customHeight="1" x14ac:dyDescent="0.25">
      <c r="A302" s="63" t="s">
        <v>489</v>
      </c>
      <c r="B302" s="63" t="s">
        <v>490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hidden="1" customHeight="1" x14ac:dyDescent="0.25">
      <c r="A303" s="63" t="s">
        <v>492</v>
      </c>
      <c r="B303" s="63" t="s">
        <v>493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hidden="1" customHeight="1" x14ac:dyDescent="0.25">
      <c r="A304" s="63" t="s">
        <v>495</v>
      </c>
      <c r="B304" s="63" t="s">
        <v>496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hidden="1" customHeight="1" x14ac:dyDescent="0.25">
      <c r="A305" s="63" t="s">
        <v>497</v>
      </c>
      <c r="B305" s="63" t="s">
        <v>498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500</v>
      </c>
      <c r="B306" s="63" t="s">
        <v>501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502</v>
      </c>
      <c r="B307" s="63" t="s">
        <v>503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idden="1" x14ac:dyDescent="0.2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hidden="1" x14ac:dyDescent="0.2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hidden="1" customHeight="1" x14ac:dyDescent="0.25">
      <c r="A310" s="652" t="s">
        <v>85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500</v>
      </c>
      <c r="Y311" s="55">
        <f>IFERROR(IF(X311="",0,CEILING((X311/$H311),1)*$H311),"")</f>
        <v>507</v>
      </c>
      <c r="Z311" s="41">
        <f>IFERROR(IF(Y311=0,"",ROUNDUP(Y311/H311,0)*0.01898),"")</f>
        <v>1.2337</v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532.88461538461536</v>
      </c>
      <c r="BN311" s="78">
        <f>IFERROR(Y311*I311/H311,"0")</f>
        <v>540.34500000000014</v>
      </c>
      <c r="BO311" s="78">
        <f>IFERROR(1/J311*(X311/H311),"0")</f>
        <v>1.0016025641025641</v>
      </c>
      <c r="BP311" s="78">
        <f>IFERROR(1/J311*(Y311/H311),"0")</f>
        <v>1.015625</v>
      </c>
    </row>
    <row r="312" spans="1:68" ht="27" hidden="1" customHeight="1" x14ac:dyDescent="0.25">
      <c r="A312" s="63" t="s">
        <v>508</v>
      </c>
      <c r="B312" s="63" t="s">
        <v>509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511</v>
      </c>
      <c r="B313" s="63" t="s">
        <v>512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514</v>
      </c>
      <c r="B314" s="63" t="s">
        <v>515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517</v>
      </c>
      <c r="B315" s="63" t="s">
        <v>518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64.102564102564102</v>
      </c>
      <c r="Y316" s="43">
        <f>IFERROR(Y311/H311,"0")+IFERROR(Y312/H312,"0")+IFERROR(Y313/H313,"0")+IFERROR(Y314/H314,"0")+IFERROR(Y315/H315,"0")</f>
        <v>65</v>
      </c>
      <c r="Z316" s="43">
        <f>IFERROR(IF(Z311="",0,Z311),"0")+IFERROR(IF(Z312="",0,Z312),"0")+IFERROR(IF(Z313="",0,Z313),"0")+IFERROR(IF(Z314="",0,Z314),"0")+IFERROR(IF(Z315="",0,Z315),"0")</f>
        <v>1.2337</v>
      </c>
      <c r="AA316" s="67"/>
      <c r="AB316" s="67"/>
      <c r="AC316" s="67"/>
    </row>
    <row r="317" spans="1:68" x14ac:dyDescent="0.2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500</v>
      </c>
      <c r="Y317" s="43">
        <f>IFERROR(SUM(Y311:Y315),"0")</f>
        <v>507</v>
      </c>
      <c r="Z317" s="42"/>
      <c r="AA317" s="67"/>
      <c r="AB317" s="67"/>
      <c r="AC317" s="67"/>
    </row>
    <row r="318" spans="1:68" ht="14.25" hidden="1" customHeight="1" x14ac:dyDescent="0.25">
      <c r="A318" s="652" t="s">
        <v>185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hidden="1" customHeight="1" x14ac:dyDescent="0.25">
      <c r="A319" s="63" t="s">
        <v>520</v>
      </c>
      <c r="B319" s="63" t="s">
        <v>521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523</v>
      </c>
      <c r="B320" s="63" t="s">
        <v>524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hidden="1" customHeight="1" x14ac:dyDescent="0.25">
      <c r="A321" s="63" t="s">
        <v>526</v>
      </c>
      <c r="B321" s="63" t="s">
        <v>527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idden="1" x14ac:dyDescent="0.2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hidden="1" x14ac:dyDescent="0.2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hidden="1" customHeight="1" x14ac:dyDescent="0.25">
      <c r="A324" s="652" t="s">
        <v>106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hidden="1" customHeight="1" x14ac:dyDescent="0.25">
      <c r="A325" s="63" t="s">
        <v>529</v>
      </c>
      <c r="B325" s="63" t="s">
        <v>530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5" t="s">
        <v>531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533</v>
      </c>
      <c r="B326" s="63" t="s">
        <v>534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6" t="s">
        <v>535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537</v>
      </c>
      <c r="B327" s="63" t="s">
        <v>538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7" t="s">
        <v>539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540</v>
      </c>
      <c r="B328" s="63" t="s">
        <v>541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543</v>
      </c>
      <c r="B329" s="63" t="s">
        <v>544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hidden="1" x14ac:dyDescent="0.2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hidden="1" customHeight="1" x14ac:dyDescent="0.25">
      <c r="A332" s="652" t="s">
        <v>545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hidden="1" customHeight="1" x14ac:dyDescent="0.25">
      <c r="A333" s="63" t="s">
        <v>546</v>
      </c>
      <c r="B333" s="63" t="s">
        <v>547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550</v>
      </c>
      <c r="B334" s="63" t="s">
        <v>551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552</v>
      </c>
      <c r="B335" s="63" t="s">
        <v>553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hidden="1" x14ac:dyDescent="0.2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hidden="1" customHeight="1" x14ac:dyDescent="0.25">
      <c r="A338" s="651" t="s">
        <v>554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hidden="1" customHeight="1" x14ac:dyDescent="0.25">
      <c r="A339" s="652" t="s">
        <v>85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hidden="1" customHeight="1" x14ac:dyDescent="0.25">
      <c r="A340" s="63" t="s">
        <v>555</v>
      </c>
      <c r="B340" s="63" t="s">
        <v>556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558</v>
      </c>
      <c r="B341" s="63" t="s">
        <v>559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hidden="1" customHeight="1" x14ac:dyDescent="0.25">
      <c r="A342" s="63" t="s">
        <v>561</v>
      </c>
      <c r="B342" s="63" t="s">
        <v>562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idden="1" x14ac:dyDescent="0.2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hidden="1" x14ac:dyDescent="0.2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hidden="1" customHeight="1" x14ac:dyDescent="0.2">
      <c r="A345" s="650" t="s">
        <v>564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hidden="1" customHeight="1" x14ac:dyDescent="0.25">
      <c r="A346" s="651" t="s">
        <v>565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hidden="1" customHeight="1" x14ac:dyDescent="0.25">
      <c r="A347" s="652" t="s">
        <v>114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hidden="1" customHeight="1" x14ac:dyDescent="0.25">
      <c r="A348" s="63" t="s">
        <v>566</v>
      </c>
      <c r="B348" s="63" t="s">
        <v>567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hidden="1" customHeight="1" x14ac:dyDescent="0.25">
      <c r="A349" s="63" t="s">
        <v>569</v>
      </c>
      <c r="B349" s="63" t="s">
        <v>570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720</v>
      </c>
      <c r="Y350" s="55">
        <f t="shared" si="58"/>
        <v>720</v>
      </c>
      <c r="Z350" s="41">
        <f>IFERROR(IF(Y350=0,"",ROUNDUP(Y350/H350,0)*0.02175),"")</f>
        <v>1.044</v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743.04000000000008</v>
      </c>
      <c r="BN350" s="78">
        <f t="shared" si="60"/>
        <v>743.04000000000008</v>
      </c>
      <c r="BO350" s="78">
        <f t="shared" si="61"/>
        <v>1</v>
      </c>
      <c r="BP350" s="78">
        <f t="shared" si="62"/>
        <v>1</v>
      </c>
    </row>
    <row r="351" spans="1:68" ht="37.5" hidden="1" customHeight="1" x14ac:dyDescent="0.25">
      <c r="A351" s="63" t="s">
        <v>575</v>
      </c>
      <c r="B351" s="63" t="s">
        <v>576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hidden="1" customHeight="1" x14ac:dyDescent="0.25">
      <c r="A352" s="63" t="s">
        <v>578</v>
      </c>
      <c r="B352" s="63" t="s">
        <v>579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hidden="1" customHeight="1" x14ac:dyDescent="0.25">
      <c r="A353" s="63" t="s">
        <v>581</v>
      </c>
      <c r="B353" s="63" t="s">
        <v>582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hidden="1" customHeight="1" x14ac:dyDescent="0.25">
      <c r="A354" s="63" t="s">
        <v>583</v>
      </c>
      <c r="B354" s="63" t="s">
        <v>584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48</v>
      </c>
      <c r="Y355" s="43">
        <f>IFERROR(Y348/H348,"0")+IFERROR(Y349/H349,"0")+IFERROR(Y350/H350,"0")+IFERROR(Y351/H351,"0")+IFERROR(Y352/H352,"0")+IFERROR(Y353/H353,"0")+IFERROR(Y354/H354,"0")</f>
        <v>48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1.044</v>
      </c>
      <c r="AA355" s="67"/>
      <c r="AB355" s="67"/>
      <c r="AC355" s="67"/>
    </row>
    <row r="356" spans="1:68" x14ac:dyDescent="0.2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720</v>
      </c>
      <c r="Y356" s="43">
        <f>IFERROR(SUM(Y348:Y354),"0")</f>
        <v>720</v>
      </c>
      <c r="Z356" s="42"/>
      <c r="AA356" s="67"/>
      <c r="AB356" s="67"/>
      <c r="AC356" s="67"/>
    </row>
    <row r="357" spans="1:68" ht="14.25" hidden="1" customHeight="1" x14ac:dyDescent="0.25">
      <c r="A357" s="652" t="s">
        <v>150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720</v>
      </c>
      <c r="Y358" s="55">
        <f>IFERROR(IF(X358="",0,CEILING((X358/$H358),1)*$H358),"")</f>
        <v>720</v>
      </c>
      <c r="Z358" s="41">
        <f>IFERROR(IF(Y358=0,"",ROUNDUP(Y358/H358,0)*0.02175),"")</f>
        <v>1.044</v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743.04000000000008</v>
      </c>
      <c r="BN358" s="78">
        <f>IFERROR(Y358*I358/H358,"0")</f>
        <v>743.04000000000008</v>
      </c>
      <c r="BO358" s="78">
        <f>IFERROR(1/J358*(X358/H358),"0")</f>
        <v>1</v>
      </c>
      <c r="BP358" s="78">
        <f>IFERROR(1/J358*(Y358/H358),"0")</f>
        <v>1</v>
      </c>
    </row>
    <row r="359" spans="1:68" ht="16.5" hidden="1" customHeight="1" x14ac:dyDescent="0.25">
      <c r="A359" s="63" t="s">
        <v>588</v>
      </c>
      <c r="B359" s="63" t="s">
        <v>589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48</v>
      </c>
      <c r="Y360" s="43">
        <f>IFERROR(Y358/H358,"0")+IFERROR(Y359/H359,"0")</f>
        <v>48</v>
      </c>
      <c r="Z360" s="43">
        <f>IFERROR(IF(Z358="",0,Z358),"0")+IFERROR(IF(Z359="",0,Z359),"0")</f>
        <v>1.044</v>
      </c>
      <c r="AA360" s="67"/>
      <c r="AB360" s="67"/>
      <c r="AC360" s="67"/>
    </row>
    <row r="361" spans="1:68" x14ac:dyDescent="0.2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720</v>
      </c>
      <c r="Y361" s="43">
        <f>IFERROR(SUM(Y358:Y359),"0")</f>
        <v>720</v>
      </c>
      <c r="Z361" s="42"/>
      <c r="AA361" s="67"/>
      <c r="AB361" s="67"/>
      <c r="AC361" s="67"/>
    </row>
    <row r="362" spans="1:68" ht="14.25" hidden="1" customHeight="1" x14ac:dyDescent="0.25">
      <c r="A362" s="652" t="s">
        <v>85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hidden="1" customHeight="1" x14ac:dyDescent="0.25">
      <c r="A363" s="63" t="s">
        <v>590</v>
      </c>
      <c r="B363" s="63" t="s">
        <v>591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hidden="1" customHeight="1" x14ac:dyDescent="0.25">
      <c r="A364" s="63" t="s">
        <v>593</v>
      </c>
      <c r="B364" s="63" t="s">
        <v>594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idden="1" x14ac:dyDescent="0.2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hidden="1" x14ac:dyDescent="0.2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hidden="1" customHeight="1" x14ac:dyDescent="0.25">
      <c r="A367" s="652" t="s">
        <v>185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hidden="1" customHeight="1" x14ac:dyDescent="0.25">
      <c r="A368" s="63" t="s">
        <v>596</v>
      </c>
      <c r="B368" s="63" t="s">
        <v>597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idden="1" x14ac:dyDescent="0.2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hidden="1" x14ac:dyDescent="0.2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hidden="1" customHeight="1" x14ac:dyDescent="0.25">
      <c r="A371" s="651" t="s">
        <v>599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hidden="1" customHeight="1" x14ac:dyDescent="0.25">
      <c r="A372" s="652" t="s">
        <v>114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hidden="1" customHeight="1" x14ac:dyDescent="0.25">
      <c r="A373" s="63" t="s">
        <v>600</v>
      </c>
      <c r="B373" s="63" t="s">
        <v>601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hidden="1" customHeight="1" x14ac:dyDescent="0.25">
      <c r="A374" s="63" t="s">
        <v>603</v>
      </c>
      <c r="B374" s="63" t="s">
        <v>604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hidden="1" customHeight="1" x14ac:dyDescent="0.25">
      <c r="A375" s="63" t="s">
        <v>606</v>
      </c>
      <c r="B375" s="63" t="s">
        <v>607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608</v>
      </c>
      <c r="B376" s="63" t="s">
        <v>609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idden="1" x14ac:dyDescent="0.2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hidden="1" x14ac:dyDescent="0.2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hidden="1" customHeight="1" x14ac:dyDescent="0.25">
      <c r="A379" s="652" t="s">
        <v>78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hidden="1" customHeight="1" x14ac:dyDescent="0.25">
      <c r="A380" s="63" t="s">
        <v>610</v>
      </c>
      <c r="B380" s="63" t="s">
        <v>611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idden="1" x14ac:dyDescent="0.2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hidden="1" x14ac:dyDescent="0.2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hidden="1" customHeight="1" x14ac:dyDescent="0.25">
      <c r="A383" s="652" t="s">
        <v>85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hidden="1" customHeight="1" x14ac:dyDescent="0.25">
      <c r="A384" s="63" t="s">
        <v>613</v>
      </c>
      <c r="B384" s="63" t="s">
        <v>614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hidden="1" customHeight="1" x14ac:dyDescent="0.25">
      <c r="A385" s="63" t="s">
        <v>616</v>
      </c>
      <c r="B385" s="63" t="s">
        <v>617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hidden="1" x14ac:dyDescent="0.2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hidden="1" customHeight="1" x14ac:dyDescent="0.25">
      <c r="A388" s="652" t="s">
        <v>185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hidden="1" customHeight="1" x14ac:dyDescent="0.25">
      <c r="A389" s="63" t="s">
        <v>618</v>
      </c>
      <c r="B389" s="63" t="s">
        <v>619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idden="1" x14ac:dyDescent="0.2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hidden="1" x14ac:dyDescent="0.2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hidden="1" customHeight="1" x14ac:dyDescent="0.2">
      <c r="A392" s="650" t="s">
        <v>621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hidden="1" customHeight="1" x14ac:dyDescent="0.25">
      <c r="A393" s="651" t="s">
        <v>622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hidden="1" customHeight="1" x14ac:dyDescent="0.25">
      <c r="A394" s="652" t="s">
        <v>78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hidden="1" customHeight="1" x14ac:dyDescent="0.25">
      <c r="A395" s="63" t="s">
        <v>623</v>
      </c>
      <c r="B395" s="63" t="s">
        <v>624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hidden="1" customHeight="1" x14ac:dyDescent="0.25">
      <c r="A396" s="63" t="s">
        <v>626</v>
      </c>
      <c r="B396" s="63" t="s">
        <v>627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hidden="1" customHeight="1" x14ac:dyDescent="0.25">
      <c r="A397" s="63" t="s">
        <v>626</v>
      </c>
      <c r="B397" s="63" t="s">
        <v>629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hidden="1" customHeight="1" x14ac:dyDescent="0.25">
      <c r="A398" s="63" t="s">
        <v>630</v>
      </c>
      <c r="B398" s="63" t="s">
        <v>631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633</v>
      </c>
      <c r="B399" s="63" t="s">
        <v>634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635</v>
      </c>
      <c r="B400" s="63" t="s">
        <v>636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hidden="1" customHeight="1" x14ac:dyDescent="0.25">
      <c r="A401" s="63" t="s">
        <v>637</v>
      </c>
      <c r="B401" s="63" t="s">
        <v>638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640</v>
      </c>
      <c r="B402" s="63" t="s">
        <v>641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hidden="1" customHeight="1" x14ac:dyDescent="0.25">
      <c r="A403" s="63" t="s">
        <v>643</v>
      </c>
      <c r="B403" s="63" t="s">
        <v>644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hidden="1" customHeight="1" x14ac:dyDescent="0.25">
      <c r="A404" s="63" t="s">
        <v>646</v>
      </c>
      <c r="B404" s="63" t="s">
        <v>647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idden="1" x14ac:dyDescent="0.2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hidden="1" x14ac:dyDescent="0.2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hidden="1" customHeight="1" x14ac:dyDescent="0.25">
      <c r="A407" s="652" t="s">
        <v>85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hidden="1" customHeight="1" x14ac:dyDescent="0.25">
      <c r="A408" s="63" t="s">
        <v>648</v>
      </c>
      <c r="B408" s="63" t="s">
        <v>649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hidden="1" customHeight="1" x14ac:dyDescent="0.25">
      <c r="A409" s="63" t="s">
        <v>651</v>
      </c>
      <c r="B409" s="63" t="s">
        <v>652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hidden="1" x14ac:dyDescent="0.2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hidden="1" customHeight="1" x14ac:dyDescent="0.25">
      <c r="A412" s="651" t="s">
        <v>654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hidden="1" customHeight="1" x14ac:dyDescent="0.25">
      <c r="A413" s="652" t="s">
        <v>150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hidden="1" customHeight="1" x14ac:dyDescent="0.25">
      <c r="A414" s="63" t="s">
        <v>655</v>
      </c>
      <c r="B414" s="63" t="s">
        <v>656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659</v>
      </c>
      <c r="B415" s="63" t="s">
        <v>660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hidden="1" x14ac:dyDescent="0.2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hidden="1" customHeight="1" x14ac:dyDescent="0.25">
      <c r="A418" s="652" t="s">
        <v>78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hidden="1" customHeight="1" x14ac:dyDescent="0.25">
      <c r="A419" s="63" t="s">
        <v>662</v>
      </c>
      <c r="B419" s="63" t="s">
        <v>663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hidden="1" customHeight="1" x14ac:dyDescent="0.25">
      <c r="A420" s="63" t="s">
        <v>665</v>
      </c>
      <c r="B420" s="63" t="s">
        <v>666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hidden="1" customHeight="1" x14ac:dyDescent="0.25">
      <c r="A421" s="63" t="s">
        <v>668</v>
      </c>
      <c r="B421" s="63" t="s">
        <v>669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671</v>
      </c>
      <c r="B422" s="63" t="s">
        <v>672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hidden="1" x14ac:dyDescent="0.2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hidden="1" customHeight="1" x14ac:dyDescent="0.25">
      <c r="A425" s="651" t="s">
        <v>673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hidden="1" customHeight="1" x14ac:dyDescent="0.25">
      <c r="A426" s="652" t="s">
        <v>78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hidden="1" customHeight="1" x14ac:dyDescent="0.25">
      <c r="A427" s="63" t="s">
        <v>674</v>
      </c>
      <c r="B427" s="63" t="s">
        <v>675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hidden="1" customHeight="1" x14ac:dyDescent="0.25">
      <c r="A430" s="651" t="s">
        <v>677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hidden="1" customHeight="1" x14ac:dyDescent="0.25">
      <c r="A431" s="652" t="s">
        <v>78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hidden="1" customHeight="1" x14ac:dyDescent="0.25">
      <c r="A432" s="63" t="s">
        <v>678</v>
      </c>
      <c r="B432" s="63" t="s">
        <v>679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idden="1" x14ac:dyDescent="0.2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hidden="1" x14ac:dyDescent="0.2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hidden="1" customHeight="1" x14ac:dyDescent="0.2">
      <c r="A435" s="650" t="s">
        <v>681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hidden="1" customHeight="1" x14ac:dyDescent="0.25">
      <c r="A436" s="651" t="s">
        <v>681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hidden="1" customHeight="1" x14ac:dyDescent="0.25">
      <c r="A437" s="652" t="s">
        <v>114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hidden="1" customHeight="1" x14ac:dyDescent="0.25">
      <c r="A438" s="63" t="s">
        <v>682</v>
      </c>
      <c r="B438" s="63" t="s">
        <v>683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hidden="1" customHeight="1" x14ac:dyDescent="0.25">
      <c r="A439" s="63" t="s">
        <v>685</v>
      </c>
      <c r="B439" s="63" t="s">
        <v>686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hidden="1" customHeight="1" x14ac:dyDescent="0.25">
      <c r="A440" s="63" t="s">
        <v>688</v>
      </c>
      <c r="B440" s="63" t="s">
        <v>689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hidden="1" customHeight="1" x14ac:dyDescent="0.25">
      <c r="A441" s="63" t="s">
        <v>691</v>
      </c>
      <c r="B441" s="63" t="s">
        <v>692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9" t="s">
        <v>693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hidden="1" customHeight="1" x14ac:dyDescent="0.25">
      <c r="A442" s="63" t="s">
        <v>695</v>
      </c>
      <c r="B442" s="63" t="s">
        <v>696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hidden="1" customHeight="1" x14ac:dyDescent="0.25">
      <c r="A443" s="63" t="s">
        <v>698</v>
      </c>
      <c r="B443" s="63" t="s">
        <v>699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hidden="1" customHeight="1" x14ac:dyDescent="0.25">
      <c r="A444" s="63" t="s">
        <v>701</v>
      </c>
      <c r="B444" s="63" t="s">
        <v>702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704</v>
      </c>
      <c r="B445" s="63" t="s">
        <v>705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706</v>
      </c>
      <c r="B446" s="63" t="s">
        <v>707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706</v>
      </c>
      <c r="B447" s="63" t="s">
        <v>708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709</v>
      </c>
      <c r="B448" s="63" t="s">
        <v>710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6" t="s">
        <v>711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712</v>
      </c>
      <c r="B449" s="63" t="s">
        <v>713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714</v>
      </c>
      <c r="B450" s="63" t="s">
        <v>715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716</v>
      </c>
      <c r="B451" s="63" t="s">
        <v>717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716</v>
      </c>
      <c r="B452" s="63" t="s">
        <v>718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idden="1" x14ac:dyDescent="0.2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hidden="1" x14ac:dyDescent="0.2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hidden="1" customHeight="1" x14ac:dyDescent="0.25">
      <c r="A455" s="652" t="s">
        <v>150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hidden="1" customHeight="1" x14ac:dyDescent="0.25">
      <c r="A456" s="63" t="s">
        <v>719</v>
      </c>
      <c r="B456" s="63" t="s">
        <v>720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hidden="1" customHeight="1" x14ac:dyDescent="0.25">
      <c r="A457" s="63" t="s">
        <v>722</v>
      </c>
      <c r="B457" s="63" t="s">
        <v>723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hidden="1" customHeight="1" x14ac:dyDescent="0.25">
      <c r="A458" s="63" t="s">
        <v>724</v>
      </c>
      <c r="B458" s="63" t="s">
        <v>725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idden="1" x14ac:dyDescent="0.2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652" t="s">
        <v>78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hidden="1" customHeight="1" x14ac:dyDescent="0.25">
      <c r="A462" s="63" t="s">
        <v>726</v>
      </c>
      <c r="B462" s="63" t="s">
        <v>727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hidden="1" customHeight="1" x14ac:dyDescent="0.25">
      <c r="A463" s="63" t="s">
        <v>729</v>
      </c>
      <c r="B463" s="63" t="s">
        <v>730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hidden="1" customHeight="1" x14ac:dyDescent="0.25">
      <c r="A464" s="63" t="s">
        <v>732</v>
      </c>
      <c r="B464" s="63" t="s">
        <v>733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hidden="1" customHeight="1" x14ac:dyDescent="0.25">
      <c r="A465" s="63" t="s">
        <v>735</v>
      </c>
      <c r="B465" s="63" t="s">
        <v>736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735</v>
      </c>
      <c r="B466" s="63" t="s">
        <v>737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738</v>
      </c>
      <c r="B467" s="63" t="s">
        <v>739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740</v>
      </c>
      <c r="B468" s="63" t="s">
        <v>741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idden="1" x14ac:dyDescent="0.2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hidden="1" customHeight="1" x14ac:dyDescent="0.25">
      <c r="A471" s="652" t="s">
        <v>85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hidden="1" customHeight="1" x14ac:dyDescent="0.25">
      <c r="A472" s="63" t="s">
        <v>742</v>
      </c>
      <c r="B472" s="63" t="s">
        <v>743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hidden="1" customHeight="1" x14ac:dyDescent="0.25">
      <c r="A473" s="63" t="s">
        <v>745</v>
      </c>
      <c r="B473" s="63" t="s">
        <v>746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748</v>
      </c>
      <c r="B474" s="63" t="s">
        <v>749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hidden="1" customHeight="1" x14ac:dyDescent="0.2">
      <c r="A477" s="650" t="s">
        <v>751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hidden="1" customHeight="1" x14ac:dyDescent="0.25">
      <c r="A478" s="651" t="s">
        <v>751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hidden="1" customHeight="1" x14ac:dyDescent="0.25">
      <c r="A479" s="652" t="s">
        <v>114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hidden="1" customHeight="1" x14ac:dyDescent="0.25">
      <c r="A480" s="63" t="s">
        <v>752</v>
      </c>
      <c r="B480" s="63" t="s">
        <v>753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4" t="s">
        <v>754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756</v>
      </c>
      <c r="B481" s="63" t="s">
        <v>757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5" t="s">
        <v>758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760</v>
      </c>
      <c r="B482" s="63" t="s">
        <v>761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6" t="s">
        <v>762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7" t="s">
        <v>766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652" t="s">
        <v>150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hidden="1" customHeight="1" x14ac:dyDescent="0.25">
      <c r="A487" s="63" t="s">
        <v>767</v>
      </c>
      <c r="B487" s="63" t="s">
        <v>768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8" t="s">
        <v>769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767</v>
      </c>
      <c r="B488" s="63" t="s">
        <v>771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899" t="s">
        <v>772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774</v>
      </c>
      <c r="B489" s="63" t="s">
        <v>775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776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777</v>
      </c>
      <c r="B490" s="63" t="s">
        <v>778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1" t="s">
        <v>779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idden="1" x14ac:dyDescent="0.2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hidden="1" x14ac:dyDescent="0.2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hidden="1" customHeight="1" x14ac:dyDescent="0.25">
      <c r="A493" s="652" t="s">
        <v>78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hidden="1" customHeight="1" x14ac:dyDescent="0.25">
      <c r="A494" s="63" t="s">
        <v>781</v>
      </c>
      <c r="B494" s="63" t="s">
        <v>782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2" t="s">
        <v>783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hidden="1" customHeight="1" x14ac:dyDescent="0.25">
      <c r="A495" s="63" t="s">
        <v>785</v>
      </c>
      <c r="B495" s="63" t="s">
        <v>786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3" t="s">
        <v>787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idden="1" x14ac:dyDescent="0.2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hidden="1" x14ac:dyDescent="0.2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hidden="1" customHeight="1" x14ac:dyDescent="0.25">
      <c r="A498" s="652" t="s">
        <v>85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hidden="1" customHeight="1" x14ac:dyDescent="0.25">
      <c r="A499" s="63" t="s">
        <v>789</v>
      </c>
      <c r="B499" s="63" t="s">
        <v>790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4" t="s">
        <v>791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hidden="1" customHeight="1" x14ac:dyDescent="0.25">
      <c r="A500" s="63" t="s">
        <v>793</v>
      </c>
      <c r="B500" s="63" t="s">
        <v>794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5" t="s">
        <v>795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idden="1" x14ac:dyDescent="0.2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hidden="1" x14ac:dyDescent="0.2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hidden="1" customHeight="1" x14ac:dyDescent="0.25">
      <c r="A503" s="652" t="s">
        <v>185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hidden="1" customHeight="1" x14ac:dyDescent="0.25">
      <c r="A504" s="63" t="s">
        <v>796</v>
      </c>
      <c r="B504" s="63" t="s">
        <v>797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6" t="s">
        <v>798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800</v>
      </c>
      <c r="B505" s="63" t="s">
        <v>801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7" t="s">
        <v>802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idden="1" x14ac:dyDescent="0.2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hidden="1" x14ac:dyDescent="0.2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hidden="1" customHeight="1" x14ac:dyDescent="0.25">
      <c r="A508" s="651" t="s">
        <v>804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hidden="1" customHeight="1" x14ac:dyDescent="0.25">
      <c r="A509" s="652" t="s">
        <v>150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hidden="1" customHeight="1" x14ac:dyDescent="0.25">
      <c r="A510" s="63" t="s">
        <v>805</v>
      </c>
      <c r="B510" s="63" t="s">
        <v>806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8" t="s">
        <v>807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hidden="1" x14ac:dyDescent="0.2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1940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1947</v>
      </c>
      <c r="Z513" s="42"/>
      <c r="AA513" s="67"/>
      <c r="AB513" s="67"/>
      <c r="AC513" s="67"/>
    </row>
    <row r="514" spans="1:32" x14ac:dyDescent="0.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2018.9646153846156</v>
      </c>
      <c r="Y514" s="43">
        <f>IFERROR(SUM(BN22:BN510),"0")</f>
        <v>2026.4250000000002</v>
      </c>
      <c r="Z514" s="42"/>
      <c r="AA514" s="67"/>
      <c r="AB514" s="67"/>
      <c r="AC514" s="67"/>
    </row>
    <row r="515" spans="1:32" x14ac:dyDescent="0.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4</v>
      </c>
      <c r="Y515" s="44">
        <f>ROUNDUP(SUM(BP22:BP510),0)</f>
        <v>4</v>
      </c>
      <c r="Z515" s="42"/>
      <c r="AA515" s="67"/>
      <c r="AB515" s="67"/>
      <c r="AC515" s="67"/>
    </row>
    <row r="516" spans="1:32" x14ac:dyDescent="0.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2118.9646153846156</v>
      </c>
      <c r="Y516" s="43">
        <f>GrossWeightTotalR+PalletQtyTotalR*25</f>
        <v>2126.4250000000002</v>
      </c>
      <c r="Z516" s="42"/>
      <c r="AA516" s="67"/>
      <c r="AB516" s="67"/>
      <c r="AC516" s="67"/>
    </row>
    <row r="517" spans="1:32" x14ac:dyDescent="0.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160.10256410256409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161</v>
      </c>
      <c r="Z517" s="42"/>
      <c r="AA517" s="67"/>
      <c r="AB517" s="67"/>
      <c r="AC517" s="67"/>
    </row>
    <row r="518" spans="1:32" ht="14.25" hidden="1" x14ac:dyDescent="0.2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3.3217000000000003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5" t="s">
        <v>112</v>
      </c>
      <c r="D520" s="915" t="s">
        <v>112</v>
      </c>
      <c r="E520" s="915" t="s">
        <v>112</v>
      </c>
      <c r="F520" s="915" t="s">
        <v>112</v>
      </c>
      <c r="G520" s="915" t="s">
        <v>112</v>
      </c>
      <c r="H520" s="915" t="s">
        <v>112</v>
      </c>
      <c r="I520" s="915" t="s">
        <v>273</v>
      </c>
      <c r="J520" s="915" t="s">
        <v>273</v>
      </c>
      <c r="K520" s="915" t="s">
        <v>273</v>
      </c>
      <c r="L520" s="915" t="s">
        <v>273</v>
      </c>
      <c r="M520" s="915" t="s">
        <v>273</v>
      </c>
      <c r="N520" s="916"/>
      <c r="O520" s="915" t="s">
        <v>273</v>
      </c>
      <c r="P520" s="915" t="s">
        <v>273</v>
      </c>
      <c r="Q520" s="915" t="s">
        <v>273</v>
      </c>
      <c r="R520" s="915" t="s">
        <v>273</v>
      </c>
      <c r="S520" s="915" t="s">
        <v>273</v>
      </c>
      <c r="T520" s="915" t="s">
        <v>564</v>
      </c>
      <c r="U520" s="915" t="s">
        <v>564</v>
      </c>
      <c r="V520" s="915" t="s">
        <v>621</v>
      </c>
      <c r="W520" s="915" t="s">
        <v>621</v>
      </c>
      <c r="X520" s="915" t="s">
        <v>621</v>
      </c>
      <c r="Y520" s="915" t="s">
        <v>621</v>
      </c>
      <c r="Z520" s="85" t="s">
        <v>681</v>
      </c>
      <c r="AA520" s="915" t="s">
        <v>751</v>
      </c>
      <c r="AB520" s="915" t="s">
        <v>751</v>
      </c>
      <c r="AC520" s="60"/>
      <c r="AF520" s="1"/>
    </row>
    <row r="521" spans="1:32" ht="14.25" customHeight="1" thickTop="1" x14ac:dyDescent="0.2">
      <c r="A521" s="913" t="s">
        <v>10</v>
      </c>
      <c r="B521" s="915" t="s">
        <v>77</v>
      </c>
      <c r="C521" s="915" t="s">
        <v>113</v>
      </c>
      <c r="D521" s="915" t="s">
        <v>130</v>
      </c>
      <c r="E521" s="915" t="s">
        <v>192</v>
      </c>
      <c r="F521" s="915" t="s">
        <v>215</v>
      </c>
      <c r="G521" s="915" t="s">
        <v>248</v>
      </c>
      <c r="H521" s="915" t="s">
        <v>112</v>
      </c>
      <c r="I521" s="915" t="s">
        <v>274</v>
      </c>
      <c r="J521" s="915" t="s">
        <v>314</v>
      </c>
      <c r="K521" s="915" t="s">
        <v>375</v>
      </c>
      <c r="L521" s="915" t="s">
        <v>417</v>
      </c>
      <c r="M521" s="915" t="s">
        <v>433</v>
      </c>
      <c r="N521" s="1"/>
      <c r="O521" s="915" t="s">
        <v>446</v>
      </c>
      <c r="P521" s="915" t="s">
        <v>456</v>
      </c>
      <c r="Q521" s="915" t="s">
        <v>463</v>
      </c>
      <c r="R521" s="915" t="s">
        <v>468</v>
      </c>
      <c r="S521" s="915" t="s">
        <v>554</v>
      </c>
      <c r="T521" s="915" t="s">
        <v>565</v>
      </c>
      <c r="U521" s="915" t="s">
        <v>599</v>
      </c>
      <c r="V521" s="915" t="s">
        <v>622</v>
      </c>
      <c r="W521" s="915" t="s">
        <v>654</v>
      </c>
      <c r="X521" s="915" t="s">
        <v>673</v>
      </c>
      <c r="Y521" s="915" t="s">
        <v>677</v>
      </c>
      <c r="Z521" s="915" t="s">
        <v>681</v>
      </c>
      <c r="AA521" s="915" t="s">
        <v>751</v>
      </c>
      <c r="AB521" s="915" t="s">
        <v>804</v>
      </c>
      <c r="AC521" s="60"/>
      <c r="AF521" s="1"/>
    </row>
    <row r="522" spans="1:32" ht="13.5" thickBot="1" x14ac:dyDescent="0.25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507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1440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40,00"/>
        <filter val="160,10"/>
        <filter val="2 018,96"/>
        <filter val="2 118,96"/>
        <filter val="4"/>
        <filter val="48,00"/>
        <filter val="500,00"/>
        <filter val="64,10"/>
        <filter val="720,00"/>
      </filters>
    </filterColumn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