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571979-4864-4233-BDD0-6BF099A5E8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P495" i="1" s="1"/>
  <c r="BO494" i="1"/>
  <c r="BM494" i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BP271" i="1" s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BP75" i="1"/>
  <c r="BN75" i="1"/>
  <c r="Z75" i="1"/>
  <c r="BP96" i="1"/>
  <c r="BN96" i="1"/>
  <c r="Z96" i="1"/>
  <c r="BP125" i="1"/>
  <c r="BN125" i="1"/>
  <c r="Z125" i="1"/>
  <c r="BP169" i="1"/>
  <c r="BN169" i="1"/>
  <c r="Z169" i="1"/>
  <c r="Z30" i="1"/>
  <c r="BN30" i="1"/>
  <c r="Z57" i="1"/>
  <c r="BP91" i="1"/>
  <c r="BN91" i="1"/>
  <c r="Z91" i="1"/>
  <c r="BP107" i="1"/>
  <c r="BN107" i="1"/>
  <c r="Z107" i="1"/>
  <c r="BP153" i="1"/>
  <c r="BN153" i="1"/>
  <c r="Z153" i="1"/>
  <c r="Y65" i="1"/>
  <c r="Y173" i="1"/>
  <c r="Z192" i="1"/>
  <c r="BN192" i="1"/>
  <c r="Y204" i="1"/>
  <c r="Z202" i="1"/>
  <c r="BN202" i="1"/>
  <c r="Z214" i="1"/>
  <c r="BN214" i="1"/>
  <c r="Z229" i="1"/>
  <c r="BN229" i="1"/>
  <c r="Z249" i="1"/>
  <c r="BN249" i="1"/>
  <c r="Z263" i="1"/>
  <c r="BN263" i="1"/>
  <c r="Z271" i="1"/>
  <c r="BN271" i="1"/>
  <c r="Z302" i="1"/>
  <c r="BN302" i="1"/>
  <c r="Z314" i="1"/>
  <c r="BN314" i="1"/>
  <c r="Z329" i="1"/>
  <c r="BN329" i="1"/>
  <c r="Z348" i="1"/>
  <c r="BN348" i="1"/>
  <c r="Z358" i="1"/>
  <c r="BN358" i="1"/>
  <c r="Z402" i="1"/>
  <c r="BN402" i="1"/>
  <c r="Z421" i="1"/>
  <c r="BN421" i="1"/>
  <c r="Z444" i="1"/>
  <c r="BN444" i="1"/>
  <c r="Z451" i="1"/>
  <c r="BN451" i="1"/>
  <c r="Z467" i="1"/>
  <c r="BN467" i="1"/>
  <c r="Z494" i="1"/>
  <c r="Z496" i="1" s="1"/>
  <c r="BN494" i="1"/>
  <c r="BP494" i="1"/>
  <c r="Z495" i="1"/>
  <c r="BN495" i="1"/>
  <c r="Y496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2" i="1"/>
  <c r="BN142" i="1"/>
  <c r="Z147" i="1"/>
  <c r="Z148" i="1" s="1"/>
  <c r="BN147" i="1"/>
  <c r="BP147" i="1"/>
  <c r="Z151" i="1"/>
  <c r="BN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Y178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47" i="1"/>
  <c r="BN247" i="1"/>
  <c r="Z254" i="1"/>
  <c r="BN254" i="1"/>
  <c r="Z258" i="1"/>
  <c r="BN258" i="1"/>
  <c r="Z265" i="1"/>
  <c r="BN265" i="1"/>
  <c r="Z266" i="1"/>
  <c r="BN266" i="1"/>
  <c r="Y275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BP326" i="1"/>
  <c r="BN326" i="1"/>
  <c r="Z326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Z154" i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Z109" i="1" s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Y155" i="1"/>
  <c r="Y154" i="1"/>
  <c r="BP164" i="1"/>
  <c r="BN164" i="1"/>
  <c r="Z164" i="1"/>
  <c r="Z172" i="1" s="1"/>
  <c r="BP168" i="1"/>
  <c r="BN168" i="1"/>
  <c r="Z168" i="1"/>
  <c r="Y172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Y267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BP272" i="1"/>
  <c r="BN272" i="1"/>
  <c r="Z272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S523" i="1"/>
  <c r="BP349" i="1"/>
  <c r="BN349" i="1"/>
  <c r="Z349" i="1"/>
  <c r="Z355" i="1" s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Z423" i="1" s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32" i="1" l="1"/>
  <c r="Z336" i="1"/>
  <c r="Z274" i="1"/>
  <c r="Z343" i="1"/>
  <c r="Z267" i="1"/>
  <c r="Z360" i="1"/>
  <c r="Z65" i="1"/>
  <c r="Y517" i="1"/>
  <c r="Z322" i="1"/>
  <c r="Z316" i="1"/>
  <c r="Z298" i="1"/>
  <c r="Z250" i="1"/>
  <c r="Z232" i="1"/>
  <c r="Z259" i="1"/>
  <c r="Z204" i="1"/>
  <c r="Z178" i="1"/>
  <c r="Z143" i="1"/>
  <c r="Z80" i="1"/>
  <c r="Y515" i="1"/>
  <c r="Z44" i="1"/>
  <c r="Y514" i="1"/>
  <c r="Z330" i="1"/>
  <c r="Z221" i="1"/>
  <c r="Z484" i="1"/>
  <c r="Y516" i="1"/>
  <c r="Z491" i="1"/>
  <c r="Z469" i="1"/>
  <c r="Y513" i="1"/>
  <c r="Z216" i="1"/>
  <c r="Z501" i="1"/>
  <c r="Z453" i="1"/>
  <c r="Z405" i="1"/>
  <c r="Z377" i="1"/>
  <c r="Z115" i="1"/>
  <c r="Z101" i="1"/>
  <c r="Z71" i="1"/>
  <c r="Z58" i="1"/>
  <c r="X516" i="1"/>
  <c r="Z308" i="1"/>
  <c r="Z122" i="1"/>
  <c r="Z518" i="1" l="1"/>
</calcChain>
</file>

<file path=xl/sharedStrings.xml><?xml version="1.0" encoding="utf-8"?>
<sst xmlns="http://schemas.openxmlformats.org/spreadsheetml/2006/main" count="2303" uniqueCount="825">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</sst>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45849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Пятница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0.375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80</v>
      </c>
      <c r="Y42" s="57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20</v>
      </c>
      <c r="Y44" s="575">
        <f>IFERROR(Y41/H41,"0")+IFERROR(Y42/H42,"0")+IFERROR(Y43/H43,"0")</f>
        <v>20</v>
      </c>
      <c r="Z44" s="575">
        <f>IFERROR(IF(Z41="",0,Z41),"0")+IFERROR(IF(Z42="",0,Z42),"0")+IFERROR(IF(Z43="",0,Z43),"0")</f>
        <v>0.1804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80</v>
      </c>
      <c r="Y45" s="575">
        <f>IFERROR(SUM(Y41:Y43),"0")</f>
        <v>80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225</v>
      </c>
      <c r="Y57" s="57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50</v>
      </c>
      <c r="Y58" s="575">
        <f>IFERROR(Y52/H52,"0")+IFERROR(Y53/H53,"0")+IFERROR(Y54/H54,"0")+IFERROR(Y55/H55,"0")+IFERROR(Y56/H56,"0")+IFERROR(Y57/H57,"0")</f>
        <v>50</v>
      </c>
      <c r="Z58" s="575">
        <f>IFERROR(IF(Z52="",0,Z52),"0")+IFERROR(IF(Z53="",0,Z53),"0")+IFERROR(IF(Z54="",0,Z54),"0")+IFERROR(IF(Z55="",0,Z55),"0")+IFERROR(IF(Z56="",0,Z56),"0")+IFERROR(IF(Z57="",0,Z57),"0")</f>
        <v>0.45100000000000001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225</v>
      </c>
      <c r="Y59" s="575">
        <f>IFERROR(SUM(Y52:Y57),"0")</f>
        <v>225</v>
      </c>
      <c r="Z59" s="37"/>
      <c r="AA59" s="576"/>
      <c r="AB59" s="576"/>
      <c r="AC59" s="576"/>
    </row>
    <row r="60" spans="1:68" ht="14.25" hidden="1" customHeight="1" x14ac:dyDescent="0.25">
      <c r="A60" s="590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810</v>
      </c>
      <c r="Y91" s="574">
        <f>IFERROR(IF(X91="",0,CEILING((X91/$H91),1)*$H91),"")</f>
        <v>810</v>
      </c>
      <c r="Z91" s="36">
        <f>IFERROR(IF(Y91=0,"",ROUNDUP(Y91/H91,0)*0.00902),"")</f>
        <v>1.6236000000000002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847.8</v>
      </c>
      <c r="BN91" s="64">
        <f>IFERROR(Y91*I91/H91,"0")</f>
        <v>847.8</v>
      </c>
      <c r="BO91" s="64">
        <f>IFERROR(1/J91*(X91/H91),"0")</f>
        <v>1.3636363636363638</v>
      </c>
      <c r="BP91" s="64">
        <f>IFERROR(1/J91*(Y91/H91),"0")</f>
        <v>1.3636363636363638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180</v>
      </c>
      <c r="Y92" s="575">
        <f>IFERROR(Y89/H89,"0")+IFERROR(Y90/H90,"0")+IFERROR(Y91/H91,"0")</f>
        <v>180</v>
      </c>
      <c r="Z92" s="575">
        <f>IFERROR(IF(Z89="",0,Z89),"0")+IFERROR(IF(Z90="",0,Z90),"0")+IFERROR(IF(Z91="",0,Z91),"0")</f>
        <v>1.6236000000000002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810</v>
      </c>
      <c r="Y93" s="575">
        <f>IFERROR(SUM(Y89:Y91),"0")</f>
        <v>810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658.80000000000007</v>
      </c>
      <c r="Y99" s="574">
        <f t="shared" si="16"/>
        <v>658.80000000000007</v>
      </c>
      <c r="Z99" s="36">
        <f>IFERROR(IF(Y99=0,"",ROUNDUP(Y99/H99,0)*0.00651),"")</f>
        <v>1.5884400000000001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720.28800000000001</v>
      </c>
      <c r="BN99" s="64">
        <f t="shared" si="18"/>
        <v>720.28800000000001</v>
      </c>
      <c r="BO99" s="64">
        <f t="shared" si="19"/>
        <v>1.3406593406593408</v>
      </c>
      <c r="BP99" s="64">
        <f t="shared" si="20"/>
        <v>1.3406593406593408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244</v>
      </c>
      <c r="Y101" s="575">
        <f>IFERROR(Y95/H95,"0")+IFERROR(Y96/H96,"0")+IFERROR(Y97/H97,"0")+IFERROR(Y98/H98,"0")+IFERROR(Y99/H99,"0")+IFERROR(Y100/H100,"0")</f>
        <v>244</v>
      </c>
      <c r="Z101" s="575">
        <f>IFERROR(IF(Z95="",0,Z95),"0")+IFERROR(IF(Z96="",0,Z96),"0")+IFERROR(IF(Z97="",0,Z97),"0")+IFERROR(IF(Z98="",0,Z98),"0")+IFERROR(IF(Z99="",0,Z99),"0")+IFERROR(IF(Z100="",0,Z100),"0")</f>
        <v>1.5884400000000001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658.80000000000007</v>
      </c>
      <c r="Y102" s="575">
        <f>IFERROR(SUM(Y95:Y100),"0")</f>
        <v>658.80000000000007</v>
      </c>
      <c r="Z102" s="37"/>
      <c r="AA102" s="576"/>
      <c r="AB102" s="576"/>
      <c r="AC102" s="576"/>
    </row>
    <row r="103" spans="1:68" ht="16.5" hidden="1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1543.5</v>
      </c>
      <c r="Y107" s="574">
        <f>IFERROR(IF(X107="",0,CEILING((X107/$H107),1)*$H107),"")</f>
        <v>1543.5</v>
      </c>
      <c r="Z107" s="36">
        <f>IFERROR(IF(Y107=0,"",ROUNDUP(Y107/H107,0)*0.00902),"")</f>
        <v>3.0938600000000003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1615.53</v>
      </c>
      <c r="BN107" s="64">
        <f>IFERROR(Y107*I107/H107,"0")</f>
        <v>1615.53</v>
      </c>
      <c r="BO107" s="64">
        <f>IFERROR(1/J107*(X107/H107),"0")</f>
        <v>2.5984848484848486</v>
      </c>
      <c r="BP107" s="64">
        <f>IFERROR(1/J107*(Y107/H107),"0")</f>
        <v>2.5984848484848486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343</v>
      </c>
      <c r="Y109" s="575">
        <f>IFERROR(Y105/H105,"0")+IFERROR(Y106/H106,"0")+IFERROR(Y107/H107,"0")+IFERROR(Y108/H108,"0")</f>
        <v>343</v>
      </c>
      <c r="Z109" s="575">
        <f>IFERROR(IF(Z105="",0,Z105),"0")+IFERROR(IF(Z106="",0,Z106),"0")+IFERROR(IF(Z107="",0,Z107),"0")+IFERROR(IF(Z108="",0,Z108),"0")</f>
        <v>3.0938600000000003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1543.5</v>
      </c>
      <c r="Y110" s="575">
        <f>IFERROR(SUM(Y105:Y108),"0")</f>
        <v>1543.5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450.9</v>
      </c>
      <c r="Y120" s="574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492.98399999999992</v>
      </c>
      <c r="BN120" s="64">
        <f>IFERROR(Y120*I120/H120,"0")</f>
        <v>492.98399999999998</v>
      </c>
      <c r="BO120" s="64">
        <f>IFERROR(1/J120*(X120/H120),"0")</f>
        <v>0.91758241758241754</v>
      </c>
      <c r="BP120" s="64">
        <f>IFERROR(1/J120*(Y120/H120),"0")</f>
        <v>0.91758241758241765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166.99999999999997</v>
      </c>
      <c r="Y122" s="575">
        <f>IFERROR(Y118/H118,"0")+IFERROR(Y119/H119,"0")+IFERROR(Y120/H120,"0")+IFERROR(Y121/H121,"0")</f>
        <v>167</v>
      </c>
      <c r="Z122" s="575">
        <f>IFERROR(IF(Z118="",0,Z118),"0")+IFERROR(IF(Z119="",0,Z119),"0")+IFERROR(IF(Z120="",0,Z120),"0")+IFERROR(IF(Z121="",0,Z121),"0")</f>
        <v>1.08717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450.9</v>
      </c>
      <c r="Y123" s="575">
        <f>IFERROR(SUM(Y118:Y121),"0")</f>
        <v>450.90000000000003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262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151.19999999999999</v>
      </c>
      <c r="Y200" s="574">
        <f t="shared" si="26"/>
        <v>151.20000000000002</v>
      </c>
      <c r="Z200" s="36">
        <f>IFERROR(IF(Y200=0,"",ROUNDUP(Y200/H200,0)*0.00502),"")</f>
        <v>0.42168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162.11999999999998</v>
      </c>
      <c r="BN200" s="64">
        <f t="shared" si="28"/>
        <v>162.12</v>
      </c>
      <c r="BO200" s="64">
        <f t="shared" si="29"/>
        <v>0.35897435897435898</v>
      </c>
      <c r="BP200" s="64">
        <f t="shared" si="30"/>
        <v>0.35897435897435909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9</v>
      </c>
      <c r="Y202" s="574">
        <f t="shared" si="26"/>
        <v>9</v>
      </c>
      <c r="Z202" s="36">
        <f>IFERROR(IF(Y202=0,"",ROUNDUP(Y202/H202,0)*0.00502),"")</f>
        <v>2.5100000000000001E-2</v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9.4999999999999982</v>
      </c>
      <c r="BN202" s="64">
        <f t="shared" si="28"/>
        <v>9.4999999999999982</v>
      </c>
      <c r="BO202" s="64">
        <f t="shared" si="29"/>
        <v>2.1367521367521368E-2</v>
      </c>
      <c r="BP202" s="64">
        <f t="shared" si="30"/>
        <v>2.1367521367521368E-2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88.999999999999986</v>
      </c>
      <c r="Y204" s="575">
        <f>IFERROR(Y196/H196,"0")+IFERROR(Y197/H197,"0")+IFERROR(Y198/H198,"0")+IFERROR(Y199/H199,"0")+IFERROR(Y200/H200,"0")+IFERROR(Y201/H201,"0")+IFERROR(Y202/H202,"0")+IFERROR(Y203/H203,"0")</f>
        <v>89.000000000000014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0.44678000000000001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160.19999999999999</v>
      </c>
      <c r="Y205" s="575">
        <f>IFERROR(SUM(Y196:Y203),"0")</f>
        <v>160.20000000000002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331.2</v>
      </c>
      <c r="Y210" s="574">
        <f t="shared" si="31"/>
        <v>331.2</v>
      </c>
      <c r="Z210" s="36">
        <f t="shared" ref="Z210:Z215" si="36">IFERROR(IF(Y210=0,"",ROUNDUP(Y210/H210,0)*0.00651),"")</f>
        <v>0.89838000000000007</v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368.46</v>
      </c>
      <c r="BN210" s="64">
        <f t="shared" si="33"/>
        <v>368.46</v>
      </c>
      <c r="BO210" s="64">
        <f t="shared" si="34"/>
        <v>0.75824175824175832</v>
      </c>
      <c r="BP210" s="64">
        <f t="shared" si="35"/>
        <v>0.75824175824175832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333.6</v>
      </c>
      <c r="Y212" s="574">
        <f t="shared" si="31"/>
        <v>333.59999999999997</v>
      </c>
      <c r="Z212" s="36">
        <f t="shared" si="36"/>
        <v>0.90488999999999997</v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368.62800000000004</v>
      </c>
      <c r="BN212" s="64">
        <f t="shared" si="33"/>
        <v>368.62799999999999</v>
      </c>
      <c r="BO212" s="64">
        <f t="shared" si="34"/>
        <v>0.76373626373626391</v>
      </c>
      <c r="BP212" s="64">
        <f t="shared" si="35"/>
        <v>0.7637362637362638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277</v>
      </c>
      <c r="Y216" s="575">
        <f>IFERROR(Y207/H207,"0")+IFERROR(Y208/H208,"0")+IFERROR(Y209/H209,"0")+IFERROR(Y210/H210,"0")+IFERROR(Y211/H211,"0")+IFERROR(Y212/H212,"0")+IFERROR(Y213/H213,"0")+IFERROR(Y214/H214,"0")+IFERROR(Y215/H215,"0")</f>
        <v>277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1.8032699999999999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664.8</v>
      </c>
      <c r="Y217" s="575">
        <f>IFERROR(SUM(Y207:Y215),"0")</f>
        <v>664.8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7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125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127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463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461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hidden="1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1050</v>
      </c>
      <c r="Y341" s="574">
        <f>IFERROR(IF(X341="",0,CEILING((X341/$H341),1)*$H341),"")</f>
        <v>1050</v>
      </c>
      <c r="Z341" s="36">
        <f>IFERROR(IF(Y341=0,"",ROUNDUP(Y341/H341,0)*0.00651),"")</f>
        <v>3.2549999999999999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1176</v>
      </c>
      <c r="BN341" s="64">
        <f>IFERROR(Y341*I341/H341,"0")</f>
        <v>1176</v>
      </c>
      <c r="BO341" s="64">
        <f>IFERROR(1/J341*(X341/H341),"0")</f>
        <v>2.7472527472527473</v>
      </c>
      <c r="BP341" s="64">
        <f>IFERROR(1/J341*(Y341/H341),"0")</f>
        <v>2.7472527472527473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205.8</v>
      </c>
      <c r="Y342" s="574">
        <f>IFERROR(IF(X342="",0,CEILING((X342/$H342),1)*$H342),"")</f>
        <v>205.8</v>
      </c>
      <c r="Z342" s="36">
        <f>IFERROR(IF(Y342=0,"",ROUNDUP(Y342/H342,0)*0.00651),"")</f>
        <v>0.63797999999999999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229.32</v>
      </c>
      <c r="BN342" s="64">
        <f>IFERROR(Y342*I342/H342,"0")</f>
        <v>229.32</v>
      </c>
      <c r="BO342" s="64">
        <f>IFERROR(1/J342*(X342/H342),"0")</f>
        <v>0.53846153846153855</v>
      </c>
      <c r="BP342" s="64">
        <f>IFERROR(1/J342*(Y342/H342),"0")</f>
        <v>0.53846153846153855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598</v>
      </c>
      <c r="Y343" s="575">
        <f>IFERROR(Y340/H340,"0")+IFERROR(Y341/H341,"0")+IFERROR(Y342/H342,"0")</f>
        <v>598</v>
      </c>
      <c r="Z343" s="575">
        <f>IFERROR(IF(Z340="",0,Z340),"0")+IFERROR(IF(Z341="",0,Z341),"0")+IFERROR(IF(Z342="",0,Z342),"0")</f>
        <v>3.8929799999999997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1255.8</v>
      </c>
      <c r="Y344" s="575">
        <f>IFERROR(SUM(Y340:Y342),"0")</f>
        <v>1255.8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hidden="1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37.5" hidden="1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idden="1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0</v>
      </c>
      <c r="Y355" s="575">
        <f>IFERROR(Y348/H348,"0")+IFERROR(Y349/H349,"0")+IFERROR(Y350/H350,"0")+IFERROR(Y351/H351,"0")+IFERROR(Y352/H352,"0")+IFERROR(Y353/H353,"0")+IFERROR(Y354/H354,"0")</f>
        <v>0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576"/>
      <c r="AB355" s="576"/>
      <c r="AC355" s="576"/>
    </row>
    <row r="356" spans="1:68" hidden="1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0</v>
      </c>
      <c r="Y356" s="575">
        <f>IFERROR(SUM(Y348:Y354),"0")</f>
        <v>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139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hidden="1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hidden="1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hidden="1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139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idden="1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0</v>
      </c>
      <c r="Y469" s="575">
        <f>IFERROR(Y462/H462,"0")+IFERROR(Y463/H463,"0")+IFERROR(Y464/H464,"0")+IFERROR(Y465/H465,"0")+IFERROR(Y466/H466,"0")+IFERROR(Y467/H467,"0")+IFERROR(Y468/H468,"0")</f>
        <v>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6"/>
      <c r="AB469" s="576"/>
      <c r="AC469" s="576"/>
    </row>
    <row r="470" spans="1:68" hidden="1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0</v>
      </c>
      <c r="Y470" s="575">
        <f>IFERROR(SUM(Y462:Y468),"0")</f>
        <v>0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139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139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5849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5849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6310.33</v>
      </c>
      <c r="Y514" s="575">
        <f>IFERROR(SUM(BN22:BN510),"0")</f>
        <v>6310.33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12</v>
      </c>
      <c r="Y515" s="38">
        <f>ROUNDUP(SUM(BP22:BP510),0)</f>
        <v>12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6610.33</v>
      </c>
      <c r="Y516" s="575">
        <f>GrossWeightTotalR+PalletQtyTotalR*25</f>
        <v>6610.33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1968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1968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14.1675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262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181</v>
      </c>
      <c r="F521" s="603" t="s">
        <v>204</v>
      </c>
      <c r="G521" s="603" t="s">
        <v>237</v>
      </c>
      <c r="H521" s="603" t="s">
        <v>101</v>
      </c>
      <c r="I521" s="603" t="s">
        <v>263</v>
      </c>
      <c r="J521" s="603" t="s">
        <v>303</v>
      </c>
      <c r="K521" s="603" t="s">
        <v>364</v>
      </c>
      <c r="L521" s="603" t="s">
        <v>406</v>
      </c>
      <c r="M521" s="603" t="s">
        <v>422</v>
      </c>
      <c r="N521" s="571"/>
      <c r="O521" s="603" t="s">
        <v>435</v>
      </c>
      <c r="P521" s="603" t="s">
        <v>445</v>
      </c>
      <c r="Q521" s="603" t="s">
        <v>452</v>
      </c>
      <c r="R521" s="603" t="s">
        <v>457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225</v>
      </c>
      <c r="E523" s="46">
        <f>IFERROR(Y89*1,"0")+IFERROR(Y90*1,"0")+IFERROR(Y91*1,"0")+IFERROR(Y95*1,"0")+IFERROR(Y96*1,"0")+IFERROR(Y97*1,"0")+IFERROR(Y98*1,"0")+IFERROR(Y99*1,"0")+IFERROR(Y100*1,"0")</f>
        <v>1468.8000000000002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1994.4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825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46">
        <f>IFERROR(Y340*1,"0")+IFERROR(Y341*1,"0")+IFERROR(Y342*1,"0")</f>
        <v>1255.8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OjQ9ue7tSEKVDEPhuN9hyDr99JC28RWHFi55rSvn2ZXyh34QTu97pL6easEkZXodYMHpbgL60amLAbilUaYqSw==" saltValue="baCoRwcI6KyV8yhV/x65D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255,80"/>
        <filter val="1 543,50"/>
        <filter val="1 968,00"/>
        <filter val="12"/>
        <filter val="151,20"/>
        <filter val="160,20"/>
        <filter val="167,00"/>
        <filter val="180,00"/>
        <filter val="20,00"/>
        <filter val="205,80"/>
        <filter val="225,00"/>
        <filter val="244,00"/>
        <filter val="277,00"/>
        <filter val="331,20"/>
        <filter val="333,60"/>
        <filter val="343,00"/>
        <filter val="450,90"/>
        <filter val="5 849,00"/>
        <filter val="50,00"/>
        <filter val="598,00"/>
        <filter val="6 310,33"/>
        <filter val="6 610,33"/>
        <filter val="658,80"/>
        <filter val="664,80"/>
        <filter val="80,00"/>
        <filter val="810,00"/>
        <filter val="89,00"/>
        <filter val="9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8:X349 X351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3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R/YCfIH+gktVYjSPg7cHVCCvsmgFvd2dxHWCH78Wi7w7EKNPeuwso55vXYzHaYEmCPyECmFEOWAEw+XDDhaidA==" saltValue="NTtTlq+2osqgi17W8tTv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2025-07-09T11:35:51Z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