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Симф КИ ПУД\"/>
    </mc:Choice>
  </mc:AlternateContent>
  <xr:revisionPtr revIDLastSave="0" documentId="13_ncr:1_{7D60FCB4-298A-4B15-87E2-D010335319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W8" i="1"/>
  <c r="Z8" i="1" s="1"/>
  <c r="W9" i="1"/>
  <c r="Z9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W51" i="1"/>
  <c r="Z51" i="1" s="1"/>
  <c r="W52" i="1"/>
  <c r="Z52" i="1" s="1"/>
  <c r="W53" i="1"/>
  <c r="Z53" i="1" s="1"/>
  <c r="W54" i="1"/>
  <c r="Z54" i="1" s="1"/>
  <c r="W55" i="1"/>
  <c r="Z55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2" i="1"/>
  <c r="Z92" i="1" s="1"/>
  <c r="W93" i="1"/>
  <c r="Z93" i="1" s="1"/>
  <c r="W94" i="1"/>
  <c r="Z94" i="1" s="1"/>
  <c r="W96" i="1"/>
  <c r="Z96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7" i="1"/>
  <c r="Z7" i="1" s="1"/>
  <c r="AD10" i="1"/>
  <c r="W10" i="1" s="1"/>
  <c r="Z10" i="1" s="1"/>
  <c r="AD11" i="1"/>
  <c r="W11" i="1" s="1"/>
  <c r="AD12" i="1"/>
  <c r="W12" i="1" s="1"/>
  <c r="Z12" i="1" s="1"/>
  <c r="AD22" i="1"/>
  <c r="W22" i="1" s="1"/>
  <c r="Z22" i="1" s="1"/>
  <c r="AD39" i="1"/>
  <c r="W39" i="1" s="1"/>
  <c r="Z39" i="1" s="1"/>
  <c r="AD40" i="1"/>
  <c r="W40" i="1" s="1"/>
  <c r="Z40" i="1" s="1"/>
  <c r="AD56" i="1"/>
  <c r="W56" i="1" s="1"/>
  <c r="Z56" i="1" s="1"/>
  <c r="AD57" i="1"/>
  <c r="W57" i="1" s="1"/>
  <c r="Z57" i="1" s="1"/>
  <c r="AD64" i="1"/>
  <c r="W64" i="1" s="1"/>
  <c r="Z64" i="1" s="1"/>
  <c r="AD80" i="1"/>
  <c r="W80" i="1" s="1"/>
  <c r="Z80" i="1" s="1"/>
  <c r="AD81" i="1"/>
  <c r="W81" i="1" s="1"/>
  <c r="Z81" i="1" s="1"/>
  <c r="AD90" i="1"/>
  <c r="W90" i="1" s="1"/>
  <c r="Z90" i="1" s="1"/>
  <c r="AD91" i="1"/>
  <c r="W91" i="1" s="1"/>
  <c r="Z91" i="1" s="1"/>
  <c r="AD95" i="1"/>
  <c r="W95" i="1" s="1"/>
  <c r="Z95" i="1" s="1"/>
  <c r="AD97" i="1"/>
  <c r="W97" i="1" s="1"/>
  <c r="Z9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L81" i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L91" i="1"/>
  <c r="L92" i="1"/>
  <c r="Y92" i="1" s="1"/>
  <c r="L93" i="1"/>
  <c r="Y93" i="1" s="1"/>
  <c r="L94" i="1"/>
  <c r="Y94" i="1" s="1"/>
  <c r="L95" i="1"/>
  <c r="L96" i="1"/>
  <c r="Y96" i="1" s="1"/>
  <c r="L97" i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7" i="1"/>
  <c r="Y7" i="1" s="1"/>
  <c r="K99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K6" i="1" l="1"/>
  <c r="W6" i="1"/>
  <c r="Z11" i="1"/>
  <c r="AM7" i="1"/>
  <c r="AL7" i="1"/>
  <c r="AJ7" i="1"/>
  <c r="AK7" i="1"/>
  <c r="AM110" i="1"/>
  <c r="AL110" i="1"/>
  <c r="AK110" i="1"/>
  <c r="AJ110" i="1"/>
  <c r="AM108" i="1"/>
  <c r="AL108" i="1"/>
  <c r="AJ108" i="1"/>
  <c r="AK108" i="1"/>
  <c r="AM106" i="1"/>
  <c r="AL106" i="1"/>
  <c r="AK106" i="1"/>
  <c r="AJ106" i="1"/>
  <c r="AM104" i="1"/>
  <c r="AL104" i="1"/>
  <c r="AJ104" i="1"/>
  <c r="AK104" i="1"/>
  <c r="AM102" i="1"/>
  <c r="AL102" i="1"/>
  <c r="AK102" i="1"/>
  <c r="AJ102" i="1"/>
  <c r="AM100" i="1"/>
  <c r="AL100" i="1"/>
  <c r="AJ100" i="1"/>
  <c r="AK100" i="1"/>
  <c r="AM98" i="1"/>
  <c r="AL98" i="1"/>
  <c r="AK98" i="1"/>
  <c r="AJ98" i="1"/>
  <c r="AM96" i="1"/>
  <c r="AL96" i="1"/>
  <c r="AJ96" i="1"/>
  <c r="AK96" i="1"/>
  <c r="AM94" i="1"/>
  <c r="AL94" i="1"/>
  <c r="AK94" i="1"/>
  <c r="AJ94" i="1"/>
  <c r="AM92" i="1"/>
  <c r="AL92" i="1"/>
  <c r="AJ92" i="1"/>
  <c r="AK92" i="1"/>
  <c r="AM90" i="1"/>
  <c r="AL90" i="1"/>
  <c r="AK90" i="1"/>
  <c r="AJ90" i="1"/>
  <c r="AM88" i="1"/>
  <c r="AL88" i="1"/>
  <c r="AJ88" i="1"/>
  <c r="AK88" i="1"/>
  <c r="AM86" i="1"/>
  <c r="AL86" i="1"/>
  <c r="AK86" i="1"/>
  <c r="AJ86" i="1"/>
  <c r="AM84" i="1"/>
  <c r="AL84" i="1"/>
  <c r="AJ84" i="1"/>
  <c r="AK84" i="1"/>
  <c r="AM82" i="1"/>
  <c r="AL82" i="1"/>
  <c r="AK82" i="1"/>
  <c r="AJ82" i="1"/>
  <c r="AM80" i="1"/>
  <c r="AL80" i="1"/>
  <c r="AJ80" i="1"/>
  <c r="AK80" i="1"/>
  <c r="AM78" i="1"/>
  <c r="AL78" i="1"/>
  <c r="AK78" i="1"/>
  <c r="AJ78" i="1"/>
  <c r="AM76" i="1"/>
  <c r="AL76" i="1"/>
  <c r="AJ76" i="1"/>
  <c r="AK76" i="1"/>
  <c r="AM74" i="1"/>
  <c r="AL74" i="1"/>
  <c r="AK74" i="1"/>
  <c r="AJ74" i="1"/>
  <c r="AM72" i="1"/>
  <c r="AL72" i="1"/>
  <c r="AJ72" i="1"/>
  <c r="AK72" i="1"/>
  <c r="AM70" i="1"/>
  <c r="AL70" i="1"/>
  <c r="AK70" i="1"/>
  <c r="AJ70" i="1"/>
  <c r="AM68" i="1"/>
  <c r="AL68" i="1"/>
  <c r="AJ68" i="1"/>
  <c r="AK68" i="1"/>
  <c r="AM66" i="1"/>
  <c r="AL66" i="1"/>
  <c r="AK66" i="1"/>
  <c r="AJ66" i="1"/>
  <c r="AM64" i="1"/>
  <c r="AL64" i="1"/>
  <c r="AJ64" i="1"/>
  <c r="AK64" i="1"/>
  <c r="AM62" i="1"/>
  <c r="AL62" i="1"/>
  <c r="AK62" i="1"/>
  <c r="AJ62" i="1"/>
  <c r="AM60" i="1"/>
  <c r="AL60" i="1"/>
  <c r="AJ60" i="1"/>
  <c r="AK60" i="1"/>
  <c r="AM58" i="1"/>
  <c r="AL58" i="1"/>
  <c r="AK58" i="1"/>
  <c r="AJ58" i="1"/>
  <c r="AM56" i="1"/>
  <c r="AL56" i="1"/>
  <c r="AJ56" i="1"/>
  <c r="AK56" i="1"/>
  <c r="AM54" i="1"/>
  <c r="AL54" i="1"/>
  <c r="AK54" i="1"/>
  <c r="AJ54" i="1"/>
  <c r="AM52" i="1"/>
  <c r="AL52" i="1"/>
  <c r="AK52" i="1"/>
  <c r="AJ52" i="1"/>
  <c r="AM50" i="1"/>
  <c r="AL50" i="1"/>
  <c r="AK50" i="1"/>
  <c r="AJ50" i="1"/>
  <c r="AM48" i="1"/>
  <c r="AL48" i="1"/>
  <c r="AK48" i="1"/>
  <c r="AJ48" i="1"/>
  <c r="AM46" i="1"/>
  <c r="AL46" i="1"/>
  <c r="AK46" i="1"/>
  <c r="AJ46" i="1"/>
  <c r="AM44" i="1"/>
  <c r="AL44" i="1"/>
  <c r="AK44" i="1"/>
  <c r="AJ44" i="1"/>
  <c r="AM42" i="1"/>
  <c r="AL42" i="1"/>
  <c r="AK42" i="1"/>
  <c r="AJ42" i="1"/>
  <c r="AM40" i="1"/>
  <c r="AL40" i="1"/>
  <c r="AK40" i="1"/>
  <c r="AJ40" i="1"/>
  <c r="AM38" i="1"/>
  <c r="AL38" i="1"/>
  <c r="AK38" i="1"/>
  <c r="AJ38" i="1"/>
  <c r="AM36" i="1"/>
  <c r="AL36" i="1"/>
  <c r="AK36" i="1"/>
  <c r="AJ36" i="1"/>
  <c r="AM34" i="1"/>
  <c r="AJ34" i="1"/>
  <c r="AL34" i="1"/>
  <c r="AK34" i="1"/>
  <c r="AM32" i="1"/>
  <c r="AL32" i="1"/>
  <c r="AJ32" i="1"/>
  <c r="AK32" i="1"/>
  <c r="AM30" i="1"/>
  <c r="AJ30" i="1"/>
  <c r="AL30" i="1"/>
  <c r="AK30" i="1"/>
  <c r="AM28" i="1"/>
  <c r="AL28" i="1"/>
  <c r="AJ28" i="1"/>
  <c r="AK28" i="1"/>
  <c r="AM26" i="1"/>
  <c r="AJ26" i="1"/>
  <c r="AL26" i="1"/>
  <c r="AK26" i="1"/>
  <c r="AM24" i="1"/>
  <c r="AL24" i="1"/>
  <c r="AJ24" i="1"/>
  <c r="AK24" i="1"/>
  <c r="AM22" i="1"/>
  <c r="AJ22" i="1"/>
  <c r="AL22" i="1"/>
  <c r="AK22" i="1"/>
  <c r="AM20" i="1"/>
  <c r="AL20" i="1"/>
  <c r="AJ20" i="1"/>
  <c r="AK20" i="1"/>
  <c r="AM18" i="1"/>
  <c r="AJ18" i="1"/>
  <c r="AL18" i="1"/>
  <c r="AK18" i="1"/>
  <c r="AM16" i="1"/>
  <c r="AL16" i="1"/>
  <c r="AJ16" i="1"/>
  <c r="AK16" i="1"/>
  <c r="AM14" i="1"/>
  <c r="AJ14" i="1"/>
  <c r="AL14" i="1"/>
  <c r="AK14" i="1"/>
  <c r="AM12" i="1"/>
  <c r="AL12" i="1"/>
  <c r="AJ12" i="1"/>
  <c r="AK12" i="1"/>
  <c r="AM10" i="1"/>
  <c r="AJ10" i="1"/>
  <c r="AL10" i="1"/>
  <c r="AK10" i="1"/>
  <c r="AM8" i="1"/>
  <c r="AL8" i="1"/>
  <c r="AJ8" i="1"/>
  <c r="AK8" i="1"/>
  <c r="Y97" i="1"/>
  <c r="Y95" i="1"/>
  <c r="Y91" i="1"/>
  <c r="Y81" i="1"/>
  <c r="Y57" i="1"/>
  <c r="Y39" i="1"/>
  <c r="L6" i="1"/>
  <c r="Y11" i="1"/>
  <c r="N6" i="1"/>
  <c r="AD6" i="1"/>
  <c r="AK111" i="1"/>
  <c r="AM111" i="1"/>
  <c r="AL111" i="1"/>
  <c r="AJ111" i="1"/>
  <c r="AM109" i="1"/>
  <c r="AK109" i="1"/>
  <c r="AL109" i="1"/>
  <c r="AJ109" i="1"/>
  <c r="AK107" i="1"/>
  <c r="AM107" i="1"/>
  <c r="AL107" i="1"/>
  <c r="AJ107" i="1"/>
  <c r="AM105" i="1"/>
  <c r="AK105" i="1"/>
  <c r="AL105" i="1"/>
  <c r="AJ105" i="1"/>
  <c r="AK103" i="1"/>
  <c r="AM103" i="1"/>
  <c r="AL103" i="1"/>
  <c r="AJ103" i="1"/>
  <c r="AM101" i="1"/>
  <c r="AK101" i="1"/>
  <c r="AL101" i="1"/>
  <c r="AJ101" i="1"/>
  <c r="AK99" i="1"/>
  <c r="AM99" i="1"/>
  <c r="AL99" i="1"/>
  <c r="AJ99" i="1"/>
  <c r="AM97" i="1"/>
  <c r="AK97" i="1"/>
  <c r="AL97" i="1"/>
  <c r="AJ97" i="1"/>
  <c r="AK95" i="1"/>
  <c r="AM95" i="1"/>
  <c r="AL95" i="1"/>
  <c r="AJ95" i="1"/>
  <c r="AM93" i="1"/>
  <c r="AK93" i="1"/>
  <c r="AL93" i="1"/>
  <c r="AJ93" i="1"/>
  <c r="AK91" i="1"/>
  <c r="AM91" i="1"/>
  <c r="AL91" i="1"/>
  <c r="AJ91" i="1"/>
  <c r="AM89" i="1"/>
  <c r="AK89" i="1"/>
  <c r="AL89" i="1"/>
  <c r="AJ89" i="1"/>
  <c r="AK87" i="1"/>
  <c r="AM87" i="1"/>
  <c r="AL87" i="1"/>
  <c r="AJ87" i="1"/>
  <c r="AM85" i="1"/>
  <c r="AK85" i="1"/>
  <c r="AL85" i="1"/>
  <c r="AJ85" i="1"/>
  <c r="AK83" i="1"/>
  <c r="AM83" i="1"/>
  <c r="AL83" i="1"/>
  <c r="AJ83" i="1"/>
  <c r="AM81" i="1"/>
  <c r="AK81" i="1"/>
  <c r="AL81" i="1"/>
  <c r="AJ81" i="1"/>
  <c r="AK79" i="1"/>
  <c r="AM79" i="1"/>
  <c r="AL79" i="1"/>
  <c r="AJ79" i="1"/>
  <c r="AM77" i="1"/>
  <c r="AK77" i="1"/>
  <c r="AL77" i="1"/>
  <c r="AJ77" i="1"/>
  <c r="AK75" i="1"/>
  <c r="AM75" i="1"/>
  <c r="AL75" i="1"/>
  <c r="AJ75" i="1"/>
  <c r="AM73" i="1"/>
  <c r="AK73" i="1"/>
  <c r="AL73" i="1"/>
  <c r="AJ73" i="1"/>
  <c r="AL71" i="1"/>
  <c r="AK71" i="1"/>
  <c r="AM71" i="1"/>
  <c r="AJ71" i="1"/>
  <c r="AL69" i="1"/>
  <c r="AM69" i="1"/>
  <c r="AK69" i="1"/>
  <c r="AJ69" i="1"/>
  <c r="AL67" i="1"/>
  <c r="AK67" i="1"/>
  <c r="AM67" i="1"/>
  <c r="AJ67" i="1"/>
  <c r="AL65" i="1"/>
  <c r="AM65" i="1"/>
  <c r="AK65" i="1"/>
  <c r="AJ65" i="1"/>
  <c r="AL63" i="1"/>
  <c r="AK63" i="1"/>
  <c r="AM63" i="1"/>
  <c r="AJ63" i="1"/>
  <c r="AL61" i="1"/>
  <c r="AM61" i="1"/>
  <c r="AK61" i="1"/>
  <c r="AJ61" i="1"/>
  <c r="AL59" i="1"/>
  <c r="AK59" i="1"/>
  <c r="AM59" i="1"/>
  <c r="AJ59" i="1"/>
  <c r="AL57" i="1"/>
  <c r="AM57" i="1"/>
  <c r="AK57" i="1"/>
  <c r="AJ57" i="1"/>
  <c r="AL55" i="1"/>
  <c r="AK55" i="1"/>
  <c r="AM55" i="1"/>
  <c r="AJ55" i="1"/>
  <c r="AL53" i="1"/>
  <c r="AM53" i="1"/>
  <c r="AK53" i="1"/>
  <c r="AJ53" i="1"/>
  <c r="AL51" i="1"/>
  <c r="AK51" i="1"/>
  <c r="AM51" i="1"/>
  <c r="AJ51" i="1"/>
  <c r="AL49" i="1"/>
  <c r="AM49" i="1"/>
  <c r="AK49" i="1"/>
  <c r="AJ49" i="1"/>
  <c r="AL47" i="1"/>
  <c r="AK47" i="1"/>
  <c r="AM47" i="1"/>
  <c r="AJ47" i="1"/>
  <c r="AL45" i="1"/>
  <c r="AM45" i="1"/>
  <c r="AK45" i="1"/>
  <c r="AJ45" i="1"/>
  <c r="AL43" i="1"/>
  <c r="AK43" i="1"/>
  <c r="AM43" i="1"/>
  <c r="AJ43" i="1"/>
  <c r="AL41" i="1"/>
  <c r="AM41" i="1"/>
  <c r="AK41" i="1"/>
  <c r="AJ41" i="1"/>
  <c r="AL39" i="1"/>
  <c r="AK39" i="1"/>
  <c r="AM39" i="1"/>
  <c r="AJ39" i="1"/>
  <c r="AL37" i="1"/>
  <c r="AM37" i="1"/>
  <c r="AK37" i="1"/>
  <c r="AJ37" i="1"/>
  <c r="AL35" i="1"/>
  <c r="AK35" i="1"/>
  <c r="AM35" i="1"/>
  <c r="AJ35" i="1"/>
  <c r="AL33" i="1"/>
  <c r="AM33" i="1"/>
  <c r="AK33" i="1"/>
  <c r="AJ33" i="1"/>
  <c r="AL31" i="1"/>
  <c r="AK31" i="1"/>
  <c r="AM31" i="1"/>
  <c r="AJ31" i="1"/>
  <c r="AL29" i="1"/>
  <c r="AM29" i="1"/>
  <c r="AK29" i="1"/>
  <c r="AJ29" i="1"/>
  <c r="AL27" i="1"/>
  <c r="AK27" i="1"/>
  <c r="AM27" i="1"/>
  <c r="AJ27" i="1"/>
  <c r="AL25" i="1"/>
  <c r="AM25" i="1"/>
  <c r="AK25" i="1"/>
  <c r="AJ25" i="1"/>
  <c r="AL23" i="1"/>
  <c r="AK23" i="1"/>
  <c r="AM23" i="1"/>
  <c r="AJ23" i="1"/>
  <c r="AL21" i="1"/>
  <c r="AM21" i="1"/>
  <c r="AK21" i="1"/>
  <c r="AJ21" i="1"/>
  <c r="AL19" i="1"/>
  <c r="AK19" i="1"/>
  <c r="AM19" i="1"/>
  <c r="AJ19" i="1"/>
  <c r="AL17" i="1"/>
  <c r="AM17" i="1"/>
  <c r="AK17" i="1"/>
  <c r="AJ17" i="1"/>
  <c r="AL15" i="1"/>
  <c r="AK15" i="1"/>
  <c r="AM15" i="1"/>
  <c r="AJ15" i="1"/>
  <c r="AL13" i="1"/>
  <c r="AM13" i="1"/>
  <c r="AK13" i="1"/>
  <c r="AJ13" i="1"/>
  <c r="AL11" i="1"/>
  <c r="AK11" i="1"/>
  <c r="AK6" i="1" s="1"/>
  <c r="AM11" i="1"/>
  <c r="AJ11" i="1"/>
  <c r="AL9" i="1"/>
  <c r="AM9" i="1"/>
  <c r="AM6" i="1" s="1"/>
  <c r="AK9" i="1"/>
  <c r="AJ9" i="1"/>
  <c r="Y90" i="1"/>
  <c r="Y80" i="1"/>
  <c r="Y50" i="1"/>
  <c r="Z50" i="1"/>
  <c r="AL6" i="1"/>
  <c r="AJ6" i="1"/>
  <c r="Y56" i="1"/>
  <c r="AH6" i="1"/>
  <c r="AG6" i="1"/>
  <c r="AF6" i="1"/>
  <c r="AE6" i="1"/>
  <c r="M6" i="1"/>
  <c r="J6" i="1"/>
</calcChain>
</file>

<file path=xl/sharedStrings.xml><?xml version="1.0" encoding="utf-8"?>
<sst xmlns="http://schemas.openxmlformats.org/spreadsheetml/2006/main" count="268" uniqueCount="142">
  <si>
    <t>Период: 30.07.2025 - 06.08.2025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</si>
  <si>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</si>
  <si>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</si>
  <si>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</si>
  <si>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</si>
  <si>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</si>
  <si>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</si>
  <si>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</si>
  <si>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</si>
  <si>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</si>
  <si>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</si>
  <si>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</si>
  <si>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</si>
  <si>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</si>
  <si>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</si>
  <si>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</si>
  <si>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</si>
  <si>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</si>
  <si>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</si>
  <si>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</si>
  <si>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</si>
  <si>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</si>
  <si>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</si>
  <si>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</si>
  <si>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</si>
  <si>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</si>
  <si>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</si>
  <si>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</si>
  <si>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</si>
  <si>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</si>
  <si>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</si>
  <si>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</si>
  <si>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</si>
  <si>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</si>
  <si>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</si>
  <si>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</si>
  <si>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</si>
  <si>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</si>
  <si>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</si>
  <si>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</si>
  <si>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</si>
  <si>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</si>
  <si>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</si>
  <si>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</si>
  <si>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</si>
  <si>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</si>
  <si>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</si>
  <si>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</si>
  <si>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</si>
  <si>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</si>
  <si>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</si>
  <si>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</si>
  <si>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</si>
  <si>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</si>
  <si>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</si>
  <si>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</si>
  <si>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</si>
  <si>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</si>
  <si>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</si>
  <si>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</si>
  <si>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</si>
  <si>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</si>
  <si>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</si>
  <si>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</si>
  <si>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</si>
  <si>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</si>
  <si>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</si>
  <si>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</si>
  <si>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</si>
  <si>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</si>
  <si>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</si>
  <si>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</si>
  <si>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</si>
  <si>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</si>
  <si>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</si>
  <si>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</si>
  <si>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</si>
  <si>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</si>
  <si>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</si>
  <si>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</si>
  <si>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</si>
  <si>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</si>
  <si>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</si>
  <si>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</si>
  <si>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</si>
  <si>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</si>
  <si>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</si>
  <si>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</si>
  <si>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</si>
  <si>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</si>
  <si>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</si>
  <si>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</si>
  <si>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</si>
  <si>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</si>
  <si>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</si>
  <si>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</si>
  <si>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</si>
  <si>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</si>
  <si>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</si>
  <si>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</si>
  <si>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</si>
  <si>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</si>
  <si>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</si>
  <si>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</si>
  <si>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</si>
  <si>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</si>
  <si>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</si>
  <si>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</si>
  <si>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</si>
  <si>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</si>
  <si>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</si>
  <si>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</si>
  <si>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</si>
  <si>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</si>
  <si>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</si>
  <si>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</si>
  <si>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</si>
  <si>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</si>
  <si>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</si>
  <si>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</si>
  <si>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</si>
  <si>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</si>
  <si>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</si>
  <si>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</si>
  <si>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</si>
  <si>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</si>
  <si>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</si>
  <si>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</si>
  <si>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</si>
  <si>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</si>
  <si>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</si>
  <si>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06,08,</t>
  </si>
  <si>
    <t>07,08,</t>
  </si>
  <si>
    <t>08,08,</t>
  </si>
  <si>
    <t>11-1п</t>
  </si>
  <si>
    <t>11-2,</t>
  </si>
  <si>
    <t>12,08,</t>
  </si>
  <si>
    <t>18,07,</t>
  </si>
  <si>
    <t>25,07,</t>
  </si>
  <si>
    <t>01,08,</t>
  </si>
  <si>
    <t>8,5т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</si>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</sst>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8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5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25.07.2025 - 01.08.2025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04,08,</v>
          </cell>
          <cell r="M5" t="str">
            <v>05,08,</v>
          </cell>
          <cell r="N5" t="str">
            <v>06,08,</v>
          </cell>
          <cell r="V5" t="str">
            <v>07,08,</v>
          </cell>
          <cell r="X5" t="str">
            <v>08,08,</v>
          </cell>
          <cell r="AE5" t="str">
            <v>11,07,</v>
          </cell>
          <cell r="AF5" t="str">
            <v>18,07,</v>
          </cell>
          <cell r="AG5" t="str">
            <v>25,07,</v>
          </cell>
          <cell r="AH5" t="str">
            <v>01,08,</v>
          </cell>
        </row>
        <row r="6">
          <cell r="E6">
            <v>168090.44400000002</v>
          </cell>
          <cell r="F6">
            <v>106236.02500000001</v>
          </cell>
          <cell r="J6">
            <v>169616.68800000005</v>
          </cell>
          <cell r="K6">
            <v>-1526.2439999999997</v>
          </cell>
          <cell r="L6">
            <v>26690</v>
          </cell>
          <cell r="M6">
            <v>28830</v>
          </cell>
          <cell r="N6">
            <v>27360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31250</v>
          </cell>
          <cell r="W6">
            <v>29216.895399999994</v>
          </cell>
          <cell r="X6">
            <v>30610</v>
          </cell>
          <cell r="AA6">
            <v>0</v>
          </cell>
          <cell r="AB6">
            <v>0</v>
          </cell>
          <cell r="AC6">
            <v>0</v>
          </cell>
          <cell r="AD6">
            <v>22005.967000000001</v>
          </cell>
          <cell r="AE6">
            <v>26362.5118</v>
          </cell>
          <cell r="AF6">
            <v>27373.962999999996</v>
          </cell>
          <cell r="AG6">
            <v>32795.085000000014</v>
          </cell>
          <cell r="AH6">
            <v>30043.653999999991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497.77699999999999</v>
          </cell>
          <cell r="D7">
            <v>750.40499999999997</v>
          </cell>
          <cell r="E7">
            <v>763.55200000000002</v>
          </cell>
          <cell r="F7">
            <v>475.49200000000002</v>
          </cell>
          <cell r="G7" t="str">
            <v>н</v>
          </cell>
          <cell r="H7">
            <v>1</v>
          </cell>
          <cell r="I7">
            <v>45</v>
          </cell>
          <cell r="J7">
            <v>775.16399999999999</v>
          </cell>
          <cell r="K7">
            <v>-11.611999999999966</v>
          </cell>
          <cell r="L7">
            <v>300</v>
          </cell>
          <cell r="M7">
            <v>150</v>
          </cell>
          <cell r="N7">
            <v>100</v>
          </cell>
          <cell r="V7">
            <v>100</v>
          </cell>
          <cell r="W7">
            <v>152.71039999999999</v>
          </cell>
          <cell r="X7">
            <v>100</v>
          </cell>
          <cell r="Y7">
            <v>8.0249413268513479</v>
          </cell>
          <cell r="Z7">
            <v>3.1136844641884247</v>
          </cell>
          <cell r="AD7">
            <v>0</v>
          </cell>
          <cell r="AE7">
            <v>112.917</v>
          </cell>
          <cell r="AF7">
            <v>164.91159999999999</v>
          </cell>
          <cell r="AG7">
            <v>164.72899999999998</v>
          </cell>
          <cell r="AH7">
            <v>148.292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510.85</v>
          </cell>
          <cell r="D8">
            <v>1083.5909999999999</v>
          </cell>
          <cell r="E8">
            <v>795.73900000000003</v>
          </cell>
          <cell r="F8">
            <v>621.19899999999996</v>
          </cell>
          <cell r="G8" t="str">
            <v>ябл</v>
          </cell>
          <cell r="H8">
            <v>1</v>
          </cell>
          <cell r="I8">
            <v>45</v>
          </cell>
          <cell r="J8">
            <v>838.79300000000001</v>
          </cell>
          <cell r="K8">
            <v>-43.053999999999974</v>
          </cell>
          <cell r="L8">
            <v>250</v>
          </cell>
          <cell r="M8">
            <v>150</v>
          </cell>
          <cell r="N8">
            <v>250</v>
          </cell>
          <cell r="V8">
            <v>300</v>
          </cell>
          <cell r="W8">
            <v>159.14780000000002</v>
          </cell>
          <cell r="X8">
            <v>200</v>
          </cell>
          <cell r="Y8">
            <v>11.129271029822592</v>
          </cell>
          <cell r="Z8">
            <v>3.903283614350936</v>
          </cell>
          <cell r="AD8">
            <v>0</v>
          </cell>
          <cell r="AE8">
            <v>156.4554</v>
          </cell>
          <cell r="AF8">
            <v>178.25460000000001</v>
          </cell>
          <cell r="AG8">
            <v>182.19200000000001</v>
          </cell>
          <cell r="AH8">
            <v>167.839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1086.2460000000001</v>
          </cell>
          <cell r="D9">
            <v>4365.6620000000003</v>
          </cell>
          <cell r="E9">
            <v>3247.6179999999999</v>
          </cell>
          <cell r="F9">
            <v>1736.521</v>
          </cell>
          <cell r="G9" t="str">
            <v>ткмай</v>
          </cell>
          <cell r="H9">
            <v>1</v>
          </cell>
          <cell r="I9">
            <v>45</v>
          </cell>
          <cell r="J9">
            <v>3208.2829999999999</v>
          </cell>
          <cell r="K9">
            <v>39.335000000000036</v>
          </cell>
          <cell r="L9">
            <v>1200</v>
          </cell>
          <cell r="M9">
            <v>900</v>
          </cell>
          <cell r="N9">
            <v>800</v>
          </cell>
          <cell r="V9">
            <v>200</v>
          </cell>
          <cell r="W9">
            <v>649.52359999999999</v>
          </cell>
          <cell r="X9">
            <v>700</v>
          </cell>
          <cell r="Y9">
            <v>8.523972031193324</v>
          </cell>
          <cell r="Z9">
            <v>2.6735302612560958</v>
          </cell>
          <cell r="AD9">
            <v>0</v>
          </cell>
          <cell r="AE9">
            <v>551.42460000000005</v>
          </cell>
          <cell r="AF9">
            <v>577.41360000000009</v>
          </cell>
          <cell r="AG9">
            <v>697.91719999999998</v>
          </cell>
          <cell r="AH9">
            <v>651.20399999999995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1077</v>
          </cell>
          <cell r="D10">
            <v>7679</v>
          </cell>
          <cell r="E10">
            <v>4944</v>
          </cell>
          <cell r="F10">
            <v>2925</v>
          </cell>
          <cell r="G10" t="str">
            <v>ябл</v>
          </cell>
          <cell r="H10">
            <v>0.4</v>
          </cell>
          <cell r="I10">
            <v>45</v>
          </cell>
          <cell r="J10">
            <v>5049</v>
          </cell>
          <cell r="K10">
            <v>-105</v>
          </cell>
          <cell r="L10">
            <v>1100</v>
          </cell>
          <cell r="M10">
            <v>700</v>
          </cell>
          <cell r="N10">
            <v>800</v>
          </cell>
          <cell r="V10">
            <v>600</v>
          </cell>
          <cell r="W10">
            <v>668.8</v>
          </cell>
          <cell r="X10">
            <v>600</v>
          </cell>
          <cell r="Y10">
            <v>10.055322966507177</v>
          </cell>
          <cell r="Z10">
            <v>4.3735047846889952</v>
          </cell>
          <cell r="AD10">
            <v>1600</v>
          </cell>
          <cell r="AE10">
            <v>553.6</v>
          </cell>
          <cell r="AF10">
            <v>615.20000000000005</v>
          </cell>
          <cell r="AG10">
            <v>733.6</v>
          </cell>
          <cell r="AH10">
            <v>821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2174</v>
          </cell>
          <cell r="D11">
            <v>9253</v>
          </cell>
          <cell r="E11">
            <v>7850</v>
          </cell>
          <cell r="F11">
            <v>3498</v>
          </cell>
          <cell r="G11">
            <v>0</v>
          </cell>
          <cell r="H11">
            <v>0.45</v>
          </cell>
          <cell r="I11">
            <v>45</v>
          </cell>
          <cell r="J11">
            <v>7895</v>
          </cell>
          <cell r="K11">
            <v>-45</v>
          </cell>
          <cell r="L11">
            <v>1000</v>
          </cell>
          <cell r="M11">
            <v>1000</v>
          </cell>
          <cell r="N11">
            <v>1000</v>
          </cell>
          <cell r="V11">
            <v>1200</v>
          </cell>
          <cell r="W11">
            <v>1069.5999999999999</v>
          </cell>
          <cell r="X11">
            <v>1100</v>
          </cell>
          <cell r="Y11">
            <v>8.2255048616305171</v>
          </cell>
          <cell r="Z11">
            <v>3.2703814510097233</v>
          </cell>
          <cell r="AD11">
            <v>2502</v>
          </cell>
          <cell r="AE11">
            <v>792.4</v>
          </cell>
          <cell r="AF11">
            <v>1047</v>
          </cell>
          <cell r="AG11">
            <v>1175.5999999999999</v>
          </cell>
          <cell r="AH11">
            <v>1243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992</v>
          </cell>
          <cell r="D12">
            <v>11446</v>
          </cell>
          <cell r="E12">
            <v>8547</v>
          </cell>
          <cell r="F12">
            <v>3772</v>
          </cell>
          <cell r="G12" t="str">
            <v>оконч</v>
          </cell>
          <cell r="H12">
            <v>0.45</v>
          </cell>
          <cell r="I12">
            <v>45</v>
          </cell>
          <cell r="J12">
            <v>8629</v>
          </cell>
          <cell r="K12">
            <v>-82</v>
          </cell>
          <cell r="L12">
            <v>1000</v>
          </cell>
          <cell r="M12">
            <v>1100</v>
          </cell>
          <cell r="N12">
            <v>1300</v>
          </cell>
          <cell r="V12">
            <v>1400</v>
          </cell>
          <cell r="W12">
            <v>1209</v>
          </cell>
          <cell r="X12">
            <v>1300</v>
          </cell>
          <cell r="Y12">
            <v>8.1654259718775855</v>
          </cell>
          <cell r="Z12">
            <v>3.1199338296112491</v>
          </cell>
          <cell r="AD12">
            <v>2502</v>
          </cell>
          <cell r="AE12">
            <v>1069</v>
          </cell>
          <cell r="AF12">
            <v>1005.4</v>
          </cell>
          <cell r="AG12">
            <v>1320</v>
          </cell>
          <cell r="AH12">
            <v>1431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72</v>
          </cell>
          <cell r="D13">
            <v>46</v>
          </cell>
          <cell r="E13">
            <v>82</v>
          </cell>
          <cell r="F13">
            <v>33</v>
          </cell>
          <cell r="G13">
            <v>0</v>
          </cell>
          <cell r="H13">
            <v>0.4</v>
          </cell>
          <cell r="I13">
            <v>50</v>
          </cell>
          <cell r="J13">
            <v>101</v>
          </cell>
          <cell r="K13">
            <v>-19</v>
          </cell>
          <cell r="L13">
            <v>60</v>
          </cell>
          <cell r="M13">
            <v>0</v>
          </cell>
          <cell r="N13">
            <v>50</v>
          </cell>
          <cell r="W13">
            <v>16.399999999999999</v>
          </cell>
          <cell r="X13">
            <v>20</v>
          </cell>
          <cell r="Y13">
            <v>9.9390243902439028</v>
          </cell>
          <cell r="Z13">
            <v>2.0121951219512195</v>
          </cell>
          <cell r="AD13">
            <v>0</v>
          </cell>
          <cell r="AE13">
            <v>12.2</v>
          </cell>
          <cell r="AF13">
            <v>13</v>
          </cell>
          <cell r="AG13">
            <v>11.4</v>
          </cell>
          <cell r="AH13">
            <v>11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149</v>
          </cell>
          <cell r="D14">
            <v>620</v>
          </cell>
          <cell r="E14">
            <v>252</v>
          </cell>
          <cell r="F14">
            <v>515</v>
          </cell>
          <cell r="G14">
            <v>0</v>
          </cell>
          <cell r="H14">
            <v>0.17</v>
          </cell>
          <cell r="I14">
            <v>180</v>
          </cell>
          <cell r="J14">
            <v>348</v>
          </cell>
          <cell r="K14">
            <v>-96</v>
          </cell>
          <cell r="L14">
            <v>0</v>
          </cell>
          <cell r="M14">
            <v>0</v>
          </cell>
          <cell r="N14">
            <v>200</v>
          </cell>
          <cell r="W14">
            <v>50.4</v>
          </cell>
          <cell r="Y14">
            <v>14.186507936507937</v>
          </cell>
          <cell r="Z14">
            <v>10.218253968253968</v>
          </cell>
          <cell r="AD14">
            <v>0</v>
          </cell>
          <cell r="AE14">
            <v>62.4</v>
          </cell>
          <cell r="AF14">
            <v>53.6</v>
          </cell>
          <cell r="AG14">
            <v>66.599999999999994</v>
          </cell>
          <cell r="AH14">
            <v>50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106</v>
          </cell>
          <cell r="D15">
            <v>506</v>
          </cell>
          <cell r="E15">
            <v>397</v>
          </cell>
          <cell r="F15">
            <v>211</v>
          </cell>
          <cell r="G15">
            <v>0</v>
          </cell>
          <cell r="H15">
            <v>0.3</v>
          </cell>
          <cell r="I15">
            <v>40</v>
          </cell>
          <cell r="J15">
            <v>416</v>
          </cell>
          <cell r="K15">
            <v>-19</v>
          </cell>
          <cell r="L15">
            <v>60</v>
          </cell>
          <cell r="M15">
            <v>70</v>
          </cell>
          <cell r="N15">
            <v>100</v>
          </cell>
          <cell r="V15">
            <v>140</v>
          </cell>
          <cell r="W15">
            <v>79.400000000000006</v>
          </cell>
          <cell r="X15">
            <v>100</v>
          </cell>
          <cell r="Y15">
            <v>8.5768261964735508</v>
          </cell>
          <cell r="Z15">
            <v>2.6574307304785894</v>
          </cell>
          <cell r="AD15">
            <v>0</v>
          </cell>
          <cell r="AE15">
            <v>62</v>
          </cell>
          <cell r="AF15">
            <v>60.4</v>
          </cell>
          <cell r="AG15">
            <v>77.599999999999994</v>
          </cell>
          <cell r="AH15">
            <v>88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744</v>
          </cell>
          <cell r="D16">
            <v>2942</v>
          </cell>
          <cell r="E16">
            <v>1624</v>
          </cell>
          <cell r="F16">
            <v>2044</v>
          </cell>
          <cell r="G16">
            <v>0</v>
          </cell>
          <cell r="H16">
            <v>0.17</v>
          </cell>
          <cell r="I16">
            <v>180</v>
          </cell>
          <cell r="J16">
            <v>1642</v>
          </cell>
          <cell r="K16">
            <v>-18</v>
          </cell>
          <cell r="L16">
            <v>0</v>
          </cell>
          <cell r="M16">
            <v>0</v>
          </cell>
          <cell r="N16">
            <v>0</v>
          </cell>
          <cell r="V16">
            <v>1000</v>
          </cell>
          <cell r="W16">
            <v>324.8</v>
          </cell>
          <cell r="X16">
            <v>1000</v>
          </cell>
          <cell r="Y16">
            <v>12.450738916256157</v>
          </cell>
          <cell r="Z16">
            <v>6.2931034482758621</v>
          </cell>
          <cell r="AD16">
            <v>0</v>
          </cell>
          <cell r="AE16">
            <v>298.8</v>
          </cell>
          <cell r="AF16">
            <v>302.60000000000002</v>
          </cell>
          <cell r="AG16">
            <v>349.4</v>
          </cell>
          <cell r="AH16">
            <v>326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242</v>
          </cell>
          <cell r="D17">
            <v>1131</v>
          </cell>
          <cell r="E17">
            <v>668</v>
          </cell>
          <cell r="F17">
            <v>688</v>
          </cell>
          <cell r="G17">
            <v>0</v>
          </cell>
          <cell r="H17">
            <v>0.35</v>
          </cell>
          <cell r="I17">
            <v>45</v>
          </cell>
          <cell r="J17">
            <v>716</v>
          </cell>
          <cell r="K17">
            <v>-48</v>
          </cell>
          <cell r="L17">
            <v>100</v>
          </cell>
          <cell r="M17">
            <v>120</v>
          </cell>
          <cell r="N17">
            <v>100</v>
          </cell>
          <cell r="V17">
            <v>50</v>
          </cell>
          <cell r="W17">
            <v>133.6</v>
          </cell>
          <cell r="X17">
            <v>100</v>
          </cell>
          <cell r="Y17">
            <v>8.6676646706586826</v>
          </cell>
          <cell r="Z17">
            <v>5.1497005988023954</v>
          </cell>
          <cell r="AD17">
            <v>0</v>
          </cell>
          <cell r="AE17">
            <v>144.19999999999999</v>
          </cell>
          <cell r="AF17">
            <v>137</v>
          </cell>
          <cell r="AG17">
            <v>175.8</v>
          </cell>
          <cell r="AH17">
            <v>171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80</v>
          </cell>
          <cell r="D18">
            <v>152</v>
          </cell>
          <cell r="E18">
            <v>117</v>
          </cell>
          <cell r="F18">
            <v>111</v>
          </cell>
          <cell r="G18" t="str">
            <v>н</v>
          </cell>
          <cell r="H18">
            <v>0.35</v>
          </cell>
          <cell r="I18">
            <v>45</v>
          </cell>
          <cell r="J18">
            <v>132</v>
          </cell>
          <cell r="K18">
            <v>-15</v>
          </cell>
          <cell r="L18">
            <v>30</v>
          </cell>
          <cell r="M18">
            <v>0</v>
          </cell>
          <cell r="N18">
            <v>30</v>
          </cell>
          <cell r="W18">
            <v>23.4</v>
          </cell>
          <cell r="X18">
            <v>40</v>
          </cell>
          <cell r="Y18">
            <v>9.017094017094017</v>
          </cell>
          <cell r="Z18">
            <v>4.7435897435897436</v>
          </cell>
          <cell r="AD18">
            <v>0</v>
          </cell>
          <cell r="AE18">
            <v>20.6</v>
          </cell>
          <cell r="AF18">
            <v>23.6</v>
          </cell>
          <cell r="AG18">
            <v>24.8</v>
          </cell>
          <cell r="AH18">
            <v>11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188</v>
          </cell>
          <cell r="D19">
            <v>167</v>
          </cell>
          <cell r="E19">
            <v>165</v>
          </cell>
          <cell r="F19">
            <v>178</v>
          </cell>
          <cell r="G19">
            <v>0</v>
          </cell>
          <cell r="H19">
            <v>0.35</v>
          </cell>
          <cell r="I19">
            <v>45</v>
          </cell>
          <cell r="J19">
            <v>174</v>
          </cell>
          <cell r="K19">
            <v>-9</v>
          </cell>
          <cell r="L19">
            <v>40</v>
          </cell>
          <cell r="M19">
            <v>0</v>
          </cell>
          <cell r="N19">
            <v>0</v>
          </cell>
          <cell r="V19">
            <v>50</v>
          </cell>
          <cell r="W19">
            <v>33</v>
          </cell>
          <cell r="X19">
            <v>30</v>
          </cell>
          <cell r="Y19">
            <v>9.0303030303030312</v>
          </cell>
          <cell r="Z19">
            <v>5.3939393939393936</v>
          </cell>
          <cell r="AD19">
            <v>0</v>
          </cell>
          <cell r="AE19">
            <v>30.4</v>
          </cell>
          <cell r="AF19">
            <v>45</v>
          </cell>
          <cell r="AG19">
            <v>39</v>
          </cell>
          <cell r="AH19">
            <v>24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447</v>
          </cell>
          <cell r="D20">
            <v>882</v>
          </cell>
          <cell r="E20">
            <v>500</v>
          </cell>
          <cell r="F20">
            <v>800</v>
          </cell>
          <cell r="G20">
            <v>0</v>
          </cell>
          <cell r="H20">
            <v>0.35</v>
          </cell>
          <cell r="I20">
            <v>45</v>
          </cell>
          <cell r="J20">
            <v>534</v>
          </cell>
          <cell r="K20">
            <v>-34</v>
          </cell>
          <cell r="L20">
            <v>100</v>
          </cell>
          <cell r="M20">
            <v>0</v>
          </cell>
          <cell r="N20">
            <v>100</v>
          </cell>
          <cell r="W20">
            <v>100</v>
          </cell>
          <cell r="X20">
            <v>100</v>
          </cell>
          <cell r="Y20">
            <v>11</v>
          </cell>
          <cell r="Z20">
            <v>8</v>
          </cell>
          <cell r="AD20">
            <v>0</v>
          </cell>
          <cell r="AE20">
            <v>131.80000000000001</v>
          </cell>
          <cell r="AF20">
            <v>133</v>
          </cell>
          <cell r="AG20">
            <v>165.4</v>
          </cell>
          <cell r="AH20">
            <v>153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420.44499999999999</v>
          </cell>
          <cell r="D21">
            <v>705.29499999999996</v>
          </cell>
          <cell r="E21">
            <v>590.34799999999996</v>
          </cell>
          <cell r="F21">
            <v>304.584</v>
          </cell>
          <cell r="G21">
            <v>0</v>
          </cell>
          <cell r="H21">
            <v>1</v>
          </cell>
          <cell r="I21">
            <v>50</v>
          </cell>
          <cell r="J21">
            <v>608.24400000000003</v>
          </cell>
          <cell r="K21">
            <v>-17.896000000000072</v>
          </cell>
          <cell r="L21">
            <v>200</v>
          </cell>
          <cell r="M21">
            <v>100</v>
          </cell>
          <cell r="N21">
            <v>120</v>
          </cell>
          <cell r="V21">
            <v>150</v>
          </cell>
          <cell r="W21">
            <v>118.06959999999999</v>
          </cell>
          <cell r="X21">
            <v>150</v>
          </cell>
          <cell r="Y21">
            <v>8.6777968249236057</v>
          </cell>
          <cell r="Z21">
            <v>2.5796987539552942</v>
          </cell>
          <cell r="AD21">
            <v>0</v>
          </cell>
          <cell r="AE21">
            <v>125.123</v>
          </cell>
          <cell r="AF21">
            <v>127.54220000000001</v>
          </cell>
          <cell r="AG21">
            <v>119.76439999999999</v>
          </cell>
          <cell r="AH21">
            <v>100.47799999999999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2631.41</v>
          </cell>
          <cell r="D22">
            <v>7028.8270000000002</v>
          </cell>
          <cell r="E22">
            <v>5523.9170000000004</v>
          </cell>
          <cell r="F22">
            <v>4026.8820000000001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5656.9030000000002</v>
          </cell>
          <cell r="K22">
            <v>-132.98599999999988</v>
          </cell>
          <cell r="L22">
            <v>1100</v>
          </cell>
          <cell r="M22">
            <v>1100</v>
          </cell>
          <cell r="N22">
            <v>1200</v>
          </cell>
          <cell r="V22">
            <v>1000</v>
          </cell>
          <cell r="W22">
            <v>1104.7834</v>
          </cell>
          <cell r="X22">
            <v>1000</v>
          </cell>
          <cell r="Y22">
            <v>8.5327875129188211</v>
          </cell>
          <cell r="Z22">
            <v>3.644951580554161</v>
          </cell>
          <cell r="AD22">
            <v>0</v>
          </cell>
          <cell r="AE22">
            <v>1001.7270000000001</v>
          </cell>
          <cell r="AF22">
            <v>1111.759</v>
          </cell>
          <cell r="AG22">
            <v>1242.9382000000001</v>
          </cell>
          <cell r="AH22">
            <v>921.11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256.62900000000002</v>
          </cell>
          <cell r="D23">
            <v>788.41499999999996</v>
          </cell>
          <cell r="E23">
            <v>391.27</v>
          </cell>
          <cell r="F23">
            <v>349.44200000000001</v>
          </cell>
          <cell r="G23">
            <v>0</v>
          </cell>
          <cell r="H23">
            <v>1</v>
          </cell>
          <cell r="I23">
            <v>50</v>
          </cell>
          <cell r="J23">
            <v>392.75599999999997</v>
          </cell>
          <cell r="K23">
            <v>-1.48599999999999</v>
          </cell>
          <cell r="L23">
            <v>100</v>
          </cell>
          <cell r="M23">
            <v>100</v>
          </cell>
          <cell r="N23">
            <v>0</v>
          </cell>
          <cell r="W23">
            <v>78.253999999999991</v>
          </cell>
          <cell r="X23">
            <v>100</v>
          </cell>
          <cell r="Y23">
            <v>8.2991540368543468</v>
          </cell>
          <cell r="Z23">
            <v>4.465484192501342</v>
          </cell>
          <cell r="AD23">
            <v>0</v>
          </cell>
          <cell r="AE23">
            <v>76.770200000000003</v>
          </cell>
          <cell r="AF23">
            <v>94.671400000000006</v>
          </cell>
          <cell r="AG23">
            <v>101.5446</v>
          </cell>
          <cell r="AH23">
            <v>50.433999999999997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420.87200000000001</v>
          </cell>
          <cell r="D24">
            <v>2547.9989999999998</v>
          </cell>
          <cell r="E24">
            <v>1802.143</v>
          </cell>
          <cell r="F24">
            <v>1135.588</v>
          </cell>
          <cell r="G24">
            <v>0</v>
          </cell>
          <cell r="H24">
            <v>1</v>
          </cell>
          <cell r="I24">
            <v>60</v>
          </cell>
          <cell r="J24">
            <v>1832.6020000000001</v>
          </cell>
          <cell r="K24">
            <v>-30.45900000000006</v>
          </cell>
          <cell r="L24">
            <v>700</v>
          </cell>
          <cell r="M24">
            <v>400</v>
          </cell>
          <cell r="N24">
            <v>350</v>
          </cell>
          <cell r="V24">
            <v>100</v>
          </cell>
          <cell r="W24">
            <v>360.42860000000002</v>
          </cell>
          <cell r="X24">
            <v>350</v>
          </cell>
          <cell r="Y24">
            <v>8.4221618373236744</v>
          </cell>
          <cell r="Z24">
            <v>3.1506600752548493</v>
          </cell>
          <cell r="AD24">
            <v>0</v>
          </cell>
          <cell r="AE24">
            <v>256.07600000000002</v>
          </cell>
          <cell r="AF24">
            <v>291.24</v>
          </cell>
          <cell r="AG24">
            <v>389.08760000000001</v>
          </cell>
          <cell r="AH24">
            <v>221.21299999999999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522.91300000000001</v>
          </cell>
          <cell r="D25">
            <v>935.58199999999999</v>
          </cell>
          <cell r="E25">
            <v>679.43</v>
          </cell>
          <cell r="F25">
            <v>433.54399999999998</v>
          </cell>
          <cell r="G25">
            <v>0</v>
          </cell>
          <cell r="H25">
            <v>1</v>
          </cell>
          <cell r="I25">
            <v>50</v>
          </cell>
          <cell r="J25">
            <v>696.02700000000004</v>
          </cell>
          <cell r="K25">
            <v>-16.597000000000094</v>
          </cell>
          <cell r="L25">
            <v>200</v>
          </cell>
          <cell r="M25">
            <v>150</v>
          </cell>
          <cell r="N25">
            <v>150</v>
          </cell>
          <cell r="W25">
            <v>135.886</v>
          </cell>
          <cell r="X25">
            <v>200</v>
          </cell>
          <cell r="Y25">
            <v>8.3418748068233661</v>
          </cell>
          <cell r="Z25">
            <v>3.1904979173719146</v>
          </cell>
          <cell r="AD25">
            <v>0</v>
          </cell>
          <cell r="AE25">
            <v>143.1592</v>
          </cell>
          <cell r="AF25">
            <v>157.5264</v>
          </cell>
          <cell r="AG25">
            <v>149.35679999999999</v>
          </cell>
          <cell r="AH25">
            <v>106.489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65.78</v>
          </cell>
          <cell r="D26">
            <v>373.61</v>
          </cell>
          <cell r="E26">
            <v>182.245</v>
          </cell>
          <cell r="F26">
            <v>177.66900000000001</v>
          </cell>
          <cell r="G26">
            <v>0</v>
          </cell>
          <cell r="H26">
            <v>1</v>
          </cell>
          <cell r="I26">
            <v>60</v>
          </cell>
          <cell r="J26">
            <v>192.33699999999999</v>
          </cell>
          <cell r="K26">
            <v>-10.091999999999985</v>
          </cell>
          <cell r="L26">
            <v>30</v>
          </cell>
          <cell r="M26">
            <v>30</v>
          </cell>
          <cell r="N26">
            <v>0</v>
          </cell>
          <cell r="V26">
            <v>40</v>
          </cell>
          <cell r="W26">
            <v>36.448999999999998</v>
          </cell>
          <cell r="X26">
            <v>40</v>
          </cell>
          <cell r="Y26">
            <v>8.7154380092732318</v>
          </cell>
          <cell r="Z26">
            <v>4.8744547175505506</v>
          </cell>
          <cell r="AD26">
            <v>0</v>
          </cell>
          <cell r="AE26">
            <v>34.957999999999998</v>
          </cell>
          <cell r="AF26">
            <v>34.806200000000004</v>
          </cell>
          <cell r="AG26">
            <v>45.845999999999997</v>
          </cell>
          <cell r="AH26">
            <v>28.274000000000001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97.254000000000005</v>
          </cell>
          <cell r="D27">
            <v>259.096</v>
          </cell>
          <cell r="E27">
            <v>164.04</v>
          </cell>
          <cell r="F27">
            <v>126.34399999999999</v>
          </cell>
          <cell r="G27">
            <v>0</v>
          </cell>
          <cell r="H27">
            <v>1</v>
          </cell>
          <cell r="I27">
            <v>60</v>
          </cell>
          <cell r="J27">
            <v>177.39699999999999</v>
          </cell>
          <cell r="K27">
            <v>-13.356999999999999</v>
          </cell>
          <cell r="L27">
            <v>60</v>
          </cell>
          <cell r="M27">
            <v>50</v>
          </cell>
          <cell r="N27">
            <v>0</v>
          </cell>
          <cell r="V27">
            <v>20</v>
          </cell>
          <cell r="W27">
            <v>32.808</v>
          </cell>
          <cell r="X27">
            <v>30</v>
          </cell>
          <cell r="Y27">
            <v>8.7278712509144114</v>
          </cell>
          <cell r="Z27">
            <v>3.8510119483052914</v>
          </cell>
          <cell r="AD27">
            <v>0</v>
          </cell>
          <cell r="AE27">
            <v>34.2776</v>
          </cell>
          <cell r="AF27">
            <v>32.2714</v>
          </cell>
          <cell r="AG27">
            <v>35.851600000000005</v>
          </cell>
          <cell r="AH27">
            <v>25.451000000000001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230.86500000000001</v>
          </cell>
          <cell r="D28">
            <v>1182.751</v>
          </cell>
          <cell r="E28">
            <v>529.94200000000001</v>
          </cell>
          <cell r="F28">
            <v>656.52</v>
          </cell>
          <cell r="G28" t="str">
            <v>ткмай</v>
          </cell>
          <cell r="H28">
            <v>1</v>
          </cell>
          <cell r="I28">
            <v>60</v>
          </cell>
          <cell r="J28">
            <v>523.72400000000005</v>
          </cell>
          <cell r="K28">
            <v>6.2179999999999609</v>
          </cell>
          <cell r="L28">
            <v>50</v>
          </cell>
          <cell r="M28">
            <v>50</v>
          </cell>
          <cell r="N28">
            <v>0</v>
          </cell>
          <cell r="V28">
            <v>50</v>
          </cell>
          <cell r="W28">
            <v>105.9884</v>
          </cell>
          <cell r="X28">
            <v>100</v>
          </cell>
          <cell r="Y28">
            <v>8.5530114616316499</v>
          </cell>
          <cell r="Z28">
            <v>6.1942627683784259</v>
          </cell>
          <cell r="AD28">
            <v>0</v>
          </cell>
          <cell r="AE28">
            <v>128.58340000000001</v>
          </cell>
          <cell r="AF28">
            <v>114.8194</v>
          </cell>
          <cell r="AG28">
            <v>150.58499999999998</v>
          </cell>
          <cell r="AH28">
            <v>91.828999999999994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169.239</v>
          </cell>
          <cell r="D29">
            <v>178.14099999999999</v>
          </cell>
          <cell r="E29">
            <v>157.16499999999999</v>
          </cell>
          <cell r="F29">
            <v>95.599000000000004</v>
          </cell>
          <cell r="G29">
            <v>0</v>
          </cell>
          <cell r="H29">
            <v>1</v>
          </cell>
          <cell r="I29">
            <v>30</v>
          </cell>
          <cell r="J29">
            <v>156.57599999999999</v>
          </cell>
          <cell r="K29">
            <v>0.58899999999999864</v>
          </cell>
          <cell r="L29">
            <v>0</v>
          </cell>
          <cell r="M29">
            <v>20</v>
          </cell>
          <cell r="N29">
            <v>60</v>
          </cell>
          <cell r="V29">
            <v>40</v>
          </cell>
          <cell r="W29">
            <v>31.433</v>
          </cell>
          <cell r="X29">
            <v>40</v>
          </cell>
          <cell r="Y29">
            <v>8.1315496452772553</v>
          </cell>
          <cell r="Z29">
            <v>3.0413578086724145</v>
          </cell>
          <cell r="AD29">
            <v>0</v>
          </cell>
          <cell r="AE29">
            <v>23.269600000000001</v>
          </cell>
          <cell r="AF29">
            <v>34.2258</v>
          </cell>
          <cell r="AG29">
            <v>19.581</v>
          </cell>
          <cell r="AH29">
            <v>34.700000000000003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121.288</v>
          </cell>
          <cell r="D30">
            <v>341.21899999999999</v>
          </cell>
          <cell r="E30">
            <v>208.423</v>
          </cell>
          <cell r="F30">
            <v>110.643</v>
          </cell>
          <cell r="G30" t="str">
            <v>н</v>
          </cell>
          <cell r="H30">
            <v>1</v>
          </cell>
          <cell r="I30">
            <v>30</v>
          </cell>
          <cell r="J30">
            <v>226.49700000000001</v>
          </cell>
          <cell r="K30">
            <v>-18.074000000000012</v>
          </cell>
          <cell r="L30">
            <v>30</v>
          </cell>
          <cell r="M30">
            <v>20</v>
          </cell>
          <cell r="N30">
            <v>100</v>
          </cell>
          <cell r="V30">
            <v>40</v>
          </cell>
          <cell r="W30">
            <v>41.684600000000003</v>
          </cell>
          <cell r="X30">
            <v>40</v>
          </cell>
          <cell r="Y30">
            <v>8.1719148078666937</v>
          </cell>
          <cell r="Z30">
            <v>2.654289593758846</v>
          </cell>
          <cell r="AD30">
            <v>0</v>
          </cell>
          <cell r="AE30">
            <v>36.033000000000001</v>
          </cell>
          <cell r="AF30">
            <v>38.559800000000003</v>
          </cell>
          <cell r="AG30">
            <v>39.210599999999999</v>
          </cell>
          <cell r="AH30">
            <v>14.866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486.62599999999998</v>
          </cell>
          <cell r="D31">
            <v>4192.3940000000002</v>
          </cell>
          <cell r="E31">
            <v>2114.3040000000001</v>
          </cell>
          <cell r="F31">
            <v>1134.7729999999999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2141.8470000000002</v>
          </cell>
          <cell r="K31">
            <v>-27.54300000000012</v>
          </cell>
          <cell r="L31">
            <v>850</v>
          </cell>
          <cell r="M31">
            <v>500</v>
          </cell>
          <cell r="N31">
            <v>400</v>
          </cell>
          <cell r="V31">
            <v>200</v>
          </cell>
          <cell r="W31">
            <v>422.86080000000004</v>
          </cell>
          <cell r="X31">
            <v>400</v>
          </cell>
          <cell r="Y31">
            <v>8.2409459566836176</v>
          </cell>
          <cell r="Z31">
            <v>2.6835615881159942</v>
          </cell>
          <cell r="AD31">
            <v>0</v>
          </cell>
          <cell r="AE31">
            <v>387.65819999999997</v>
          </cell>
          <cell r="AF31">
            <v>312.06920000000002</v>
          </cell>
          <cell r="AG31">
            <v>452.25739999999996</v>
          </cell>
          <cell r="AH31">
            <v>361.86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47.881999999999998</v>
          </cell>
          <cell r="D32">
            <v>309.37</v>
          </cell>
          <cell r="E32">
            <v>119.408</v>
          </cell>
          <cell r="F32">
            <v>169.28800000000001</v>
          </cell>
          <cell r="G32">
            <v>0</v>
          </cell>
          <cell r="H32">
            <v>1</v>
          </cell>
          <cell r="I32">
            <v>40</v>
          </cell>
          <cell r="J32">
            <v>124.83</v>
          </cell>
          <cell r="K32">
            <v>-5.421999999999997</v>
          </cell>
          <cell r="L32">
            <v>30</v>
          </cell>
          <cell r="M32">
            <v>0</v>
          </cell>
          <cell r="N32">
            <v>20</v>
          </cell>
          <cell r="W32">
            <v>23.881599999999999</v>
          </cell>
          <cell r="Y32">
            <v>9.1822993434275766</v>
          </cell>
          <cell r="Z32">
            <v>7.0886372772343567</v>
          </cell>
          <cell r="AD32">
            <v>0</v>
          </cell>
          <cell r="AE32">
            <v>20.187000000000001</v>
          </cell>
          <cell r="AF32">
            <v>21.229599999999998</v>
          </cell>
          <cell r="AG32">
            <v>31.985599999999998</v>
          </cell>
          <cell r="AH32">
            <v>26.369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-6.2720000000000002</v>
          </cell>
          <cell r="D33">
            <v>1452.41</v>
          </cell>
          <cell r="E33">
            <v>743.32899999999995</v>
          </cell>
          <cell r="F33">
            <v>191.547</v>
          </cell>
          <cell r="G33" t="str">
            <v>н</v>
          </cell>
          <cell r="H33">
            <v>1</v>
          </cell>
          <cell r="I33">
            <v>35</v>
          </cell>
          <cell r="J33">
            <v>801.81500000000005</v>
          </cell>
          <cell r="K33">
            <v>-58.486000000000104</v>
          </cell>
          <cell r="L33">
            <v>150</v>
          </cell>
          <cell r="M33">
            <v>150</v>
          </cell>
          <cell r="N33">
            <v>100</v>
          </cell>
          <cell r="V33">
            <v>500</v>
          </cell>
          <cell r="W33">
            <v>148.66579999999999</v>
          </cell>
          <cell r="X33">
            <v>200</v>
          </cell>
          <cell r="Y33">
            <v>8.6875865195626716</v>
          </cell>
          <cell r="Z33">
            <v>1.2884402465126479</v>
          </cell>
          <cell r="AD33">
            <v>0</v>
          </cell>
          <cell r="AE33">
            <v>67.953800000000001</v>
          </cell>
          <cell r="AF33">
            <v>67.767200000000003</v>
          </cell>
          <cell r="AG33">
            <v>123.01900000000001</v>
          </cell>
          <cell r="AH33">
            <v>316.697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115.614</v>
          </cell>
          <cell r="D34">
            <v>213.99199999999999</v>
          </cell>
          <cell r="E34">
            <v>100.64400000000001</v>
          </cell>
          <cell r="F34">
            <v>99.846000000000004</v>
          </cell>
          <cell r="G34">
            <v>0</v>
          </cell>
          <cell r="H34">
            <v>1</v>
          </cell>
          <cell r="I34">
            <v>30</v>
          </cell>
          <cell r="J34">
            <v>110.31699999999999</v>
          </cell>
          <cell r="K34">
            <v>-9.6729999999999876</v>
          </cell>
          <cell r="L34">
            <v>0</v>
          </cell>
          <cell r="M34">
            <v>0</v>
          </cell>
          <cell r="N34">
            <v>30</v>
          </cell>
          <cell r="V34">
            <v>20</v>
          </cell>
          <cell r="W34">
            <v>20.128800000000002</v>
          </cell>
          <cell r="X34">
            <v>20</v>
          </cell>
          <cell r="Y34">
            <v>8.4379595405588006</v>
          </cell>
          <cell r="Z34">
            <v>4.9603553117920587</v>
          </cell>
          <cell r="AD34">
            <v>0</v>
          </cell>
          <cell r="AE34">
            <v>27.597199999999997</v>
          </cell>
          <cell r="AF34">
            <v>31.292000000000002</v>
          </cell>
          <cell r="AG34">
            <v>29.382400000000001</v>
          </cell>
          <cell r="AH34">
            <v>22.866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27.890999999999998</v>
          </cell>
          <cell r="D35">
            <v>56.207000000000001</v>
          </cell>
          <cell r="E35">
            <v>8.1129999999999995</v>
          </cell>
          <cell r="F35">
            <v>33.079000000000001</v>
          </cell>
          <cell r="G35" t="str">
            <v>н</v>
          </cell>
          <cell r="H35">
            <v>1</v>
          </cell>
          <cell r="I35">
            <v>45</v>
          </cell>
          <cell r="J35">
            <v>42.173999999999999</v>
          </cell>
          <cell r="K35">
            <v>-34.061</v>
          </cell>
          <cell r="L35">
            <v>0</v>
          </cell>
          <cell r="M35">
            <v>0</v>
          </cell>
          <cell r="N35">
            <v>0</v>
          </cell>
          <cell r="W35">
            <v>1.6225999999999998</v>
          </cell>
          <cell r="Y35">
            <v>20.386416861826699</v>
          </cell>
          <cell r="Z35">
            <v>20.386416861826699</v>
          </cell>
          <cell r="AD35">
            <v>0</v>
          </cell>
          <cell r="AE35">
            <v>3.411</v>
          </cell>
          <cell r="AF35">
            <v>5.8144</v>
          </cell>
          <cell r="AG35">
            <v>6.7052000000000005</v>
          </cell>
          <cell r="AH35">
            <v>-0.61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28.686</v>
          </cell>
          <cell r="D36">
            <v>4.5780000000000003</v>
          </cell>
          <cell r="E36">
            <v>10.215999999999999</v>
          </cell>
          <cell r="F36">
            <v>15.721</v>
          </cell>
          <cell r="G36" t="str">
            <v>н</v>
          </cell>
          <cell r="H36">
            <v>1</v>
          </cell>
          <cell r="I36">
            <v>45</v>
          </cell>
          <cell r="J36">
            <v>9.9309999999999992</v>
          </cell>
          <cell r="K36">
            <v>0.28500000000000014</v>
          </cell>
          <cell r="L36">
            <v>0</v>
          </cell>
          <cell r="M36">
            <v>0</v>
          </cell>
          <cell r="N36">
            <v>0</v>
          </cell>
          <cell r="W36">
            <v>2.0431999999999997</v>
          </cell>
          <cell r="X36">
            <v>10</v>
          </cell>
          <cell r="Y36">
            <v>12.588586530931874</v>
          </cell>
          <cell r="Z36">
            <v>7.6943030540328907</v>
          </cell>
          <cell r="AD36">
            <v>0</v>
          </cell>
          <cell r="AE36">
            <v>3.7164000000000001</v>
          </cell>
          <cell r="AF36">
            <v>1.1126</v>
          </cell>
          <cell r="AG36">
            <v>2.4152</v>
          </cell>
          <cell r="AH36">
            <v>0.14699999999999999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27.923999999999999</v>
          </cell>
          <cell r="D37">
            <v>6.5019999999999998</v>
          </cell>
          <cell r="E37">
            <v>3.7029999999999998</v>
          </cell>
          <cell r="F37">
            <v>15.837999999999999</v>
          </cell>
          <cell r="G37" t="str">
            <v>н</v>
          </cell>
          <cell r="H37">
            <v>1</v>
          </cell>
          <cell r="I37">
            <v>45</v>
          </cell>
          <cell r="J37">
            <v>19.030999999999999</v>
          </cell>
          <cell r="K37">
            <v>-15.327999999999999</v>
          </cell>
          <cell r="L37">
            <v>0</v>
          </cell>
          <cell r="M37">
            <v>0</v>
          </cell>
          <cell r="N37">
            <v>0</v>
          </cell>
          <cell r="W37">
            <v>0.74059999999999993</v>
          </cell>
          <cell r="Y37">
            <v>21.385363219011612</v>
          </cell>
          <cell r="Z37">
            <v>21.385363219011612</v>
          </cell>
          <cell r="AD37">
            <v>0</v>
          </cell>
          <cell r="AE37">
            <v>3.9064000000000001</v>
          </cell>
          <cell r="AF37">
            <v>1.4763999999999999</v>
          </cell>
          <cell r="AG37">
            <v>3.3305999999999996</v>
          </cell>
          <cell r="AH37">
            <v>2.5000000000000001E-2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599</v>
          </cell>
          <cell r="D38">
            <v>2842</v>
          </cell>
          <cell r="E38">
            <v>2311</v>
          </cell>
          <cell r="F38">
            <v>1078</v>
          </cell>
          <cell r="G38" t="str">
            <v>отк</v>
          </cell>
          <cell r="H38">
            <v>0.35</v>
          </cell>
          <cell r="I38">
            <v>40</v>
          </cell>
          <cell r="J38">
            <v>2375</v>
          </cell>
          <cell r="K38">
            <v>-64</v>
          </cell>
          <cell r="L38">
            <v>600</v>
          </cell>
          <cell r="M38">
            <v>500</v>
          </cell>
          <cell r="N38">
            <v>200</v>
          </cell>
          <cell r="V38">
            <v>800</v>
          </cell>
          <cell r="W38">
            <v>462.2</v>
          </cell>
          <cell r="X38">
            <v>600</v>
          </cell>
          <cell r="Y38">
            <v>8.173950670705322</v>
          </cell>
          <cell r="Z38">
            <v>2.3323236694071832</v>
          </cell>
          <cell r="AD38">
            <v>0</v>
          </cell>
          <cell r="AE38">
            <v>330</v>
          </cell>
          <cell r="AF38">
            <v>366.2</v>
          </cell>
          <cell r="AG38">
            <v>461</v>
          </cell>
          <cell r="AH38">
            <v>641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1583</v>
          </cell>
          <cell r="D39">
            <v>6857</v>
          </cell>
          <cell r="E39">
            <v>5267</v>
          </cell>
          <cell r="F39">
            <v>3087</v>
          </cell>
          <cell r="G39">
            <v>0</v>
          </cell>
          <cell r="H39">
            <v>0.4</v>
          </cell>
          <cell r="I39">
            <v>40</v>
          </cell>
          <cell r="J39">
            <v>5334</v>
          </cell>
          <cell r="K39">
            <v>-67</v>
          </cell>
          <cell r="L39">
            <v>700</v>
          </cell>
          <cell r="M39">
            <v>1000</v>
          </cell>
          <cell r="N39">
            <v>800</v>
          </cell>
          <cell r="V39">
            <v>500</v>
          </cell>
          <cell r="W39">
            <v>813.4</v>
          </cell>
          <cell r="X39">
            <v>1000</v>
          </cell>
          <cell r="Y39">
            <v>8.7128104253749701</v>
          </cell>
          <cell r="Z39">
            <v>3.7951807228915664</v>
          </cell>
          <cell r="AD39">
            <v>1200</v>
          </cell>
          <cell r="AE39">
            <v>801.4</v>
          </cell>
          <cell r="AF39">
            <v>631</v>
          </cell>
          <cell r="AG39">
            <v>952</v>
          </cell>
          <cell r="AH39">
            <v>772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2339</v>
          </cell>
          <cell r="D40">
            <v>11628</v>
          </cell>
          <cell r="E40">
            <v>8998</v>
          </cell>
          <cell r="F40">
            <v>3862</v>
          </cell>
          <cell r="G40">
            <v>0</v>
          </cell>
          <cell r="H40">
            <v>0.45</v>
          </cell>
          <cell r="I40">
            <v>45</v>
          </cell>
          <cell r="J40">
            <v>9051</v>
          </cell>
          <cell r="K40">
            <v>-53</v>
          </cell>
          <cell r="L40">
            <v>1500</v>
          </cell>
          <cell r="M40">
            <v>1100</v>
          </cell>
          <cell r="N40">
            <v>1000</v>
          </cell>
          <cell r="V40">
            <v>1000</v>
          </cell>
          <cell r="W40">
            <v>999.6</v>
          </cell>
          <cell r="X40">
            <v>1200</v>
          </cell>
          <cell r="Y40">
            <v>9.6658663465386159</v>
          </cell>
          <cell r="Z40">
            <v>3.8635454181672668</v>
          </cell>
          <cell r="AD40">
            <v>4000</v>
          </cell>
          <cell r="AE40">
            <v>814.6</v>
          </cell>
          <cell r="AF40">
            <v>1004.6</v>
          </cell>
          <cell r="AG40">
            <v>1006</v>
          </cell>
          <cell r="AH40">
            <v>1148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487.66399999999999</v>
          </cell>
          <cell r="D41">
            <v>2679.6260000000002</v>
          </cell>
          <cell r="E41">
            <v>1398.8530000000001</v>
          </cell>
          <cell r="F41">
            <v>843.22900000000004</v>
          </cell>
          <cell r="G41">
            <v>0</v>
          </cell>
          <cell r="H41">
            <v>1</v>
          </cell>
          <cell r="I41">
            <v>40</v>
          </cell>
          <cell r="J41">
            <v>1356.2349999999999</v>
          </cell>
          <cell r="K41">
            <v>42.618000000000166</v>
          </cell>
          <cell r="L41">
            <v>350</v>
          </cell>
          <cell r="M41">
            <v>250</v>
          </cell>
          <cell r="N41">
            <v>300</v>
          </cell>
          <cell r="V41">
            <v>250</v>
          </cell>
          <cell r="W41">
            <v>279.7706</v>
          </cell>
          <cell r="X41">
            <v>250</v>
          </cell>
          <cell r="Y41">
            <v>8.0181012586740721</v>
          </cell>
          <cell r="Z41">
            <v>3.0140014712053378</v>
          </cell>
          <cell r="AD41">
            <v>0</v>
          </cell>
          <cell r="AE41">
            <v>240.38119999999998</v>
          </cell>
          <cell r="AF41">
            <v>243.142</v>
          </cell>
          <cell r="AG41">
            <v>304.84199999999998</v>
          </cell>
          <cell r="AH41">
            <v>157.34800000000001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850</v>
          </cell>
          <cell r="D42">
            <v>1029</v>
          </cell>
          <cell r="E42">
            <v>711</v>
          </cell>
          <cell r="F42">
            <v>1142</v>
          </cell>
          <cell r="G42">
            <v>0</v>
          </cell>
          <cell r="H42">
            <v>0.1</v>
          </cell>
          <cell r="I42">
            <v>730</v>
          </cell>
          <cell r="J42">
            <v>745</v>
          </cell>
          <cell r="K42">
            <v>-34</v>
          </cell>
          <cell r="L42">
            <v>0</v>
          </cell>
          <cell r="M42">
            <v>0</v>
          </cell>
          <cell r="N42">
            <v>0</v>
          </cell>
          <cell r="V42">
            <v>300</v>
          </cell>
          <cell r="W42">
            <v>142.19999999999999</v>
          </cell>
          <cell r="Y42">
            <v>10.140646976090014</v>
          </cell>
          <cell r="Z42">
            <v>8.0309423347398035</v>
          </cell>
          <cell r="AD42">
            <v>0</v>
          </cell>
          <cell r="AE42">
            <v>130.6</v>
          </cell>
          <cell r="AF42">
            <v>155.6</v>
          </cell>
          <cell r="AG42">
            <v>156.6</v>
          </cell>
          <cell r="AH42">
            <v>184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458</v>
          </cell>
          <cell r="D43">
            <v>1854</v>
          </cell>
          <cell r="E43">
            <v>1322</v>
          </cell>
          <cell r="F43">
            <v>964</v>
          </cell>
          <cell r="G43">
            <v>0</v>
          </cell>
          <cell r="H43">
            <v>0.35</v>
          </cell>
          <cell r="I43">
            <v>40</v>
          </cell>
          <cell r="J43">
            <v>1353</v>
          </cell>
          <cell r="K43">
            <v>-31</v>
          </cell>
          <cell r="L43">
            <v>100</v>
          </cell>
          <cell r="M43">
            <v>300</v>
          </cell>
          <cell r="N43">
            <v>150</v>
          </cell>
          <cell r="V43">
            <v>350</v>
          </cell>
          <cell r="W43">
            <v>264.39999999999998</v>
          </cell>
          <cell r="X43">
            <v>300</v>
          </cell>
          <cell r="Y43">
            <v>8.1845688350983359</v>
          </cell>
          <cell r="Z43">
            <v>3.6459909228441756</v>
          </cell>
          <cell r="AD43">
            <v>0</v>
          </cell>
          <cell r="AE43">
            <v>257.60000000000002</v>
          </cell>
          <cell r="AF43">
            <v>249.8</v>
          </cell>
          <cell r="AG43">
            <v>305.39999999999998</v>
          </cell>
          <cell r="AH43">
            <v>301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199.34800000000001</v>
          </cell>
          <cell r="D44">
            <v>534.60599999999999</v>
          </cell>
          <cell r="E44">
            <v>242.834</v>
          </cell>
          <cell r="F44">
            <v>276.92899999999997</v>
          </cell>
          <cell r="G44">
            <v>0</v>
          </cell>
          <cell r="H44">
            <v>1</v>
          </cell>
          <cell r="I44">
            <v>40</v>
          </cell>
          <cell r="J44">
            <v>250.14599999999999</v>
          </cell>
          <cell r="K44">
            <v>-7.3119999999999834</v>
          </cell>
          <cell r="L44">
            <v>100</v>
          </cell>
          <cell r="M44">
            <v>50</v>
          </cell>
          <cell r="N44">
            <v>0</v>
          </cell>
          <cell r="W44">
            <v>48.566800000000001</v>
          </cell>
          <cell r="X44">
            <v>100</v>
          </cell>
          <cell r="Y44">
            <v>10.849572135697636</v>
          </cell>
          <cell r="Z44">
            <v>5.7020227809944233</v>
          </cell>
          <cell r="AD44">
            <v>0</v>
          </cell>
          <cell r="AE44">
            <v>48.336200000000005</v>
          </cell>
          <cell r="AF44">
            <v>53.209400000000002</v>
          </cell>
          <cell r="AG44">
            <v>46.3718</v>
          </cell>
          <cell r="AH44">
            <v>70.417000000000002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718</v>
          </cell>
          <cell r="D45">
            <v>1459</v>
          </cell>
          <cell r="E45">
            <v>1066</v>
          </cell>
          <cell r="F45">
            <v>1084</v>
          </cell>
          <cell r="G45">
            <v>0</v>
          </cell>
          <cell r="H45">
            <v>0.4</v>
          </cell>
          <cell r="I45">
            <v>35</v>
          </cell>
          <cell r="J45">
            <v>1107</v>
          </cell>
          <cell r="K45">
            <v>-41</v>
          </cell>
          <cell r="L45">
            <v>0</v>
          </cell>
          <cell r="M45">
            <v>200</v>
          </cell>
          <cell r="N45">
            <v>0</v>
          </cell>
          <cell r="V45">
            <v>250</v>
          </cell>
          <cell r="W45">
            <v>213.2</v>
          </cell>
          <cell r="X45">
            <v>250</v>
          </cell>
          <cell r="Y45">
            <v>8.3677298311444659</v>
          </cell>
          <cell r="Z45">
            <v>5.0844277673545966</v>
          </cell>
          <cell r="AD45">
            <v>0</v>
          </cell>
          <cell r="AE45">
            <v>243</v>
          </cell>
          <cell r="AF45">
            <v>241.2</v>
          </cell>
          <cell r="AG45">
            <v>283.2</v>
          </cell>
          <cell r="AH45">
            <v>213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807</v>
          </cell>
          <cell r="D46">
            <v>3899</v>
          </cell>
          <cell r="E46">
            <v>2880</v>
          </cell>
          <cell r="F46">
            <v>1755</v>
          </cell>
          <cell r="G46" t="str">
            <v>оконч</v>
          </cell>
          <cell r="H46">
            <v>0.4</v>
          </cell>
          <cell r="I46">
            <v>40</v>
          </cell>
          <cell r="J46">
            <v>3011</v>
          </cell>
          <cell r="K46">
            <v>-131</v>
          </cell>
          <cell r="L46">
            <v>800</v>
          </cell>
          <cell r="M46">
            <v>500</v>
          </cell>
          <cell r="N46">
            <v>400</v>
          </cell>
          <cell r="V46">
            <v>700</v>
          </cell>
          <cell r="W46">
            <v>576</v>
          </cell>
          <cell r="X46">
            <v>650</v>
          </cell>
          <cell r="Y46">
            <v>8.3420138888888893</v>
          </cell>
          <cell r="Z46">
            <v>3.046875</v>
          </cell>
          <cell r="AD46">
            <v>0</v>
          </cell>
          <cell r="AE46">
            <v>551.20000000000005</v>
          </cell>
          <cell r="AF46">
            <v>485</v>
          </cell>
          <cell r="AG46">
            <v>625.4</v>
          </cell>
          <cell r="AH46">
            <v>650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135.33099999999999</v>
          </cell>
          <cell r="D47">
            <v>314.31400000000002</v>
          </cell>
          <cell r="E47">
            <v>200.06800000000001</v>
          </cell>
          <cell r="F47">
            <v>80.619</v>
          </cell>
          <cell r="G47" t="str">
            <v>лид, я</v>
          </cell>
          <cell r="H47">
            <v>1</v>
          </cell>
          <cell r="I47">
            <v>40</v>
          </cell>
          <cell r="J47">
            <v>200.02500000000001</v>
          </cell>
          <cell r="K47">
            <v>4.3000000000006366E-2</v>
          </cell>
          <cell r="L47">
            <v>70</v>
          </cell>
          <cell r="M47">
            <v>0</v>
          </cell>
          <cell r="N47">
            <v>50</v>
          </cell>
          <cell r="V47">
            <v>90</v>
          </cell>
          <cell r="W47">
            <v>40.013600000000004</v>
          </cell>
          <cell r="X47">
            <v>50</v>
          </cell>
          <cell r="Y47">
            <v>8.5125807225543308</v>
          </cell>
          <cell r="Z47">
            <v>2.0147899714097206</v>
          </cell>
          <cell r="AD47">
            <v>0</v>
          </cell>
          <cell r="AE47">
            <v>30.960799999999999</v>
          </cell>
          <cell r="AF47">
            <v>38.868400000000001</v>
          </cell>
          <cell r="AG47">
            <v>38.832799999999999</v>
          </cell>
          <cell r="AH47">
            <v>46.372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222.86600000000001</v>
          </cell>
          <cell r="D48">
            <v>1269.3689999999999</v>
          </cell>
          <cell r="E48">
            <v>650.95500000000004</v>
          </cell>
          <cell r="F48">
            <v>309.40100000000001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703.37599999999998</v>
          </cell>
          <cell r="K48">
            <v>-52.420999999999935</v>
          </cell>
          <cell r="L48">
            <v>200</v>
          </cell>
          <cell r="M48">
            <v>120</v>
          </cell>
          <cell r="N48">
            <v>0</v>
          </cell>
          <cell r="V48">
            <v>300</v>
          </cell>
          <cell r="W48">
            <v>130.191</v>
          </cell>
          <cell r="X48">
            <v>150</v>
          </cell>
          <cell r="Y48">
            <v>8.2909033650559572</v>
          </cell>
          <cell r="Z48">
            <v>2.3765160418154867</v>
          </cell>
          <cell r="AD48">
            <v>0</v>
          </cell>
          <cell r="AE48">
            <v>119.048</v>
          </cell>
          <cell r="AF48">
            <v>113.27919999999999</v>
          </cell>
          <cell r="AG48">
            <v>138.15540000000001</v>
          </cell>
          <cell r="AH48">
            <v>128.49600000000001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297</v>
          </cell>
          <cell r="D49">
            <v>2229</v>
          </cell>
          <cell r="E49">
            <v>1353</v>
          </cell>
          <cell r="F49">
            <v>1133</v>
          </cell>
          <cell r="G49" t="str">
            <v>лид, я</v>
          </cell>
          <cell r="H49">
            <v>0.35</v>
          </cell>
          <cell r="I49">
            <v>40</v>
          </cell>
          <cell r="J49">
            <v>1469</v>
          </cell>
          <cell r="K49">
            <v>-116</v>
          </cell>
          <cell r="L49">
            <v>100</v>
          </cell>
          <cell r="M49">
            <v>200</v>
          </cell>
          <cell r="N49">
            <v>250</v>
          </cell>
          <cell r="V49">
            <v>300</v>
          </cell>
          <cell r="W49">
            <v>270.60000000000002</v>
          </cell>
          <cell r="X49">
            <v>250</v>
          </cell>
          <cell r="Y49">
            <v>8.2520325203252032</v>
          </cell>
          <cell r="Z49">
            <v>4.1869918699186988</v>
          </cell>
          <cell r="AD49">
            <v>0</v>
          </cell>
          <cell r="AE49">
            <v>257.2</v>
          </cell>
          <cell r="AF49">
            <v>247.8</v>
          </cell>
          <cell r="AG49">
            <v>335.6</v>
          </cell>
          <cell r="AH49">
            <v>288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638</v>
          </cell>
          <cell r="D50">
            <v>5299</v>
          </cell>
          <cell r="E50">
            <v>2763</v>
          </cell>
          <cell r="F50">
            <v>1976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2328</v>
          </cell>
          <cell r="K50">
            <v>435</v>
          </cell>
          <cell r="L50">
            <v>500</v>
          </cell>
          <cell r="M50">
            <v>500</v>
          </cell>
          <cell r="N50">
            <v>550</v>
          </cell>
          <cell r="V50">
            <v>500</v>
          </cell>
          <cell r="W50">
            <v>552.6</v>
          </cell>
          <cell r="X50">
            <v>600</v>
          </cell>
          <cell r="Y50">
            <v>8.3713355048859928</v>
          </cell>
          <cell r="Z50">
            <v>3.5758233803836408</v>
          </cell>
          <cell r="AD50">
            <v>0</v>
          </cell>
          <cell r="AE50">
            <v>526.6</v>
          </cell>
          <cell r="AF50">
            <v>490.8</v>
          </cell>
          <cell r="AG50">
            <v>620.6</v>
          </cell>
          <cell r="AH50">
            <v>510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562</v>
          </cell>
          <cell r="D51">
            <v>1679</v>
          </cell>
          <cell r="E51">
            <v>1684</v>
          </cell>
          <cell r="F51">
            <v>506</v>
          </cell>
          <cell r="G51">
            <v>0</v>
          </cell>
          <cell r="H51">
            <v>0.4</v>
          </cell>
          <cell r="I51">
            <v>35</v>
          </cell>
          <cell r="J51">
            <v>1887</v>
          </cell>
          <cell r="K51">
            <v>-203</v>
          </cell>
          <cell r="L51">
            <v>450</v>
          </cell>
          <cell r="M51">
            <v>350</v>
          </cell>
          <cell r="N51">
            <v>600</v>
          </cell>
          <cell r="V51">
            <v>500</v>
          </cell>
          <cell r="W51">
            <v>336.8</v>
          </cell>
          <cell r="X51">
            <v>350</v>
          </cell>
          <cell r="Y51">
            <v>8.1828978622327782</v>
          </cell>
          <cell r="Z51">
            <v>1.502375296912114</v>
          </cell>
          <cell r="AD51">
            <v>0</v>
          </cell>
          <cell r="AE51">
            <v>288.8</v>
          </cell>
          <cell r="AF51">
            <v>242.8</v>
          </cell>
          <cell r="AG51">
            <v>268.2</v>
          </cell>
          <cell r="AH51">
            <v>300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114.258</v>
          </cell>
          <cell r="D52">
            <v>661.53899999999999</v>
          </cell>
          <cell r="E52">
            <v>630.40599999999995</v>
          </cell>
          <cell r="F52">
            <v>138.59700000000001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629.46799999999996</v>
          </cell>
          <cell r="K52">
            <v>0.93799999999998818</v>
          </cell>
          <cell r="L52">
            <v>250</v>
          </cell>
          <cell r="M52">
            <v>150</v>
          </cell>
          <cell r="N52">
            <v>50</v>
          </cell>
          <cell r="V52">
            <v>300</v>
          </cell>
          <cell r="W52">
            <v>126.0812</v>
          </cell>
          <cell r="X52">
            <v>180</v>
          </cell>
          <cell r="Y52">
            <v>8.4754666040615092</v>
          </cell>
          <cell r="Z52">
            <v>1.0992677734666232</v>
          </cell>
          <cell r="AD52">
            <v>0</v>
          </cell>
          <cell r="AE52">
            <v>55.670399999999994</v>
          </cell>
          <cell r="AF52">
            <v>67.996200000000002</v>
          </cell>
          <cell r="AG52">
            <v>93.171400000000006</v>
          </cell>
          <cell r="AH52">
            <v>211.38900000000001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654.55899999999997</v>
          </cell>
          <cell r="D53">
            <v>1705.2950000000001</v>
          </cell>
          <cell r="E53">
            <v>1076.684</v>
          </cell>
          <cell r="F53">
            <v>1280.3109999999999</v>
          </cell>
          <cell r="G53" t="str">
            <v>н</v>
          </cell>
          <cell r="H53">
            <v>1</v>
          </cell>
          <cell r="I53">
            <v>50</v>
          </cell>
          <cell r="J53">
            <v>1051.4290000000001</v>
          </cell>
          <cell r="K53">
            <v>25.254999999999882</v>
          </cell>
          <cell r="L53">
            <v>200</v>
          </cell>
          <cell r="M53">
            <v>200</v>
          </cell>
          <cell r="N53">
            <v>100</v>
          </cell>
          <cell r="V53">
            <v>200</v>
          </cell>
          <cell r="W53">
            <v>215.33679999999998</v>
          </cell>
          <cell r="X53">
            <v>200</v>
          </cell>
          <cell r="Y53">
            <v>10.125120276701427</v>
          </cell>
          <cell r="Z53">
            <v>5.9456209992904139</v>
          </cell>
          <cell r="AD53">
            <v>0</v>
          </cell>
          <cell r="AE53">
            <v>148.56900000000002</v>
          </cell>
          <cell r="AF53">
            <v>187.57040000000001</v>
          </cell>
          <cell r="AG53">
            <v>214.58620000000002</v>
          </cell>
          <cell r="AH53">
            <v>274.64600000000002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32.816000000000003</v>
          </cell>
          <cell r="D54">
            <v>31.704999999999998</v>
          </cell>
          <cell r="E54">
            <v>18.050999999999998</v>
          </cell>
          <cell r="F54">
            <v>25.425000000000001</v>
          </cell>
          <cell r="G54">
            <v>0</v>
          </cell>
          <cell r="H54">
            <v>1</v>
          </cell>
          <cell r="I54">
            <v>50</v>
          </cell>
          <cell r="J54">
            <v>34.5</v>
          </cell>
          <cell r="K54">
            <v>-16.449000000000002</v>
          </cell>
          <cell r="L54">
            <v>30</v>
          </cell>
          <cell r="M54">
            <v>20</v>
          </cell>
          <cell r="N54">
            <v>0</v>
          </cell>
          <cell r="W54">
            <v>3.6101999999999999</v>
          </cell>
          <cell r="Y54">
            <v>20.89219433826381</v>
          </cell>
          <cell r="Z54">
            <v>7.0425461193285699</v>
          </cell>
          <cell r="AD54">
            <v>0</v>
          </cell>
          <cell r="AE54">
            <v>7.8182</v>
          </cell>
          <cell r="AF54">
            <v>7.8462000000000005</v>
          </cell>
          <cell r="AG54">
            <v>6.9055999999999997</v>
          </cell>
          <cell r="AH54">
            <v>0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2955.2910000000002</v>
          </cell>
          <cell r="D55">
            <v>7500.3919999999998</v>
          </cell>
          <cell r="E55">
            <v>3428.538</v>
          </cell>
          <cell r="F55">
            <v>3387.7359999999999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3394.57</v>
          </cell>
          <cell r="K55">
            <v>33.967999999999847</v>
          </cell>
          <cell r="L55">
            <v>250</v>
          </cell>
          <cell r="M55">
            <v>700</v>
          </cell>
          <cell r="N55">
            <v>800</v>
          </cell>
          <cell r="V55">
            <v>500</v>
          </cell>
          <cell r="W55">
            <v>685.70759999999996</v>
          </cell>
          <cell r="X55">
            <v>300</v>
          </cell>
          <cell r="Y55">
            <v>8.6592827613402577</v>
          </cell>
          <cell r="Z55">
            <v>4.9404965031742396</v>
          </cell>
          <cell r="AD55">
            <v>0</v>
          </cell>
          <cell r="AE55">
            <v>787.32039999999995</v>
          </cell>
          <cell r="AF55">
            <v>909.64359999999999</v>
          </cell>
          <cell r="AG55">
            <v>861.61699999999996</v>
          </cell>
          <cell r="AH55">
            <v>541.39700000000005</v>
          </cell>
          <cell r="AI55" t="str">
            <v>авгяб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1709</v>
          </cell>
          <cell r="D56">
            <v>16510</v>
          </cell>
          <cell r="E56">
            <v>8417</v>
          </cell>
          <cell r="F56">
            <v>5813</v>
          </cell>
          <cell r="G56" t="str">
            <v>бонмай</v>
          </cell>
          <cell r="H56">
            <v>0.45</v>
          </cell>
          <cell r="I56">
            <v>50</v>
          </cell>
          <cell r="J56">
            <v>6171</v>
          </cell>
          <cell r="K56">
            <v>2246</v>
          </cell>
          <cell r="L56">
            <v>1200</v>
          </cell>
          <cell r="M56">
            <v>1900</v>
          </cell>
          <cell r="N56">
            <v>1100</v>
          </cell>
          <cell r="V56">
            <v>800</v>
          </cell>
          <cell r="W56">
            <v>1443.4</v>
          </cell>
          <cell r="X56">
            <v>1200</v>
          </cell>
          <cell r="Y56">
            <v>8.3227102674241369</v>
          </cell>
          <cell r="Z56">
            <v>4.0272966606623246</v>
          </cell>
          <cell r="AD56">
            <v>1200</v>
          </cell>
          <cell r="AE56">
            <v>1170</v>
          </cell>
          <cell r="AF56">
            <v>1334</v>
          </cell>
          <cell r="AG56">
            <v>1802.8</v>
          </cell>
          <cell r="AH56">
            <v>1209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336</v>
          </cell>
          <cell r="D57">
            <v>9628</v>
          </cell>
          <cell r="E57">
            <v>6868</v>
          </cell>
          <cell r="F57">
            <v>2574</v>
          </cell>
          <cell r="G57" t="str">
            <v>акяб</v>
          </cell>
          <cell r="H57">
            <v>0.45</v>
          </cell>
          <cell r="I57">
            <v>50</v>
          </cell>
          <cell r="J57">
            <v>7056</v>
          </cell>
          <cell r="K57">
            <v>-188</v>
          </cell>
          <cell r="L57">
            <v>500</v>
          </cell>
          <cell r="M57">
            <v>1000</v>
          </cell>
          <cell r="N57">
            <v>1600</v>
          </cell>
          <cell r="V57">
            <v>1200</v>
          </cell>
          <cell r="W57">
            <v>973.6</v>
          </cell>
          <cell r="X57">
            <v>1000</v>
          </cell>
          <cell r="Y57">
            <v>8.0875102711585871</v>
          </cell>
          <cell r="Z57">
            <v>2.6437962202136402</v>
          </cell>
          <cell r="AD57">
            <v>2000</v>
          </cell>
          <cell r="AE57">
            <v>871.8</v>
          </cell>
          <cell r="AF57">
            <v>680.2</v>
          </cell>
          <cell r="AG57">
            <v>967.4</v>
          </cell>
          <cell r="AH57">
            <v>1071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374</v>
          </cell>
          <cell r="D58">
            <v>4393</v>
          </cell>
          <cell r="E58">
            <v>2174</v>
          </cell>
          <cell r="F58">
            <v>1813</v>
          </cell>
          <cell r="G58">
            <v>0</v>
          </cell>
          <cell r="H58">
            <v>0.45</v>
          </cell>
          <cell r="I58">
            <v>50</v>
          </cell>
          <cell r="J58">
            <v>2207</v>
          </cell>
          <cell r="K58">
            <v>-33</v>
          </cell>
          <cell r="L58">
            <v>200</v>
          </cell>
          <cell r="M58">
            <v>500</v>
          </cell>
          <cell r="N58">
            <v>300</v>
          </cell>
          <cell r="V58">
            <v>300</v>
          </cell>
          <cell r="W58">
            <v>434.8</v>
          </cell>
          <cell r="X58">
            <v>400</v>
          </cell>
          <cell r="Y58">
            <v>8.0795768169273234</v>
          </cell>
          <cell r="Z58">
            <v>4.1697332106715734</v>
          </cell>
          <cell r="AD58">
            <v>0</v>
          </cell>
          <cell r="AE58">
            <v>391.8</v>
          </cell>
          <cell r="AF58">
            <v>413.6</v>
          </cell>
          <cell r="AG58">
            <v>538.20000000000005</v>
          </cell>
          <cell r="AH58">
            <v>465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136</v>
          </cell>
          <cell r="D59">
            <v>589</v>
          </cell>
          <cell r="E59">
            <v>380</v>
          </cell>
          <cell r="F59">
            <v>329</v>
          </cell>
          <cell r="G59">
            <v>0</v>
          </cell>
          <cell r="H59">
            <v>0.4</v>
          </cell>
          <cell r="I59">
            <v>40</v>
          </cell>
          <cell r="J59">
            <v>415</v>
          </cell>
          <cell r="K59">
            <v>-35</v>
          </cell>
          <cell r="L59">
            <v>0</v>
          </cell>
          <cell r="M59">
            <v>50</v>
          </cell>
          <cell r="N59">
            <v>80</v>
          </cell>
          <cell r="V59">
            <v>100</v>
          </cell>
          <cell r="W59">
            <v>76</v>
          </cell>
          <cell r="X59">
            <v>90</v>
          </cell>
          <cell r="Y59">
            <v>8.5394736842105257</v>
          </cell>
          <cell r="Z59">
            <v>4.3289473684210522</v>
          </cell>
          <cell r="AD59">
            <v>0</v>
          </cell>
          <cell r="AE59">
            <v>75</v>
          </cell>
          <cell r="AF59">
            <v>69.8</v>
          </cell>
          <cell r="AG59">
            <v>92.2</v>
          </cell>
          <cell r="AH59">
            <v>75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276</v>
          </cell>
          <cell r="D60">
            <v>363</v>
          </cell>
          <cell r="E60">
            <v>387</v>
          </cell>
          <cell r="F60">
            <v>225</v>
          </cell>
          <cell r="G60">
            <v>0</v>
          </cell>
          <cell r="H60">
            <v>0.4</v>
          </cell>
          <cell r="I60">
            <v>40</v>
          </cell>
          <cell r="J60">
            <v>423</v>
          </cell>
          <cell r="K60">
            <v>-36</v>
          </cell>
          <cell r="L60">
            <v>50</v>
          </cell>
          <cell r="M60">
            <v>80</v>
          </cell>
          <cell r="N60">
            <v>100</v>
          </cell>
          <cell r="V60">
            <v>100</v>
          </cell>
          <cell r="W60">
            <v>77.400000000000006</v>
          </cell>
          <cell r="X60">
            <v>100</v>
          </cell>
          <cell r="Y60">
            <v>8.4625322997416017</v>
          </cell>
          <cell r="Z60">
            <v>2.9069767441860463</v>
          </cell>
          <cell r="AD60">
            <v>0</v>
          </cell>
          <cell r="AE60">
            <v>71.2</v>
          </cell>
          <cell r="AF60">
            <v>74</v>
          </cell>
          <cell r="AG60">
            <v>80.8</v>
          </cell>
          <cell r="AH60">
            <v>80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439.91300000000001</v>
          </cell>
          <cell r="D61">
            <v>1714.048</v>
          </cell>
          <cell r="E61">
            <v>1044.1110000000001</v>
          </cell>
          <cell r="F61">
            <v>1097.46</v>
          </cell>
          <cell r="G61" t="str">
            <v>ткмай</v>
          </cell>
          <cell r="H61">
            <v>1</v>
          </cell>
          <cell r="I61">
            <v>50</v>
          </cell>
          <cell r="J61">
            <v>1050.7</v>
          </cell>
          <cell r="K61">
            <v>-6.5889999999999418</v>
          </cell>
          <cell r="L61">
            <v>500</v>
          </cell>
          <cell r="M61">
            <v>200</v>
          </cell>
          <cell r="N61">
            <v>100</v>
          </cell>
          <cell r="V61">
            <v>200</v>
          </cell>
          <cell r="W61">
            <v>208.82220000000001</v>
          </cell>
          <cell r="X61">
            <v>200</v>
          </cell>
          <cell r="Y61">
            <v>11.001991167605743</v>
          </cell>
          <cell r="Z61">
            <v>5.2554757109157935</v>
          </cell>
          <cell r="AD61">
            <v>0</v>
          </cell>
          <cell r="AE61">
            <v>189.01439999999999</v>
          </cell>
          <cell r="AF61">
            <v>197.53800000000001</v>
          </cell>
          <cell r="AG61">
            <v>220.17739999999998</v>
          </cell>
          <cell r="AH61">
            <v>222.07499999999999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468</v>
          </cell>
          <cell r="D62">
            <v>522</v>
          </cell>
          <cell r="E62">
            <v>472</v>
          </cell>
          <cell r="F62">
            <v>505</v>
          </cell>
          <cell r="G62">
            <v>0</v>
          </cell>
          <cell r="H62">
            <v>0.1</v>
          </cell>
          <cell r="I62">
            <v>730</v>
          </cell>
          <cell r="J62">
            <v>494</v>
          </cell>
          <cell r="K62">
            <v>-22</v>
          </cell>
          <cell r="L62">
            <v>0</v>
          </cell>
          <cell r="M62">
            <v>0</v>
          </cell>
          <cell r="N62">
            <v>300</v>
          </cell>
          <cell r="V62">
            <v>300</v>
          </cell>
          <cell r="W62">
            <v>94.4</v>
          </cell>
          <cell r="Y62">
            <v>11.70550847457627</v>
          </cell>
          <cell r="Z62">
            <v>5.3495762711864403</v>
          </cell>
          <cell r="AD62">
            <v>0</v>
          </cell>
          <cell r="AE62">
            <v>85.4</v>
          </cell>
          <cell r="AF62">
            <v>98.6</v>
          </cell>
          <cell r="AG62">
            <v>97</v>
          </cell>
          <cell r="AH62">
            <v>144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57.369</v>
          </cell>
          <cell r="D63">
            <v>1581.9259999999999</v>
          </cell>
          <cell r="E63">
            <v>885.99199999999996</v>
          </cell>
          <cell r="F63">
            <v>731.43600000000004</v>
          </cell>
          <cell r="G63">
            <v>0</v>
          </cell>
          <cell r="H63">
            <v>1</v>
          </cell>
          <cell r="I63">
            <v>50</v>
          </cell>
          <cell r="J63">
            <v>956.096</v>
          </cell>
          <cell r="K63">
            <v>-70.104000000000042</v>
          </cell>
          <cell r="L63">
            <v>180</v>
          </cell>
          <cell r="M63">
            <v>200</v>
          </cell>
          <cell r="N63">
            <v>180</v>
          </cell>
          <cell r="W63">
            <v>177.19839999999999</v>
          </cell>
          <cell r="X63">
            <v>150</v>
          </cell>
          <cell r="Y63">
            <v>8.1345881226918539</v>
          </cell>
          <cell r="Z63">
            <v>4.1277799348075384</v>
          </cell>
          <cell r="AD63">
            <v>0</v>
          </cell>
          <cell r="AE63">
            <v>140.88140000000001</v>
          </cell>
          <cell r="AF63">
            <v>136.10499999999999</v>
          </cell>
          <cell r="AG63">
            <v>218.2792</v>
          </cell>
          <cell r="AH63">
            <v>108.492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1273</v>
          </cell>
          <cell r="D64">
            <v>6671</v>
          </cell>
          <cell r="E64">
            <v>5248</v>
          </cell>
          <cell r="F64">
            <v>2600</v>
          </cell>
          <cell r="G64">
            <v>0</v>
          </cell>
          <cell r="H64">
            <v>0.4</v>
          </cell>
          <cell r="I64">
            <v>40</v>
          </cell>
          <cell r="J64">
            <v>5400</v>
          </cell>
          <cell r="K64">
            <v>-152</v>
          </cell>
          <cell r="L64">
            <v>400</v>
          </cell>
          <cell r="M64">
            <v>800</v>
          </cell>
          <cell r="N64">
            <v>700</v>
          </cell>
          <cell r="V64">
            <v>900</v>
          </cell>
          <cell r="W64">
            <v>749.6</v>
          </cell>
          <cell r="X64">
            <v>900</v>
          </cell>
          <cell r="Y64">
            <v>8.4044823906083241</v>
          </cell>
          <cell r="Z64">
            <v>3.4685165421558164</v>
          </cell>
          <cell r="AD64">
            <v>1500</v>
          </cell>
          <cell r="AE64">
            <v>724.4</v>
          </cell>
          <cell r="AF64">
            <v>700.8</v>
          </cell>
          <cell r="AG64">
            <v>854.4</v>
          </cell>
          <cell r="AH64">
            <v>832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830</v>
          </cell>
          <cell r="D65">
            <v>4952</v>
          </cell>
          <cell r="E65">
            <v>3339</v>
          </cell>
          <cell r="F65">
            <v>2407</v>
          </cell>
          <cell r="G65">
            <v>0</v>
          </cell>
          <cell r="H65">
            <v>0.4</v>
          </cell>
          <cell r="I65">
            <v>40</v>
          </cell>
          <cell r="J65">
            <v>3572</v>
          </cell>
          <cell r="K65">
            <v>-233</v>
          </cell>
          <cell r="L65">
            <v>0</v>
          </cell>
          <cell r="M65">
            <v>700</v>
          </cell>
          <cell r="N65">
            <v>700</v>
          </cell>
          <cell r="V65">
            <v>900</v>
          </cell>
          <cell r="W65">
            <v>667.8</v>
          </cell>
          <cell r="X65">
            <v>900</v>
          </cell>
          <cell r="Y65">
            <v>8.3962264150943398</v>
          </cell>
          <cell r="Z65">
            <v>3.6043725666367177</v>
          </cell>
          <cell r="AD65">
            <v>0</v>
          </cell>
          <cell r="AE65">
            <v>631.20000000000005</v>
          </cell>
          <cell r="AF65">
            <v>597.6</v>
          </cell>
          <cell r="AG65">
            <v>769.4</v>
          </cell>
          <cell r="AH65">
            <v>859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519.34100000000001</v>
          </cell>
          <cell r="D66">
            <v>2249.79</v>
          </cell>
          <cell r="E66">
            <v>1021.396</v>
          </cell>
          <cell r="F66">
            <v>821.98599999999999</v>
          </cell>
          <cell r="G66" t="str">
            <v>ябл</v>
          </cell>
          <cell r="H66">
            <v>1</v>
          </cell>
          <cell r="I66">
            <v>40</v>
          </cell>
          <cell r="J66">
            <v>1039.48</v>
          </cell>
          <cell r="K66">
            <v>-18.08400000000006</v>
          </cell>
          <cell r="L66">
            <v>90</v>
          </cell>
          <cell r="M66">
            <v>250</v>
          </cell>
          <cell r="N66">
            <v>130</v>
          </cell>
          <cell r="V66">
            <v>180</v>
          </cell>
          <cell r="W66">
            <v>204.2792</v>
          </cell>
          <cell r="X66">
            <v>200</v>
          </cell>
          <cell r="Y66">
            <v>8.1848078512153943</v>
          </cell>
          <cell r="Z66">
            <v>4.023836004840434</v>
          </cell>
          <cell r="AD66">
            <v>0</v>
          </cell>
          <cell r="AE66">
            <v>223.87299999999999</v>
          </cell>
          <cell r="AF66">
            <v>223.64619999999999</v>
          </cell>
          <cell r="AG66">
            <v>261.20400000000001</v>
          </cell>
          <cell r="AH66">
            <v>165.81800000000001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108.334</v>
          </cell>
          <cell r="D67">
            <v>469.06400000000002</v>
          </cell>
          <cell r="E67">
            <v>254.46</v>
          </cell>
          <cell r="F67">
            <v>124.13800000000001</v>
          </cell>
          <cell r="G67">
            <v>0</v>
          </cell>
          <cell r="H67">
            <v>1</v>
          </cell>
          <cell r="I67">
            <v>40</v>
          </cell>
          <cell r="J67">
            <v>257.85599999999999</v>
          </cell>
          <cell r="K67">
            <v>-3.3959999999999866</v>
          </cell>
          <cell r="L67">
            <v>0</v>
          </cell>
          <cell r="M67">
            <v>50</v>
          </cell>
          <cell r="N67">
            <v>60</v>
          </cell>
          <cell r="V67">
            <v>100</v>
          </cell>
          <cell r="W67">
            <v>50.892000000000003</v>
          </cell>
          <cell r="X67">
            <v>100</v>
          </cell>
          <cell r="Y67">
            <v>8.5305745500275094</v>
          </cell>
          <cell r="Z67">
            <v>2.4392438890198851</v>
          </cell>
          <cell r="AD67">
            <v>0</v>
          </cell>
          <cell r="AE67">
            <v>50.189</v>
          </cell>
          <cell r="AF67">
            <v>43.14</v>
          </cell>
          <cell r="AG67">
            <v>52.995600000000003</v>
          </cell>
          <cell r="AH67">
            <v>51.302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550.29899999999998</v>
          </cell>
          <cell r="D68">
            <v>932.88499999999999</v>
          </cell>
          <cell r="E68">
            <v>603.70299999999997</v>
          </cell>
          <cell r="F68">
            <v>353.07799999999997</v>
          </cell>
          <cell r="G68" t="str">
            <v>ябл</v>
          </cell>
          <cell r="H68">
            <v>1</v>
          </cell>
          <cell r="I68">
            <v>40</v>
          </cell>
          <cell r="J68">
            <v>580.37199999999996</v>
          </cell>
          <cell r="K68">
            <v>23.331000000000017</v>
          </cell>
          <cell r="L68">
            <v>0</v>
          </cell>
          <cell r="M68">
            <v>120</v>
          </cell>
          <cell r="N68">
            <v>220</v>
          </cell>
          <cell r="V68">
            <v>130</v>
          </cell>
          <cell r="W68">
            <v>120.7406</v>
          </cell>
          <cell r="X68">
            <v>150</v>
          </cell>
          <cell r="Y68">
            <v>8.059244363536374</v>
          </cell>
          <cell r="Z68">
            <v>2.924269052828957</v>
          </cell>
          <cell r="AD68">
            <v>0</v>
          </cell>
          <cell r="AE68">
            <v>116.33019999999999</v>
          </cell>
          <cell r="AF68">
            <v>148.39159999999998</v>
          </cell>
          <cell r="AG68">
            <v>126.03579999999999</v>
          </cell>
          <cell r="AH68">
            <v>95.69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120.337</v>
          </cell>
          <cell r="D69">
            <v>597.65300000000002</v>
          </cell>
          <cell r="E69">
            <v>296.98200000000003</v>
          </cell>
          <cell r="F69">
            <v>267.07400000000001</v>
          </cell>
          <cell r="G69">
            <v>0</v>
          </cell>
          <cell r="H69">
            <v>1</v>
          </cell>
          <cell r="I69">
            <v>40</v>
          </cell>
          <cell r="J69">
            <v>295.60899999999998</v>
          </cell>
          <cell r="K69">
            <v>1.3730000000000473</v>
          </cell>
          <cell r="L69">
            <v>0</v>
          </cell>
          <cell r="M69">
            <v>50</v>
          </cell>
          <cell r="N69">
            <v>50</v>
          </cell>
          <cell r="V69">
            <v>60</v>
          </cell>
          <cell r="W69">
            <v>59.396400000000007</v>
          </cell>
          <cell r="X69">
            <v>80</v>
          </cell>
          <cell r="Y69">
            <v>8.537116727613121</v>
          </cell>
          <cell r="Z69">
            <v>4.4964677993952495</v>
          </cell>
          <cell r="AD69">
            <v>0</v>
          </cell>
          <cell r="AE69">
            <v>66.766199999999998</v>
          </cell>
          <cell r="AF69">
            <v>56.888599999999997</v>
          </cell>
          <cell r="AG69">
            <v>69.64439999999999</v>
          </cell>
          <cell r="AH69">
            <v>60.593000000000004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88</v>
          </cell>
          <cell r="D70">
            <v>194</v>
          </cell>
          <cell r="E70">
            <v>170</v>
          </cell>
          <cell r="F70">
            <v>112</v>
          </cell>
          <cell r="G70" t="str">
            <v>дк</v>
          </cell>
          <cell r="H70">
            <v>0.6</v>
          </cell>
          <cell r="I70">
            <v>60</v>
          </cell>
          <cell r="J70">
            <v>187</v>
          </cell>
          <cell r="K70">
            <v>-17</v>
          </cell>
          <cell r="L70">
            <v>0</v>
          </cell>
          <cell r="M70">
            <v>50</v>
          </cell>
          <cell r="N70">
            <v>30</v>
          </cell>
          <cell r="V70">
            <v>50</v>
          </cell>
          <cell r="W70">
            <v>34</v>
          </cell>
          <cell r="X70">
            <v>50</v>
          </cell>
          <cell r="Y70">
            <v>8.5882352941176467</v>
          </cell>
          <cell r="Z70">
            <v>3.2941176470588234</v>
          </cell>
          <cell r="AD70">
            <v>0</v>
          </cell>
          <cell r="AE70">
            <v>28.8</v>
          </cell>
          <cell r="AF70">
            <v>29.8</v>
          </cell>
          <cell r="AG70">
            <v>35</v>
          </cell>
          <cell r="AH70">
            <v>35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66</v>
          </cell>
          <cell r="D71">
            <v>562</v>
          </cell>
          <cell r="E71">
            <v>350</v>
          </cell>
          <cell r="F71">
            <v>277</v>
          </cell>
          <cell r="G71" t="str">
            <v>ябл</v>
          </cell>
          <cell r="H71">
            <v>0.6</v>
          </cell>
          <cell r="I71">
            <v>60</v>
          </cell>
          <cell r="J71">
            <v>473</v>
          </cell>
          <cell r="K71">
            <v>-123</v>
          </cell>
          <cell r="L71">
            <v>0</v>
          </cell>
          <cell r="M71">
            <v>50</v>
          </cell>
          <cell r="N71">
            <v>50</v>
          </cell>
          <cell r="V71">
            <v>130</v>
          </cell>
          <cell r="W71">
            <v>70</v>
          </cell>
          <cell r="X71">
            <v>90</v>
          </cell>
          <cell r="Y71">
            <v>8.5285714285714285</v>
          </cell>
          <cell r="Z71">
            <v>3.9571428571428573</v>
          </cell>
          <cell r="AD71">
            <v>0</v>
          </cell>
          <cell r="AE71">
            <v>54.8</v>
          </cell>
          <cell r="AF71">
            <v>66</v>
          </cell>
          <cell r="AG71">
            <v>79.599999999999994</v>
          </cell>
          <cell r="AH71">
            <v>143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457</v>
          </cell>
          <cell r="D72">
            <v>639</v>
          </cell>
          <cell r="E72">
            <v>585</v>
          </cell>
          <cell r="F72">
            <v>506</v>
          </cell>
          <cell r="G72" t="str">
            <v>ябл</v>
          </cell>
          <cell r="H72">
            <v>0.6</v>
          </cell>
          <cell r="I72">
            <v>60</v>
          </cell>
          <cell r="J72">
            <v>590</v>
          </cell>
          <cell r="K72">
            <v>-5</v>
          </cell>
          <cell r="L72">
            <v>0</v>
          </cell>
          <cell r="M72">
            <v>150</v>
          </cell>
          <cell r="N72">
            <v>30</v>
          </cell>
          <cell r="V72">
            <v>160</v>
          </cell>
          <cell r="W72">
            <v>117</v>
          </cell>
          <cell r="X72">
            <v>120</v>
          </cell>
          <cell r="Y72">
            <v>8.2564102564102573</v>
          </cell>
          <cell r="Z72">
            <v>4.3247863247863245</v>
          </cell>
          <cell r="AD72">
            <v>0</v>
          </cell>
          <cell r="AE72">
            <v>109.6</v>
          </cell>
          <cell r="AF72">
            <v>146.4</v>
          </cell>
          <cell r="AG72">
            <v>145.4</v>
          </cell>
          <cell r="AH72">
            <v>151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111.393</v>
          </cell>
          <cell r="D73">
            <v>235.91200000000001</v>
          </cell>
          <cell r="E73">
            <v>188.673</v>
          </cell>
          <cell r="F73">
            <v>103.574</v>
          </cell>
          <cell r="G73">
            <v>0</v>
          </cell>
          <cell r="H73">
            <v>1</v>
          </cell>
          <cell r="I73">
            <v>30</v>
          </cell>
          <cell r="J73">
            <v>216.11</v>
          </cell>
          <cell r="K73">
            <v>-27.437000000000012</v>
          </cell>
          <cell r="L73">
            <v>50</v>
          </cell>
          <cell r="M73">
            <v>40</v>
          </cell>
          <cell r="N73">
            <v>50</v>
          </cell>
          <cell r="V73">
            <v>30</v>
          </cell>
          <cell r="W73">
            <v>37.7346</v>
          </cell>
          <cell r="X73">
            <v>30</v>
          </cell>
          <cell r="Y73">
            <v>8.0449772887482585</v>
          </cell>
          <cell r="Z73">
            <v>2.7448018529413325</v>
          </cell>
          <cell r="AD73">
            <v>0</v>
          </cell>
          <cell r="AE73">
            <v>31.588000000000001</v>
          </cell>
          <cell r="AF73">
            <v>39.105599999999995</v>
          </cell>
          <cell r="AG73">
            <v>34.009</v>
          </cell>
          <cell r="AH73">
            <v>17.236999999999998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441</v>
          </cell>
          <cell r="D74">
            <v>1073</v>
          </cell>
          <cell r="E74">
            <v>803</v>
          </cell>
          <cell r="F74">
            <v>703</v>
          </cell>
          <cell r="G74" t="str">
            <v>ябл,дк</v>
          </cell>
          <cell r="H74">
            <v>0.6</v>
          </cell>
          <cell r="I74">
            <v>60</v>
          </cell>
          <cell r="J74">
            <v>799</v>
          </cell>
          <cell r="K74">
            <v>4</v>
          </cell>
          <cell r="L74">
            <v>100</v>
          </cell>
          <cell r="M74">
            <v>200</v>
          </cell>
          <cell r="N74">
            <v>100</v>
          </cell>
          <cell r="V74">
            <v>200</v>
          </cell>
          <cell r="W74">
            <v>160.6</v>
          </cell>
          <cell r="X74">
            <v>150</v>
          </cell>
          <cell r="Y74">
            <v>9.0473225404732265</v>
          </cell>
          <cell r="Z74">
            <v>4.3773349937733501</v>
          </cell>
          <cell r="AD74">
            <v>0</v>
          </cell>
          <cell r="AE74">
            <v>146.6</v>
          </cell>
          <cell r="AF74">
            <v>185</v>
          </cell>
          <cell r="AG74">
            <v>199.2</v>
          </cell>
          <cell r="AH74">
            <v>205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608</v>
          </cell>
          <cell r="D75">
            <v>1222</v>
          </cell>
          <cell r="E75">
            <v>1128</v>
          </cell>
          <cell r="F75">
            <v>688</v>
          </cell>
          <cell r="G75" t="str">
            <v>ябл,дк</v>
          </cell>
          <cell r="H75">
            <v>0.6</v>
          </cell>
          <cell r="I75">
            <v>60</v>
          </cell>
          <cell r="J75">
            <v>1129</v>
          </cell>
          <cell r="K75">
            <v>-1</v>
          </cell>
          <cell r="L75">
            <v>150</v>
          </cell>
          <cell r="M75">
            <v>250</v>
          </cell>
          <cell r="N75">
            <v>170</v>
          </cell>
          <cell r="V75">
            <v>250</v>
          </cell>
          <cell r="W75">
            <v>225.6</v>
          </cell>
          <cell r="X75">
            <v>280</v>
          </cell>
          <cell r="Y75">
            <v>7.9255319148936172</v>
          </cell>
          <cell r="Z75">
            <v>3.0496453900709222</v>
          </cell>
          <cell r="AD75">
            <v>0</v>
          </cell>
          <cell r="AE75">
            <v>202.8</v>
          </cell>
          <cell r="AF75">
            <v>230.2</v>
          </cell>
          <cell r="AG75">
            <v>243</v>
          </cell>
          <cell r="AH75">
            <v>292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-6</v>
          </cell>
          <cell r="D76">
            <v>220</v>
          </cell>
          <cell r="E76">
            <v>128</v>
          </cell>
          <cell r="F76">
            <v>86</v>
          </cell>
          <cell r="G76">
            <v>0</v>
          </cell>
          <cell r="H76">
            <v>0.4</v>
          </cell>
          <cell r="I76" t="e">
            <v>#N/A</v>
          </cell>
          <cell r="J76">
            <v>248</v>
          </cell>
          <cell r="K76">
            <v>-120</v>
          </cell>
          <cell r="L76">
            <v>200</v>
          </cell>
          <cell r="M76">
            <v>200</v>
          </cell>
          <cell r="N76">
            <v>100</v>
          </cell>
          <cell r="V76">
            <v>300</v>
          </cell>
          <cell r="W76">
            <v>25.6</v>
          </cell>
          <cell r="X76">
            <v>200</v>
          </cell>
          <cell r="Y76">
            <v>42.421875</v>
          </cell>
          <cell r="Z76">
            <v>3.359375</v>
          </cell>
          <cell r="AD76">
            <v>0</v>
          </cell>
          <cell r="AE76">
            <v>102.4</v>
          </cell>
          <cell r="AF76">
            <v>2.2000000000000002</v>
          </cell>
          <cell r="AG76">
            <v>1.4</v>
          </cell>
          <cell r="AH76">
            <v>111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171</v>
          </cell>
          <cell r="D77">
            <v>1431</v>
          </cell>
          <cell r="E77">
            <v>975</v>
          </cell>
          <cell r="F77">
            <v>612</v>
          </cell>
          <cell r="G77">
            <v>0</v>
          </cell>
          <cell r="H77">
            <v>0.33</v>
          </cell>
          <cell r="I77">
            <v>60</v>
          </cell>
          <cell r="J77">
            <v>1005</v>
          </cell>
          <cell r="K77">
            <v>-30</v>
          </cell>
          <cell r="L77">
            <v>150</v>
          </cell>
          <cell r="M77">
            <v>220</v>
          </cell>
          <cell r="N77">
            <v>250</v>
          </cell>
          <cell r="V77">
            <v>180</v>
          </cell>
          <cell r="W77">
            <v>195</v>
          </cell>
          <cell r="X77">
            <v>200</v>
          </cell>
          <cell r="Y77">
            <v>8.2666666666666675</v>
          </cell>
          <cell r="Z77">
            <v>3.1384615384615384</v>
          </cell>
          <cell r="AD77">
            <v>0</v>
          </cell>
          <cell r="AE77">
            <v>181.6</v>
          </cell>
          <cell r="AF77">
            <v>186.4</v>
          </cell>
          <cell r="AG77">
            <v>229.2</v>
          </cell>
          <cell r="AH77">
            <v>186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161</v>
          </cell>
          <cell r="D78">
            <v>916</v>
          </cell>
          <cell r="E78">
            <v>606</v>
          </cell>
          <cell r="F78">
            <v>461</v>
          </cell>
          <cell r="G78">
            <v>0</v>
          </cell>
          <cell r="H78">
            <v>0.35</v>
          </cell>
          <cell r="I78" t="e">
            <v>#N/A</v>
          </cell>
          <cell r="J78">
            <v>642</v>
          </cell>
          <cell r="K78">
            <v>-36</v>
          </cell>
          <cell r="L78">
            <v>0</v>
          </cell>
          <cell r="M78">
            <v>100</v>
          </cell>
          <cell r="N78">
            <v>80</v>
          </cell>
          <cell r="V78">
            <v>150</v>
          </cell>
          <cell r="W78">
            <v>121.2</v>
          </cell>
          <cell r="X78">
            <v>150</v>
          </cell>
          <cell r="Y78">
            <v>7.7640264026402637</v>
          </cell>
          <cell r="Z78">
            <v>3.8036303630363038</v>
          </cell>
          <cell r="AD78">
            <v>0</v>
          </cell>
          <cell r="AE78">
            <v>104.4</v>
          </cell>
          <cell r="AF78">
            <v>82.4</v>
          </cell>
          <cell r="AG78">
            <v>137.80000000000001</v>
          </cell>
          <cell r="AH78">
            <v>131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121</v>
          </cell>
          <cell r="D79">
            <v>369</v>
          </cell>
          <cell r="E79">
            <v>324</v>
          </cell>
          <cell r="F79">
            <v>157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348</v>
          </cell>
          <cell r="K79">
            <v>-24</v>
          </cell>
          <cell r="L79">
            <v>80</v>
          </cell>
          <cell r="M79">
            <v>50</v>
          </cell>
          <cell r="N79">
            <v>60</v>
          </cell>
          <cell r="V79">
            <v>100</v>
          </cell>
          <cell r="W79">
            <v>64.8</v>
          </cell>
          <cell r="X79">
            <v>100</v>
          </cell>
          <cell r="Y79">
            <v>8.4413580246913575</v>
          </cell>
          <cell r="Z79">
            <v>2.4228395061728398</v>
          </cell>
          <cell r="AD79">
            <v>0</v>
          </cell>
          <cell r="AE79">
            <v>53.8</v>
          </cell>
          <cell r="AF79">
            <v>80.599999999999994</v>
          </cell>
          <cell r="AG79">
            <v>67.599999999999994</v>
          </cell>
          <cell r="AH79">
            <v>93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1302</v>
          </cell>
          <cell r="D80">
            <v>8468</v>
          </cell>
          <cell r="E80">
            <v>5443</v>
          </cell>
          <cell r="F80">
            <v>4205</v>
          </cell>
          <cell r="G80">
            <v>0</v>
          </cell>
          <cell r="H80">
            <v>0.35</v>
          </cell>
          <cell r="I80">
            <v>40</v>
          </cell>
          <cell r="J80">
            <v>5562</v>
          </cell>
          <cell r="K80">
            <v>-119</v>
          </cell>
          <cell r="L80">
            <v>900</v>
          </cell>
          <cell r="M80">
            <v>1100</v>
          </cell>
          <cell r="N80">
            <v>1000</v>
          </cell>
          <cell r="V80">
            <v>1200</v>
          </cell>
          <cell r="W80">
            <v>807.8</v>
          </cell>
          <cell r="X80">
            <v>1000</v>
          </cell>
          <cell r="Y80">
            <v>11.642733349839069</v>
          </cell>
          <cell r="Z80">
            <v>5.2054964100024765</v>
          </cell>
          <cell r="AD80">
            <v>1404</v>
          </cell>
          <cell r="AE80">
            <v>685.6</v>
          </cell>
          <cell r="AF80">
            <v>823.4</v>
          </cell>
          <cell r="AG80">
            <v>921.6</v>
          </cell>
          <cell r="AH80">
            <v>835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4306</v>
          </cell>
          <cell r="D81">
            <v>15031</v>
          </cell>
          <cell r="E81">
            <v>13783</v>
          </cell>
          <cell r="F81">
            <v>5404</v>
          </cell>
          <cell r="G81" t="str">
            <v>отк</v>
          </cell>
          <cell r="H81">
            <v>0.35</v>
          </cell>
          <cell r="I81">
            <v>45</v>
          </cell>
          <cell r="J81">
            <v>13909</v>
          </cell>
          <cell r="K81">
            <v>-126</v>
          </cell>
          <cell r="L81">
            <v>2100</v>
          </cell>
          <cell r="M81">
            <v>1800</v>
          </cell>
          <cell r="N81">
            <v>2000</v>
          </cell>
          <cell r="V81">
            <v>2500</v>
          </cell>
          <cell r="W81">
            <v>2156.6</v>
          </cell>
          <cell r="X81">
            <v>2500</v>
          </cell>
          <cell r="Y81">
            <v>7.5600482240563851</v>
          </cell>
          <cell r="Z81">
            <v>2.5057961606232033</v>
          </cell>
          <cell r="AD81">
            <v>3000</v>
          </cell>
          <cell r="AE81">
            <v>1772</v>
          </cell>
          <cell r="AF81">
            <v>2082.1999999999998</v>
          </cell>
          <cell r="AG81">
            <v>2296</v>
          </cell>
          <cell r="AH81">
            <v>2494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278</v>
          </cell>
          <cell r="D82">
            <v>749</v>
          </cell>
          <cell r="E82">
            <v>604</v>
          </cell>
          <cell r="F82">
            <v>407</v>
          </cell>
          <cell r="G82">
            <v>0</v>
          </cell>
          <cell r="H82">
            <v>0.4</v>
          </cell>
          <cell r="I82" t="e">
            <v>#N/A</v>
          </cell>
          <cell r="J82">
            <v>620</v>
          </cell>
          <cell r="K82">
            <v>-16</v>
          </cell>
          <cell r="L82">
            <v>0</v>
          </cell>
          <cell r="M82">
            <v>100</v>
          </cell>
          <cell r="N82">
            <v>130</v>
          </cell>
          <cell r="V82">
            <v>220</v>
          </cell>
          <cell r="W82">
            <v>120.8</v>
          </cell>
          <cell r="X82">
            <v>120</v>
          </cell>
          <cell r="Y82">
            <v>8.087748344370862</v>
          </cell>
          <cell r="Z82">
            <v>3.3692052980132452</v>
          </cell>
          <cell r="AD82">
            <v>0</v>
          </cell>
          <cell r="AE82">
            <v>119.4</v>
          </cell>
          <cell r="AF82">
            <v>122.6</v>
          </cell>
          <cell r="AG82">
            <v>135.80000000000001</v>
          </cell>
          <cell r="AH82">
            <v>153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173.32599999999999</v>
          </cell>
          <cell r="D83">
            <v>1913.6759999999999</v>
          </cell>
          <cell r="E83">
            <v>748.83100000000002</v>
          </cell>
          <cell r="F83">
            <v>735.00099999999998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742.173</v>
          </cell>
          <cell r="K83">
            <v>6.6580000000000155</v>
          </cell>
          <cell r="L83">
            <v>0</v>
          </cell>
          <cell r="M83">
            <v>0</v>
          </cell>
          <cell r="N83">
            <v>0</v>
          </cell>
          <cell r="V83">
            <v>250</v>
          </cell>
          <cell r="W83">
            <v>149.7662</v>
          </cell>
          <cell r="X83">
            <v>200</v>
          </cell>
          <cell r="Y83">
            <v>7.9123393662922608</v>
          </cell>
          <cell r="Z83">
            <v>4.9076560665891238</v>
          </cell>
          <cell r="AD83">
            <v>0</v>
          </cell>
          <cell r="AE83">
            <v>146.68720000000002</v>
          </cell>
          <cell r="AF83">
            <v>129.18979999999999</v>
          </cell>
          <cell r="AG83">
            <v>208.87240000000003</v>
          </cell>
          <cell r="AH83">
            <v>182.422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231</v>
          </cell>
          <cell r="D84">
            <v>365</v>
          </cell>
          <cell r="E84">
            <v>397</v>
          </cell>
          <cell r="F84">
            <v>191</v>
          </cell>
          <cell r="G84">
            <v>0</v>
          </cell>
          <cell r="H84">
            <v>0.4</v>
          </cell>
          <cell r="I84" t="e">
            <v>#N/A</v>
          </cell>
          <cell r="J84">
            <v>412</v>
          </cell>
          <cell r="K84">
            <v>-15</v>
          </cell>
          <cell r="L84">
            <v>80</v>
          </cell>
          <cell r="M84">
            <v>90</v>
          </cell>
          <cell r="N84">
            <v>100</v>
          </cell>
          <cell r="V84">
            <v>100</v>
          </cell>
          <cell r="W84">
            <v>79.400000000000006</v>
          </cell>
          <cell r="X84">
            <v>100</v>
          </cell>
          <cell r="Y84">
            <v>8.3249370277078079</v>
          </cell>
          <cell r="Z84">
            <v>2.4055415617128464</v>
          </cell>
          <cell r="AD84">
            <v>0</v>
          </cell>
          <cell r="AE84">
            <v>60</v>
          </cell>
          <cell r="AF84">
            <v>80</v>
          </cell>
          <cell r="AG84">
            <v>77.8</v>
          </cell>
          <cell r="AH84">
            <v>102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51.222000000000001</v>
          </cell>
          <cell r="D85">
            <v>154.02500000000001</v>
          </cell>
          <cell r="E85">
            <v>91.623000000000005</v>
          </cell>
          <cell r="F85">
            <v>72.191999999999993</v>
          </cell>
          <cell r="G85">
            <v>0</v>
          </cell>
          <cell r="H85">
            <v>1</v>
          </cell>
          <cell r="I85" t="e">
            <v>#N/A</v>
          </cell>
          <cell r="J85">
            <v>100.051</v>
          </cell>
          <cell r="K85">
            <v>-8.4279999999999973</v>
          </cell>
          <cell r="L85">
            <v>0</v>
          </cell>
          <cell r="M85">
            <v>20</v>
          </cell>
          <cell r="N85">
            <v>20</v>
          </cell>
          <cell r="V85">
            <v>30</v>
          </cell>
          <cell r="W85">
            <v>18.3246</v>
          </cell>
          <cell r="X85">
            <v>30</v>
          </cell>
          <cell r="Y85">
            <v>9.3967671872783036</v>
          </cell>
          <cell r="Z85">
            <v>3.9396221472774298</v>
          </cell>
          <cell r="AD85">
            <v>0</v>
          </cell>
          <cell r="AE85">
            <v>15.316399999999998</v>
          </cell>
          <cell r="AF85">
            <v>17.9208</v>
          </cell>
          <cell r="AG85">
            <v>22.2514</v>
          </cell>
          <cell r="AH85">
            <v>23.126999999999999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187</v>
          </cell>
          <cell r="D86">
            <v>1530</v>
          </cell>
          <cell r="E86">
            <v>1015</v>
          </cell>
          <cell r="F86">
            <v>689</v>
          </cell>
          <cell r="G86">
            <v>0</v>
          </cell>
          <cell r="H86">
            <v>0.2</v>
          </cell>
          <cell r="I86" t="e">
            <v>#N/A</v>
          </cell>
          <cell r="J86">
            <v>1042</v>
          </cell>
          <cell r="K86">
            <v>-27</v>
          </cell>
          <cell r="L86">
            <v>200</v>
          </cell>
          <cell r="M86">
            <v>200</v>
          </cell>
          <cell r="N86">
            <v>200</v>
          </cell>
          <cell r="V86">
            <v>200</v>
          </cell>
          <cell r="W86">
            <v>203</v>
          </cell>
          <cell r="X86">
            <v>300</v>
          </cell>
          <cell r="Y86">
            <v>8.8128078817733986</v>
          </cell>
          <cell r="Z86">
            <v>3.3940886699507389</v>
          </cell>
          <cell r="AD86">
            <v>0</v>
          </cell>
          <cell r="AE86">
            <v>212.6</v>
          </cell>
          <cell r="AF86">
            <v>189.4</v>
          </cell>
          <cell r="AG86">
            <v>229.2</v>
          </cell>
          <cell r="AH86">
            <v>181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199</v>
          </cell>
          <cell r="D87">
            <v>816</v>
          </cell>
          <cell r="E87">
            <v>686</v>
          </cell>
          <cell r="F87">
            <v>327</v>
          </cell>
          <cell r="G87">
            <v>0</v>
          </cell>
          <cell r="H87">
            <v>0.3</v>
          </cell>
          <cell r="I87" t="e">
            <v>#N/A</v>
          </cell>
          <cell r="J87">
            <v>711</v>
          </cell>
          <cell r="K87">
            <v>-25</v>
          </cell>
          <cell r="L87">
            <v>120</v>
          </cell>
          <cell r="M87">
            <v>150</v>
          </cell>
          <cell r="N87">
            <v>70</v>
          </cell>
          <cell r="V87">
            <v>200</v>
          </cell>
          <cell r="W87">
            <v>137.19999999999999</v>
          </cell>
          <cell r="X87">
            <v>200</v>
          </cell>
          <cell r="Y87">
            <v>7.776967930029155</v>
          </cell>
          <cell r="Z87">
            <v>2.3833819241982508</v>
          </cell>
          <cell r="AD87">
            <v>0</v>
          </cell>
          <cell r="AE87">
            <v>86.8</v>
          </cell>
          <cell r="AF87">
            <v>132.19999999999999</v>
          </cell>
          <cell r="AG87">
            <v>140.80000000000001</v>
          </cell>
          <cell r="AH87">
            <v>204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95.447000000000003</v>
          </cell>
          <cell r="D88">
            <v>506.375</v>
          </cell>
          <cell r="E88">
            <v>347.19799999999998</v>
          </cell>
          <cell r="F88">
            <v>244.482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359.24</v>
          </cell>
          <cell r="K88">
            <v>-12.04200000000003</v>
          </cell>
          <cell r="L88">
            <v>50</v>
          </cell>
          <cell r="M88">
            <v>50</v>
          </cell>
          <cell r="N88">
            <v>100</v>
          </cell>
          <cell r="V88">
            <v>60</v>
          </cell>
          <cell r="W88">
            <v>69.439599999999999</v>
          </cell>
          <cell r="X88">
            <v>90</v>
          </cell>
          <cell r="Y88">
            <v>8.5611380249886224</v>
          </cell>
          <cell r="Z88">
            <v>3.5207864100599657</v>
          </cell>
          <cell r="AD88">
            <v>0</v>
          </cell>
          <cell r="AE88">
            <v>69.974999999999994</v>
          </cell>
          <cell r="AF88">
            <v>63.7864</v>
          </cell>
          <cell r="AG88">
            <v>70.724199999999996</v>
          </cell>
          <cell r="AH88">
            <v>74.322000000000003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2618.7240000000002</v>
          </cell>
          <cell r="D89">
            <v>4700.1239999999998</v>
          </cell>
          <cell r="E89">
            <v>3968.2840000000001</v>
          </cell>
          <cell r="F89">
            <v>3320.2620000000002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4002.2979999999998</v>
          </cell>
          <cell r="K89">
            <v>-34.013999999999669</v>
          </cell>
          <cell r="L89">
            <v>700</v>
          </cell>
          <cell r="M89">
            <v>1000</v>
          </cell>
          <cell r="N89">
            <v>700</v>
          </cell>
          <cell r="V89">
            <v>800</v>
          </cell>
          <cell r="W89">
            <v>793.65679999999998</v>
          </cell>
          <cell r="X89">
            <v>700</v>
          </cell>
          <cell r="Y89">
            <v>9.0974612704131061</v>
          </cell>
          <cell r="Z89">
            <v>4.1834984592836602</v>
          </cell>
          <cell r="AD89">
            <v>0</v>
          </cell>
          <cell r="AE89">
            <v>784.02200000000005</v>
          </cell>
          <cell r="AF89">
            <v>847.20259999999996</v>
          </cell>
          <cell r="AG89">
            <v>814.72900000000004</v>
          </cell>
          <cell r="AH89">
            <v>723.11699999999996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3458.6579999999999</v>
          </cell>
          <cell r="D90">
            <v>8917.9359999999997</v>
          </cell>
          <cell r="E90">
            <v>7687.8770000000004</v>
          </cell>
          <cell r="F90">
            <v>4548.03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7887.3119999999999</v>
          </cell>
          <cell r="K90">
            <v>-199.43499999999949</v>
          </cell>
          <cell r="L90">
            <v>1800</v>
          </cell>
          <cell r="M90">
            <v>1400</v>
          </cell>
          <cell r="N90">
            <v>1150</v>
          </cell>
          <cell r="V90">
            <v>1500</v>
          </cell>
          <cell r="W90">
            <v>1525.5602000000001</v>
          </cell>
          <cell r="X90">
            <v>1500</v>
          </cell>
          <cell r="Y90">
            <v>7.7991219225567097</v>
          </cell>
          <cell r="Z90">
            <v>2.9812196201762471</v>
          </cell>
          <cell r="AD90">
            <v>60.076000000000001</v>
          </cell>
          <cell r="AE90">
            <v>1347.3152</v>
          </cell>
          <cell r="AF90">
            <v>1477.2182</v>
          </cell>
          <cell r="AG90">
            <v>1755.5484000000001</v>
          </cell>
          <cell r="AH90">
            <v>1436.94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3393.9140000000002</v>
          </cell>
          <cell r="D91">
            <v>10054.553</v>
          </cell>
          <cell r="E91">
            <v>7370.8649999999998</v>
          </cell>
          <cell r="F91">
            <v>6004.924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7419.2830000000004</v>
          </cell>
          <cell r="K91">
            <v>-48.418000000000575</v>
          </cell>
          <cell r="L91">
            <v>1500</v>
          </cell>
          <cell r="M91">
            <v>1500</v>
          </cell>
          <cell r="N91">
            <v>1200</v>
          </cell>
          <cell r="V91">
            <v>1600</v>
          </cell>
          <cell r="W91">
            <v>1462.1948</v>
          </cell>
          <cell r="X91">
            <v>1200</v>
          </cell>
          <cell r="Y91">
            <v>8.8941117831905832</v>
          </cell>
          <cell r="Z91">
            <v>4.1067879601267903</v>
          </cell>
          <cell r="AD91">
            <v>59.890999999999998</v>
          </cell>
          <cell r="AE91">
            <v>1385.7482</v>
          </cell>
          <cell r="AF91">
            <v>1446.5886</v>
          </cell>
          <cell r="AG91">
            <v>1634.3142</v>
          </cell>
          <cell r="AH91">
            <v>1457.4580000000001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152.82599999999999</v>
          </cell>
          <cell r="D92">
            <v>258.12900000000002</v>
          </cell>
          <cell r="E92">
            <v>240.93600000000001</v>
          </cell>
          <cell r="F92">
            <v>167.577</v>
          </cell>
          <cell r="G92" t="str">
            <v>г</v>
          </cell>
          <cell r="H92">
            <v>1</v>
          </cell>
          <cell r="I92" t="e">
            <v>#N/A</v>
          </cell>
          <cell r="J92">
            <v>240.40899999999999</v>
          </cell>
          <cell r="K92">
            <v>0.52700000000001523</v>
          </cell>
          <cell r="L92">
            <v>50</v>
          </cell>
          <cell r="M92">
            <v>50</v>
          </cell>
          <cell r="N92">
            <v>30</v>
          </cell>
          <cell r="V92">
            <v>80</v>
          </cell>
          <cell r="W92">
            <v>48.187200000000004</v>
          </cell>
          <cell r="X92">
            <v>50</v>
          </cell>
          <cell r="Y92">
            <v>8.8732484975263137</v>
          </cell>
          <cell r="Z92">
            <v>3.4776247634226514</v>
          </cell>
          <cell r="AD92">
            <v>0</v>
          </cell>
          <cell r="AE92">
            <v>45.9238</v>
          </cell>
          <cell r="AF92">
            <v>44.1252</v>
          </cell>
          <cell r="AG92">
            <v>48.192999999999998</v>
          </cell>
          <cell r="AH92">
            <v>60.220999999999997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38</v>
          </cell>
          <cell r="D93">
            <v>278</v>
          </cell>
          <cell r="E93">
            <v>164</v>
          </cell>
          <cell r="F93">
            <v>147</v>
          </cell>
          <cell r="G93">
            <v>0</v>
          </cell>
          <cell r="H93">
            <v>0.5</v>
          </cell>
          <cell r="I93" t="e">
            <v>#N/A</v>
          </cell>
          <cell r="J93">
            <v>215</v>
          </cell>
          <cell r="K93">
            <v>-51</v>
          </cell>
          <cell r="L93">
            <v>0</v>
          </cell>
          <cell r="M93">
            <v>0</v>
          </cell>
          <cell r="N93">
            <v>30</v>
          </cell>
          <cell r="V93">
            <v>80</v>
          </cell>
          <cell r="W93">
            <v>32.799999999999997</v>
          </cell>
          <cell r="X93">
            <v>30</v>
          </cell>
          <cell r="Y93">
            <v>8.75</v>
          </cell>
          <cell r="Z93">
            <v>4.4817073170731714</v>
          </cell>
          <cell r="AD93">
            <v>0</v>
          </cell>
          <cell r="AE93">
            <v>31</v>
          </cell>
          <cell r="AF93">
            <v>25.2</v>
          </cell>
          <cell r="AG93">
            <v>40.200000000000003</v>
          </cell>
          <cell r="AH93">
            <v>42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58.021000000000001</v>
          </cell>
          <cell r="D94">
            <v>27.917999999999999</v>
          </cell>
          <cell r="E94">
            <v>20.991</v>
          </cell>
          <cell r="F94">
            <v>8.8829999999999991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24.100999999999999</v>
          </cell>
          <cell r="K94">
            <v>-3.1099999999999994</v>
          </cell>
          <cell r="L94">
            <v>0</v>
          </cell>
          <cell r="M94">
            <v>0</v>
          </cell>
          <cell r="N94">
            <v>0</v>
          </cell>
          <cell r="V94">
            <v>20</v>
          </cell>
          <cell r="W94">
            <v>4.1981999999999999</v>
          </cell>
          <cell r="X94">
            <v>10</v>
          </cell>
          <cell r="Y94">
            <v>9.2618264970701727</v>
          </cell>
          <cell r="Z94">
            <v>2.1159068172073745</v>
          </cell>
          <cell r="AD94">
            <v>0</v>
          </cell>
          <cell r="AE94">
            <v>6.8452000000000002</v>
          </cell>
          <cell r="AF94">
            <v>8.1845999999999997</v>
          </cell>
          <cell r="AG94">
            <v>5.5253999999999994</v>
          </cell>
          <cell r="AH94">
            <v>8.8919999999999995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736</v>
          </cell>
          <cell r="D95">
            <v>2403</v>
          </cell>
          <cell r="E95">
            <v>2138</v>
          </cell>
          <cell r="F95">
            <v>961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2171</v>
          </cell>
          <cell r="K95">
            <v>-33</v>
          </cell>
          <cell r="L95">
            <v>100</v>
          </cell>
          <cell r="M95">
            <v>300</v>
          </cell>
          <cell r="N95">
            <v>200</v>
          </cell>
          <cell r="V95">
            <v>400</v>
          </cell>
          <cell r="W95">
            <v>266.8</v>
          </cell>
          <cell r="X95">
            <v>300</v>
          </cell>
          <cell r="Y95">
            <v>8.4745127436281855</v>
          </cell>
          <cell r="Z95">
            <v>3.6019490254872562</v>
          </cell>
          <cell r="AD95">
            <v>804</v>
          </cell>
          <cell r="AE95">
            <v>285</v>
          </cell>
          <cell r="AF95">
            <v>291</v>
          </cell>
          <cell r="AG95">
            <v>311.2</v>
          </cell>
          <cell r="AH95">
            <v>312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122</v>
          </cell>
          <cell r="D96">
            <v>1189</v>
          </cell>
          <cell r="E96">
            <v>726</v>
          </cell>
          <cell r="F96">
            <v>568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785</v>
          </cell>
          <cell r="K96">
            <v>-59</v>
          </cell>
          <cell r="L96">
            <v>0</v>
          </cell>
          <cell r="M96">
            <v>150</v>
          </cell>
          <cell r="N96">
            <v>180</v>
          </cell>
          <cell r="V96">
            <v>180</v>
          </cell>
          <cell r="W96">
            <v>145.19999999999999</v>
          </cell>
          <cell r="X96">
            <v>150</v>
          </cell>
          <cell r="Y96">
            <v>8.4573002754820941</v>
          </cell>
          <cell r="Z96">
            <v>3.9118457300275487</v>
          </cell>
          <cell r="AD96">
            <v>0</v>
          </cell>
          <cell r="AE96">
            <v>151.19999999999999</v>
          </cell>
          <cell r="AF96">
            <v>125</v>
          </cell>
          <cell r="AG96">
            <v>176.4</v>
          </cell>
          <cell r="AH96">
            <v>118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275</v>
          </cell>
          <cell r="D97">
            <v>1967</v>
          </cell>
          <cell r="E97">
            <v>1402</v>
          </cell>
          <cell r="F97">
            <v>803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1431</v>
          </cell>
          <cell r="K97">
            <v>-29</v>
          </cell>
          <cell r="L97">
            <v>200</v>
          </cell>
          <cell r="M97">
            <v>250</v>
          </cell>
          <cell r="N97">
            <v>330</v>
          </cell>
          <cell r="V97">
            <v>220</v>
          </cell>
          <cell r="W97">
            <v>245.6</v>
          </cell>
          <cell r="X97">
            <v>250</v>
          </cell>
          <cell r="Y97">
            <v>8.3591205211726383</v>
          </cell>
          <cell r="Z97">
            <v>3.2695439739413681</v>
          </cell>
          <cell r="AD97">
            <v>174</v>
          </cell>
          <cell r="AE97">
            <v>236.2</v>
          </cell>
          <cell r="AF97">
            <v>206.4</v>
          </cell>
          <cell r="AG97">
            <v>274.2</v>
          </cell>
          <cell r="AH97">
            <v>180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118</v>
          </cell>
          <cell r="D98">
            <v>1181</v>
          </cell>
          <cell r="E98">
            <v>741</v>
          </cell>
          <cell r="F98">
            <v>525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802</v>
          </cell>
          <cell r="K98">
            <v>-61</v>
          </cell>
          <cell r="L98">
            <v>0</v>
          </cell>
          <cell r="M98">
            <v>160</v>
          </cell>
          <cell r="N98">
            <v>200</v>
          </cell>
          <cell r="V98">
            <v>220</v>
          </cell>
          <cell r="W98">
            <v>148.19999999999999</v>
          </cell>
          <cell r="X98">
            <v>150</v>
          </cell>
          <cell r="Y98">
            <v>8.4682860998650487</v>
          </cell>
          <cell r="Z98">
            <v>3.5425101214574903</v>
          </cell>
          <cell r="AD98">
            <v>0</v>
          </cell>
          <cell r="AE98">
            <v>140.19999999999999</v>
          </cell>
          <cell r="AF98">
            <v>123.2</v>
          </cell>
          <cell r="AG98">
            <v>173.6</v>
          </cell>
          <cell r="AH98">
            <v>145</v>
          </cell>
          <cell r="AI98" t="e">
            <v>#N/A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D99">
            <v>6</v>
          </cell>
          <cell r="E99">
            <v>2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0.4</v>
          </cell>
          <cell r="Y99">
            <v>10</v>
          </cell>
          <cell r="Z99">
            <v>10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17.146000000000001</v>
          </cell>
          <cell r="E100">
            <v>9.5839999999999996</v>
          </cell>
          <cell r="F100">
            <v>7.5620000000000003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10.601000000000001</v>
          </cell>
          <cell r="K100">
            <v>-1.0170000000000012</v>
          </cell>
          <cell r="L100">
            <v>0</v>
          </cell>
          <cell r="M100">
            <v>0</v>
          </cell>
          <cell r="N100">
            <v>10</v>
          </cell>
          <cell r="W100">
            <v>1.9167999999999998</v>
          </cell>
          <cell r="Y100">
            <v>9.1621452420701175</v>
          </cell>
          <cell r="Z100">
            <v>3.9451168614357268</v>
          </cell>
          <cell r="AD100">
            <v>0</v>
          </cell>
          <cell r="AE100">
            <v>1.1284000000000001</v>
          </cell>
          <cell r="AF100">
            <v>1.4136</v>
          </cell>
          <cell r="AG100">
            <v>0</v>
          </cell>
          <cell r="AH100">
            <v>1.35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4</v>
          </cell>
          <cell r="D101">
            <v>13</v>
          </cell>
          <cell r="E101">
            <v>7</v>
          </cell>
          <cell r="F101">
            <v>8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8</v>
          </cell>
          <cell r="K101">
            <v>-1</v>
          </cell>
          <cell r="L101">
            <v>0</v>
          </cell>
          <cell r="M101">
            <v>0</v>
          </cell>
          <cell r="N101">
            <v>10</v>
          </cell>
          <cell r="W101">
            <v>1.4</v>
          </cell>
          <cell r="Y101">
            <v>12.857142857142858</v>
          </cell>
          <cell r="Z101">
            <v>5.7142857142857144</v>
          </cell>
          <cell r="AD101">
            <v>0</v>
          </cell>
          <cell r="AE101">
            <v>1.2</v>
          </cell>
          <cell r="AF101">
            <v>0.8</v>
          </cell>
          <cell r="AG101">
            <v>1.6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16</v>
          </cell>
          <cell r="D102">
            <v>435</v>
          </cell>
          <cell r="E102">
            <v>243</v>
          </cell>
          <cell r="F102">
            <v>198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286</v>
          </cell>
          <cell r="K102">
            <v>-43</v>
          </cell>
          <cell r="L102">
            <v>0</v>
          </cell>
          <cell r="M102">
            <v>0</v>
          </cell>
          <cell r="N102">
            <v>100</v>
          </cell>
          <cell r="V102">
            <v>50</v>
          </cell>
          <cell r="W102">
            <v>48.6</v>
          </cell>
          <cell r="X102">
            <v>80</v>
          </cell>
          <cell r="Y102">
            <v>8.8065843621399171</v>
          </cell>
          <cell r="Z102">
            <v>4.0740740740740735</v>
          </cell>
          <cell r="AD102">
            <v>0</v>
          </cell>
          <cell r="AE102">
            <v>40.4</v>
          </cell>
          <cell r="AF102">
            <v>19.399999999999999</v>
          </cell>
          <cell r="AG102">
            <v>55.2</v>
          </cell>
          <cell r="AH102">
            <v>47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96</v>
          </cell>
          <cell r="D103">
            <v>162</v>
          </cell>
          <cell r="E103">
            <v>108</v>
          </cell>
          <cell r="F103">
            <v>150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155</v>
          </cell>
          <cell r="K103">
            <v>-47</v>
          </cell>
          <cell r="L103">
            <v>0</v>
          </cell>
          <cell r="M103">
            <v>0</v>
          </cell>
          <cell r="N103">
            <v>50</v>
          </cell>
          <cell r="W103">
            <v>21.6</v>
          </cell>
          <cell r="Y103">
            <v>9.2592592592592595</v>
          </cell>
          <cell r="Z103">
            <v>6.9444444444444438</v>
          </cell>
          <cell r="AD103">
            <v>0</v>
          </cell>
          <cell r="AE103">
            <v>23.6</v>
          </cell>
          <cell r="AF103">
            <v>22.8</v>
          </cell>
          <cell r="AG103">
            <v>27.6</v>
          </cell>
          <cell r="AH103">
            <v>22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21</v>
          </cell>
          <cell r="D104">
            <v>156</v>
          </cell>
          <cell r="E104">
            <v>155</v>
          </cell>
          <cell r="F104">
            <v>16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238</v>
          </cell>
          <cell r="K104">
            <v>-83</v>
          </cell>
          <cell r="L104">
            <v>100</v>
          </cell>
          <cell r="M104">
            <v>0</v>
          </cell>
          <cell r="N104">
            <v>100</v>
          </cell>
          <cell r="V104">
            <v>50</v>
          </cell>
          <cell r="W104">
            <v>31</v>
          </cell>
          <cell r="X104">
            <v>30</v>
          </cell>
          <cell r="Y104">
            <v>9.5483870967741939</v>
          </cell>
          <cell r="Z104">
            <v>0.5161290322580645</v>
          </cell>
          <cell r="AD104">
            <v>0</v>
          </cell>
          <cell r="AE104">
            <v>28.6</v>
          </cell>
          <cell r="AF104">
            <v>16</v>
          </cell>
          <cell r="AG104">
            <v>25.4</v>
          </cell>
          <cell r="AH104">
            <v>13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92</v>
          </cell>
          <cell r="D105">
            <v>680</v>
          </cell>
          <cell r="E105">
            <v>396</v>
          </cell>
          <cell r="F105">
            <v>366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439</v>
          </cell>
          <cell r="K105">
            <v>-43</v>
          </cell>
          <cell r="L105">
            <v>0</v>
          </cell>
          <cell r="M105">
            <v>50</v>
          </cell>
          <cell r="N105">
            <v>100</v>
          </cell>
          <cell r="V105">
            <v>100</v>
          </cell>
          <cell r="W105">
            <v>79.2</v>
          </cell>
          <cell r="X105">
            <v>100</v>
          </cell>
          <cell r="Y105">
            <v>9.0404040404040398</v>
          </cell>
          <cell r="Z105">
            <v>4.6212121212121211</v>
          </cell>
          <cell r="AD105">
            <v>0</v>
          </cell>
          <cell r="AE105">
            <v>62.4</v>
          </cell>
          <cell r="AF105">
            <v>58.6</v>
          </cell>
          <cell r="AG105">
            <v>92.2</v>
          </cell>
          <cell r="AH105">
            <v>86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194</v>
          </cell>
          <cell r="D106">
            <v>585</v>
          </cell>
          <cell r="E106">
            <v>411</v>
          </cell>
          <cell r="F106">
            <v>364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457</v>
          </cell>
          <cell r="K106">
            <v>-46</v>
          </cell>
          <cell r="L106">
            <v>0</v>
          </cell>
          <cell r="M106">
            <v>100</v>
          </cell>
          <cell r="N106">
            <v>50</v>
          </cell>
          <cell r="V106">
            <v>120</v>
          </cell>
          <cell r="W106">
            <v>82.2</v>
          </cell>
          <cell r="X106">
            <v>100</v>
          </cell>
          <cell r="Y106">
            <v>8.9294403892944043</v>
          </cell>
          <cell r="Z106">
            <v>4.4282238442822379</v>
          </cell>
          <cell r="AD106">
            <v>0</v>
          </cell>
          <cell r="AE106">
            <v>61.2</v>
          </cell>
          <cell r="AF106">
            <v>60.8</v>
          </cell>
          <cell r="AG106">
            <v>96.2</v>
          </cell>
          <cell r="AH106">
            <v>100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104</v>
          </cell>
          <cell r="D107">
            <v>523</v>
          </cell>
          <cell r="E107">
            <v>308</v>
          </cell>
          <cell r="F107">
            <v>318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352</v>
          </cell>
          <cell r="K107">
            <v>-44</v>
          </cell>
          <cell r="L107">
            <v>0</v>
          </cell>
          <cell r="M107">
            <v>50</v>
          </cell>
          <cell r="N107">
            <v>50</v>
          </cell>
          <cell r="V107">
            <v>80</v>
          </cell>
          <cell r="W107">
            <v>61.6</v>
          </cell>
          <cell r="X107">
            <v>50</v>
          </cell>
          <cell r="Y107">
            <v>8.8961038961038952</v>
          </cell>
          <cell r="Z107">
            <v>5.162337662337662</v>
          </cell>
          <cell r="AD107">
            <v>0</v>
          </cell>
          <cell r="AE107">
            <v>48.6</v>
          </cell>
          <cell r="AF107">
            <v>47</v>
          </cell>
          <cell r="AG107">
            <v>73.2</v>
          </cell>
          <cell r="AH107">
            <v>66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90</v>
          </cell>
          <cell r="D108">
            <v>7</v>
          </cell>
          <cell r="E108">
            <v>89</v>
          </cell>
          <cell r="F108">
            <v>5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179</v>
          </cell>
          <cell r="K108">
            <v>-90</v>
          </cell>
          <cell r="L108">
            <v>0</v>
          </cell>
          <cell r="M108">
            <v>50</v>
          </cell>
          <cell r="N108">
            <v>50</v>
          </cell>
          <cell r="V108">
            <v>80</v>
          </cell>
          <cell r="W108">
            <v>17.8</v>
          </cell>
          <cell r="Y108">
            <v>10.393258426966291</v>
          </cell>
          <cell r="Z108">
            <v>0.28089887640449435</v>
          </cell>
          <cell r="AD108">
            <v>0</v>
          </cell>
          <cell r="AE108">
            <v>45.2</v>
          </cell>
          <cell r="AF108">
            <v>18.600000000000001</v>
          </cell>
          <cell r="AG108">
            <v>64.2</v>
          </cell>
          <cell r="AH108">
            <v>-1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6</v>
          </cell>
          <cell r="D109">
            <v>3</v>
          </cell>
          <cell r="E109">
            <v>4</v>
          </cell>
          <cell r="F109">
            <v>2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126</v>
          </cell>
          <cell r="K109">
            <v>-122</v>
          </cell>
          <cell r="L109">
            <v>0</v>
          </cell>
          <cell r="M109">
            <v>50</v>
          </cell>
          <cell r="N109">
            <v>50</v>
          </cell>
          <cell r="V109">
            <v>50</v>
          </cell>
          <cell r="W109">
            <v>0.8</v>
          </cell>
          <cell r="X109">
            <v>30</v>
          </cell>
          <cell r="Y109">
            <v>227.5</v>
          </cell>
          <cell r="Z109">
            <v>2.5</v>
          </cell>
          <cell r="AD109">
            <v>0</v>
          </cell>
          <cell r="AE109">
            <v>27</v>
          </cell>
          <cell r="AF109">
            <v>22.8</v>
          </cell>
          <cell r="AG109">
            <v>35.799999999999997</v>
          </cell>
          <cell r="AH109">
            <v>2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225</v>
          </cell>
          <cell r="D110">
            <v>1316</v>
          </cell>
          <cell r="E110">
            <v>531</v>
          </cell>
          <cell r="F110">
            <v>700</v>
          </cell>
          <cell r="G110">
            <v>0</v>
          </cell>
          <cell r="H110">
            <v>0</v>
          </cell>
          <cell r="I110" t="e">
            <v>#N/A</v>
          </cell>
          <cell r="J110">
            <v>548</v>
          </cell>
          <cell r="K110">
            <v>-17</v>
          </cell>
          <cell r="L110">
            <v>0</v>
          </cell>
          <cell r="M110">
            <v>0</v>
          </cell>
          <cell r="N110">
            <v>0</v>
          </cell>
          <cell r="W110">
            <v>106.2</v>
          </cell>
          <cell r="Y110">
            <v>6.5913370998116756</v>
          </cell>
          <cell r="Z110">
            <v>6.5913370998116756</v>
          </cell>
          <cell r="AD110">
            <v>0</v>
          </cell>
          <cell r="AE110">
            <v>117.2</v>
          </cell>
          <cell r="AF110">
            <v>101.6</v>
          </cell>
          <cell r="AG110">
            <v>152.19999999999999</v>
          </cell>
          <cell r="AH110">
            <v>22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541</v>
          </cell>
          <cell r="D111">
            <v>4992</v>
          </cell>
          <cell r="E111">
            <v>2319</v>
          </cell>
          <cell r="F111">
            <v>1788</v>
          </cell>
          <cell r="G111">
            <v>0</v>
          </cell>
          <cell r="H111">
            <v>0</v>
          </cell>
          <cell r="I111" t="e">
            <v>#N/A</v>
          </cell>
          <cell r="J111">
            <v>2375</v>
          </cell>
          <cell r="K111">
            <v>-56</v>
          </cell>
          <cell r="L111">
            <v>0</v>
          </cell>
          <cell r="M111">
            <v>0</v>
          </cell>
          <cell r="N111">
            <v>0</v>
          </cell>
          <cell r="W111">
            <v>463.8</v>
          </cell>
          <cell r="Y111">
            <v>3.855109961190168</v>
          </cell>
          <cell r="Z111">
            <v>3.855109961190168</v>
          </cell>
          <cell r="AD111">
            <v>0</v>
          </cell>
          <cell r="AE111">
            <v>488.2</v>
          </cell>
          <cell r="AF111">
            <v>376</v>
          </cell>
          <cell r="AG111">
            <v>666.4</v>
          </cell>
          <cell r="AH111">
            <v>94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31.07.2025 - 06.08.2025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618.12599999999998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1308.8789999999999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</v>
          </cell>
          <cell r="F9">
            <v>3332.884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1819</v>
          </cell>
          <cell r="F10">
            <v>5545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4012</v>
          </cell>
          <cell r="F12">
            <v>10334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1526</v>
          </cell>
          <cell r="F13">
            <v>7813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95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435</v>
          </cell>
        </row>
        <row r="16">
          <cell r="A16" t="str">
            <v xml:space="preserve"> 057  Колбаса Докторская Дугушка, вектор 0.4 кг, ТМ Стародворье    ПОКОМ</v>
          </cell>
          <cell r="F16">
            <v>1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11</v>
          </cell>
          <cell r="F17">
            <v>467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F18">
            <v>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</v>
          </cell>
          <cell r="F19">
            <v>1897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680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2</v>
          </cell>
          <cell r="F21">
            <v>149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</v>
          </cell>
          <cell r="F22">
            <v>513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681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</v>
          </cell>
          <cell r="F24">
            <v>686.45299999999997</v>
          </cell>
        </row>
        <row r="25">
          <cell r="A25" t="str">
            <v xml:space="preserve"> 201  Ветчина Нежная ТМ Особый рецепт, (2,5кг), ПОКОМ</v>
          </cell>
          <cell r="D25">
            <v>265</v>
          </cell>
          <cell r="F25">
            <v>6347.8689999999997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</v>
          </cell>
          <cell r="F26">
            <v>409.11900000000003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1632.8510000000001</v>
          </cell>
        </row>
        <row r="28">
          <cell r="A28" t="str">
            <v xml:space="preserve"> 225  Колбаса Дугушка со шпиком, ВЕС, ТМ Стародворье   ПОКОМ</v>
          </cell>
          <cell r="F28">
            <v>0.80100000000000005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2.6</v>
          </cell>
          <cell r="F29">
            <v>802.49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7.5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1</v>
          </cell>
          <cell r="F31">
            <v>209.77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1</v>
          </cell>
          <cell r="F32">
            <v>223.077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F33">
            <v>679.96900000000005</v>
          </cell>
        </row>
        <row r="34">
          <cell r="A34" t="str">
            <v xml:space="preserve"> 247  Сардельки Нежные, ВЕС.  ПОКОМ</v>
          </cell>
          <cell r="D34">
            <v>1.3</v>
          </cell>
          <cell r="F34">
            <v>152.655</v>
          </cell>
        </row>
        <row r="35">
          <cell r="A35" t="str">
            <v xml:space="preserve"> 248  Сардельки Сочные ТМ Особый рецепт,   ПОКОМ</v>
          </cell>
          <cell r="F35">
            <v>226.84700000000001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2.6</v>
          </cell>
          <cell r="F36">
            <v>1956.3489999999999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F37">
            <v>133.48099999999999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825.34</v>
          </cell>
        </row>
        <row r="39">
          <cell r="A39" t="str">
            <v xml:space="preserve"> 263  Шпикачки Стародворские, ВЕС.  ПОКОМ</v>
          </cell>
          <cell r="F39">
            <v>138.95599999999999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39.235999999999997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8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21.100999999999999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15</v>
          </cell>
          <cell r="F43">
            <v>2021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2018</v>
          </cell>
          <cell r="F44">
            <v>6686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10034</v>
          </cell>
          <cell r="F45">
            <v>15840</v>
          </cell>
        </row>
        <row r="46">
          <cell r="A46" t="str">
            <v xml:space="preserve"> 283  Сосиски Сочинки, ВЕС, ТМ Стародворье ПОКОМ</v>
          </cell>
          <cell r="F46">
            <v>899.44899999999996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3</v>
          </cell>
          <cell r="F47">
            <v>1011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4</v>
          </cell>
          <cell r="F48">
            <v>1666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</v>
          </cell>
          <cell r="F49">
            <v>754.37099999999998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9</v>
          </cell>
          <cell r="F50">
            <v>1364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11</v>
          </cell>
          <cell r="F51">
            <v>3395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164.90899999999999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1</v>
          </cell>
          <cell r="F53">
            <v>635.41899999999998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11</v>
          </cell>
          <cell r="F54">
            <v>1629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19</v>
          </cell>
          <cell r="F55">
            <v>2732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13</v>
          </cell>
          <cell r="F56">
            <v>2118</v>
          </cell>
        </row>
        <row r="57">
          <cell r="A57" t="str">
            <v xml:space="preserve"> 312  Ветчина Филейская ВЕС ТМ  Вязанка ТС Столичная  ПОКОМ</v>
          </cell>
          <cell r="F57">
            <v>642.71199999999999</v>
          </cell>
        </row>
        <row r="58">
          <cell r="A58" t="str">
            <v xml:space="preserve"> 315  Колбаса вареная Молокуша ТМ Вязанка ВЕС, ПОКОМ</v>
          </cell>
          <cell r="F58">
            <v>1568.335</v>
          </cell>
        </row>
        <row r="59">
          <cell r="A59" t="str">
            <v xml:space="preserve"> 316  Колбаса Нежная ТМ Зареченские ВЕС  ПОКОМ</v>
          </cell>
          <cell r="F59">
            <v>35.9</v>
          </cell>
        </row>
        <row r="60">
          <cell r="A60" t="str">
            <v xml:space="preserve"> 318  Сосиски Датские ТМ Зареченские, ВЕС  ПОКОМ</v>
          </cell>
          <cell r="D60">
            <v>2.6</v>
          </cell>
          <cell r="F60">
            <v>4088.2179999999998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1523</v>
          </cell>
          <cell r="F61">
            <v>5941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4031</v>
          </cell>
          <cell r="F62">
            <v>9490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7</v>
          </cell>
          <cell r="F63">
            <v>1954</v>
          </cell>
        </row>
        <row r="64">
          <cell r="A64" t="str">
            <v xml:space="preserve"> 328  Сардельки Сочинки Стародворье ТМ  0,4 кг ПОКОМ</v>
          </cell>
          <cell r="F64">
            <v>487</v>
          </cell>
        </row>
        <row r="65">
          <cell r="A65" t="str">
            <v xml:space="preserve"> 329  Сардельки Сочинки с сыром Стародворье ТМ, 0,4 кг. ПОКОМ</v>
          </cell>
          <cell r="F65">
            <v>457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1.3</v>
          </cell>
          <cell r="F66">
            <v>1138.4829999999999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2</v>
          </cell>
          <cell r="F67">
            <v>725</v>
          </cell>
        </row>
        <row r="68">
          <cell r="A68" t="str">
            <v xml:space="preserve"> 335  Колбаса Сливушка ТМ Вязанка. ВЕС.  ПОКОМ </v>
          </cell>
          <cell r="F68">
            <v>526.16300000000001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2216</v>
          </cell>
          <cell r="F69">
            <v>6319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2</v>
          </cell>
          <cell r="F70">
            <v>3922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2.6</v>
          </cell>
          <cell r="F71">
            <v>839.88099999999997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F72">
            <v>251.15799999999999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</v>
          </cell>
          <cell r="F73">
            <v>877.88599999999997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350.32499999999999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197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5</v>
          </cell>
          <cell r="F76">
            <v>532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7</v>
          </cell>
          <cell r="F77">
            <v>713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1.319</v>
          </cell>
          <cell r="F78">
            <v>221.131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F79">
            <v>938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</v>
          </cell>
          <cell r="F80">
            <v>1307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6</v>
          </cell>
          <cell r="F81">
            <v>964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12</v>
          </cell>
          <cell r="F82">
            <v>1171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7</v>
          </cell>
          <cell r="F83">
            <v>797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381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1924</v>
          </cell>
          <cell r="F85">
            <v>6711</v>
          </cell>
        </row>
        <row r="86">
          <cell r="A86" t="str">
            <v xml:space="preserve"> 412  Сосиски Баварские ТМ Стародворье 0,35 кг ПОКОМ</v>
          </cell>
          <cell r="D86">
            <v>7031</v>
          </cell>
          <cell r="F86">
            <v>18828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3</v>
          </cell>
          <cell r="F87">
            <v>835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F88">
            <v>923.25300000000004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</v>
          </cell>
          <cell r="F89">
            <v>481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F90">
            <v>78.700999999999993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</v>
          </cell>
          <cell r="F91">
            <v>1020</v>
          </cell>
        </row>
        <row r="92">
          <cell r="A92" t="str">
            <v xml:space="preserve"> 448  Сосиски Сливушки по-венски ТМ Вязанка. 0,3 кг ПОКОМ</v>
          </cell>
          <cell r="F92">
            <v>582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1</v>
          </cell>
          <cell r="F93">
            <v>506.56900000000002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7.4710000000000001</v>
          </cell>
          <cell r="F94">
            <v>4325.17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190</v>
          </cell>
          <cell r="F95">
            <v>7154.6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205</v>
          </cell>
          <cell r="F96">
            <v>9175.6059999999998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272.63499999999999</v>
          </cell>
        </row>
        <row r="98">
          <cell r="A98" t="str">
            <v xml:space="preserve"> 467  Колбаса Филейная 0,5кг ТМ Особый рецепт  ПОКОМ</v>
          </cell>
          <cell r="F98">
            <v>264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31.001999999999999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1309</v>
          </cell>
          <cell r="F100">
            <v>2988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2</v>
          </cell>
          <cell r="F101">
            <v>853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457</v>
          </cell>
          <cell r="F102">
            <v>1742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4</v>
          </cell>
          <cell r="F103">
            <v>883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F104">
            <v>7.95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10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</v>
          </cell>
          <cell r="F106">
            <v>347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7</v>
          </cell>
          <cell r="F107">
            <v>197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F108">
            <v>203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1</v>
          </cell>
          <cell r="F109">
            <v>593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2</v>
          </cell>
          <cell r="F110">
            <v>589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8</v>
          </cell>
          <cell r="F111">
            <v>465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F112">
            <v>183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F113">
            <v>168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57</v>
          </cell>
          <cell r="F114">
            <v>57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94.1</v>
          </cell>
          <cell r="F115">
            <v>94.1</v>
          </cell>
        </row>
        <row r="116">
          <cell r="A116" t="str">
            <v>0447 Сыр Голландский 45% Нарезка 125г ТМ Папа может ОСТАНКИНО</v>
          </cell>
          <cell r="D116">
            <v>129</v>
          </cell>
          <cell r="F116">
            <v>129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483</v>
          </cell>
          <cell r="F117">
            <v>483</v>
          </cell>
        </row>
        <row r="118">
          <cell r="A118" t="str">
            <v>1481 Сыр Бурмакинский со вкусом топленого молока 45% (брус) ВЕС  ОСТАНКИНО</v>
          </cell>
          <cell r="D118">
            <v>3</v>
          </cell>
          <cell r="F118">
            <v>3</v>
          </cell>
        </row>
        <row r="119">
          <cell r="A119" t="str">
            <v>3215 ВЕТЧ.МЯСНАЯ Папа может п/о 0.4кг 8шт.    ОСТАНКИНО</v>
          </cell>
          <cell r="D119">
            <v>1093</v>
          </cell>
          <cell r="F119">
            <v>1093</v>
          </cell>
        </row>
        <row r="120">
          <cell r="A120" t="str">
            <v>3684 ПРЕСИЖН с/к в/у 1/250 8шт.   ОСТАНКИНО</v>
          </cell>
          <cell r="D120">
            <v>163</v>
          </cell>
          <cell r="F120">
            <v>163</v>
          </cell>
        </row>
        <row r="121">
          <cell r="A121" t="str">
            <v>3828 Сыч/Прод Коровино Тильзитер Оригин 50% ВЕС (5 кг брус) СЗМЖ  ОСТАНКИНО</v>
          </cell>
          <cell r="D121">
            <v>10</v>
          </cell>
          <cell r="F121">
            <v>10</v>
          </cell>
        </row>
        <row r="122">
          <cell r="A122" t="str">
            <v>4063 МЯСНАЯ Папа может вар п/о_Л   ОСТАНКИНО</v>
          </cell>
          <cell r="D122">
            <v>1920.65</v>
          </cell>
          <cell r="F122">
            <v>1920.65</v>
          </cell>
        </row>
        <row r="123">
          <cell r="A123" t="str">
            <v>4117 ЭКСТРА Папа может с/к в/у_Л   ОСТАНКИНО</v>
          </cell>
          <cell r="D123">
            <v>39.5</v>
          </cell>
          <cell r="F123">
            <v>39.5</v>
          </cell>
        </row>
        <row r="124">
          <cell r="A124" t="str">
            <v>4163 Сыр Боккончини копченый 40% 100 гр.  ОСТАНКИНО</v>
          </cell>
          <cell r="D124">
            <v>208</v>
          </cell>
          <cell r="F124">
            <v>208</v>
          </cell>
        </row>
        <row r="125">
          <cell r="A125" t="str">
            <v>4170 Сыр Скаморца свежий 40% 100 гр.  ОСТАНКИНО</v>
          </cell>
          <cell r="D125">
            <v>257</v>
          </cell>
          <cell r="F125">
            <v>257</v>
          </cell>
        </row>
        <row r="126">
          <cell r="A126" t="str">
            <v>4187 Сыр Чечил свежий 45% 100г/6шт ТМ Папа Может  ОСТАНКИНО</v>
          </cell>
          <cell r="D126">
            <v>426</v>
          </cell>
          <cell r="F126">
            <v>426</v>
          </cell>
        </row>
        <row r="127">
          <cell r="A127" t="str">
            <v>4194 Сыр Чечил копченый 43% 100г/6шт ТМ Папа Может  ОСТАНКИНО</v>
          </cell>
          <cell r="D127">
            <v>325</v>
          </cell>
          <cell r="F127">
            <v>325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115.5</v>
          </cell>
          <cell r="F128">
            <v>115.5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581.25</v>
          </cell>
          <cell r="F130">
            <v>581.25</v>
          </cell>
        </row>
        <row r="131">
          <cell r="A131" t="str">
            <v>4819 Сыр "Пармезан" 40% кусок 180 гр  ОСТАНКИНО</v>
          </cell>
          <cell r="D131">
            <v>150</v>
          </cell>
          <cell r="F131">
            <v>150</v>
          </cell>
        </row>
        <row r="132">
          <cell r="A132" t="str">
            <v>4903 Сыр Перлини 40% 100гр (8шт)  ОСТАНКИНО</v>
          </cell>
          <cell r="D132">
            <v>154</v>
          </cell>
          <cell r="F132">
            <v>154</v>
          </cell>
        </row>
        <row r="133">
          <cell r="A133" t="str">
            <v>4910 Сыр Перлини копченый 40% 100гр (8шт)  ОСТАНКИНО</v>
          </cell>
          <cell r="D133">
            <v>90</v>
          </cell>
          <cell r="F133">
            <v>90</v>
          </cell>
        </row>
        <row r="134">
          <cell r="A134" t="str">
            <v>4927 Сыр Перлини со вкусом Васаби 40% 100гр (8шт)  ОСТАНКИНО</v>
          </cell>
          <cell r="D134">
            <v>82</v>
          </cell>
          <cell r="F134">
            <v>82</v>
          </cell>
        </row>
        <row r="135">
          <cell r="A135" t="str">
            <v>4993 САЛЯМИ ИТАЛЬЯНСКАЯ с/к в/у 1/250*8_120c ОСТАНКИНО</v>
          </cell>
          <cell r="D135">
            <v>676</v>
          </cell>
          <cell r="F135">
            <v>676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91.2</v>
          </cell>
          <cell r="F136">
            <v>94.16</v>
          </cell>
        </row>
        <row r="137">
          <cell r="A137" t="str">
            <v>5235 Сыр полутвердый "Голландский" 45%, брус ВЕС  ОСТАНКИНО</v>
          </cell>
          <cell r="D137">
            <v>66.599999999999994</v>
          </cell>
          <cell r="F137">
            <v>66.599999999999994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5</v>
          </cell>
          <cell r="F138">
            <v>5</v>
          </cell>
        </row>
        <row r="139">
          <cell r="A139" t="str">
            <v>5246 ДОКТОРСКАЯ ПРЕМИУМ вар б/о мгс_30с ОСТАНКИНО</v>
          </cell>
          <cell r="D139">
            <v>126.8</v>
          </cell>
          <cell r="F139">
            <v>126.8</v>
          </cell>
        </row>
        <row r="140">
          <cell r="A140" t="str">
            <v>5247 РУССКАЯ ПРЕМИУМ вар б/о мгс_30с ОСТАНКИНО</v>
          </cell>
          <cell r="D140">
            <v>49.5</v>
          </cell>
          <cell r="F140">
            <v>49.5</v>
          </cell>
        </row>
        <row r="141">
          <cell r="A141" t="str">
            <v>5483 ЭКСТРА Папа может с/к в/у 1/250 8шт.   ОСТАНКИНО</v>
          </cell>
          <cell r="D141">
            <v>1175</v>
          </cell>
          <cell r="F141">
            <v>1175</v>
          </cell>
        </row>
        <row r="142">
          <cell r="A142" t="str">
            <v>5544 Сервелат Финский в/к в/у_45с НОВАЯ ОСТАНКИНО</v>
          </cell>
          <cell r="D142">
            <v>1156.7</v>
          </cell>
          <cell r="F142">
            <v>1156.7</v>
          </cell>
        </row>
        <row r="143">
          <cell r="A143" t="str">
            <v>5679 САЛЯМИ ИТАЛЬЯНСКАЯ с/к в/у 1/150_60с ОСТАНКИНО</v>
          </cell>
          <cell r="D143">
            <v>712</v>
          </cell>
          <cell r="F143">
            <v>712</v>
          </cell>
        </row>
        <row r="144">
          <cell r="A144" t="str">
            <v>5682 САЛЯМИ МЕЛКОЗЕРНЕНАЯ с/к в/у 1/120_60с   ОСТАНКИНО</v>
          </cell>
          <cell r="D144">
            <v>3534</v>
          </cell>
          <cell r="F144">
            <v>3534</v>
          </cell>
        </row>
        <row r="145">
          <cell r="A145" t="str">
            <v>5706 АРОМАТНАЯ Папа может с/к в/у 1/250 8шт.  ОСТАНКИНО</v>
          </cell>
          <cell r="D145">
            <v>1078</v>
          </cell>
          <cell r="F145">
            <v>1078</v>
          </cell>
        </row>
        <row r="146">
          <cell r="A146" t="str">
            <v>5708 ПОСОЛЬСКАЯ Папа может с/к в/у ОСТАНКИНО</v>
          </cell>
          <cell r="D146">
            <v>76.2</v>
          </cell>
          <cell r="F146">
            <v>76.2</v>
          </cell>
        </row>
        <row r="147">
          <cell r="A147" t="str">
            <v>5851 ЭКСТРА Папа может вар п/о   ОСТАНКИНО</v>
          </cell>
          <cell r="D147">
            <v>278.2</v>
          </cell>
          <cell r="F147">
            <v>278.2</v>
          </cell>
        </row>
        <row r="148">
          <cell r="A148" t="str">
            <v>5931 ОХОТНИЧЬЯ Папа может с/к в/у 1/220 8шт.   ОСТАНКИНО</v>
          </cell>
          <cell r="D148">
            <v>1596</v>
          </cell>
          <cell r="F148">
            <v>1596</v>
          </cell>
        </row>
        <row r="149">
          <cell r="A149" t="str">
            <v>5992 ВРЕМЯ ОКРОШКИ Папа может вар п/о 0.4кг   ОСТАНКИНО</v>
          </cell>
          <cell r="D149">
            <v>1563</v>
          </cell>
          <cell r="F149">
            <v>1568</v>
          </cell>
        </row>
        <row r="150">
          <cell r="A150" t="str">
            <v>6004 РАГУ СВИНОЕ 1кг 8шт.зам_120с ОСТАНКИНО</v>
          </cell>
          <cell r="D150">
            <v>164</v>
          </cell>
          <cell r="F150">
            <v>164</v>
          </cell>
        </row>
        <row r="151">
          <cell r="A151" t="str">
            <v>6221 НЕАПОЛИТАНСКИЙ ДУЭТ с/к с/н мгс 1/90  ОСТАНКИНО</v>
          </cell>
          <cell r="D151">
            <v>1134</v>
          </cell>
          <cell r="F151">
            <v>1134</v>
          </cell>
        </row>
        <row r="152">
          <cell r="A152" t="str">
            <v>6228 МЯСНОЕ АССОРТИ к/з с/н мгс 1/90 10шт.  ОСТАНКИНО</v>
          </cell>
          <cell r="D152">
            <v>510</v>
          </cell>
          <cell r="F152">
            <v>510</v>
          </cell>
        </row>
        <row r="153">
          <cell r="A153" t="str">
            <v>6247 ДОМАШНЯЯ Папа может вар п/о 0,4кг 8шт.  ОСТАНКИНО</v>
          </cell>
          <cell r="D153">
            <v>174</v>
          </cell>
          <cell r="F153">
            <v>174</v>
          </cell>
        </row>
        <row r="154">
          <cell r="A154" t="str">
            <v>6268 ГОВЯЖЬЯ Папа может вар п/о 0,4кг 8 шт.  ОСТАНКИНО</v>
          </cell>
          <cell r="D154">
            <v>1321</v>
          </cell>
          <cell r="F154">
            <v>1321</v>
          </cell>
        </row>
        <row r="155">
          <cell r="A155" t="str">
            <v>6279 КОРЕЙКА ПО-ОСТ.к/в в/с с/н в/у 1/150_45с  ОСТАНКИНО</v>
          </cell>
          <cell r="D155">
            <v>1025</v>
          </cell>
          <cell r="F155">
            <v>1025</v>
          </cell>
        </row>
        <row r="156">
          <cell r="A156" t="str">
            <v>6303 МЯСНЫЕ Папа может сос п/о мгс 1.5*3  ОСТАНКИНО</v>
          </cell>
          <cell r="D156">
            <v>464.15</v>
          </cell>
          <cell r="F156">
            <v>464.15</v>
          </cell>
        </row>
        <row r="157">
          <cell r="A157" t="str">
            <v>6324 ДОКТОРСКАЯ ГОСТ вар п/о 0.4кг 8шт.  ОСТАНКИНО</v>
          </cell>
          <cell r="D157">
            <v>105</v>
          </cell>
          <cell r="F157">
            <v>105</v>
          </cell>
        </row>
        <row r="158">
          <cell r="A158" t="str">
            <v>6325 ДОКТОРСКАЯ ПРЕМИУМ вар п/о 0.4кг 8шт.  ОСТАНКИНО</v>
          </cell>
          <cell r="D158">
            <v>2253</v>
          </cell>
          <cell r="F158">
            <v>2253</v>
          </cell>
        </row>
        <row r="159">
          <cell r="A159" t="str">
            <v>6333 МЯСНАЯ Папа может вар п/о 0.4кг 8шт.  ОСТАНКИНО</v>
          </cell>
          <cell r="D159">
            <v>4939</v>
          </cell>
          <cell r="F159">
            <v>4939</v>
          </cell>
        </row>
        <row r="160">
          <cell r="A160" t="str">
            <v>6340 ДОМАШНИЙ РЕЦЕПТ Коровино 0.5кг 8шт.  ОСТАНКИНО</v>
          </cell>
          <cell r="D160">
            <v>390</v>
          </cell>
          <cell r="F160">
            <v>390</v>
          </cell>
        </row>
        <row r="161">
          <cell r="A161" t="str">
            <v>6353 ЭКСТРА Папа может вар п/о 0.4кг 8шт.  ОСТАНКИНО</v>
          </cell>
          <cell r="D161">
            <v>1651</v>
          </cell>
          <cell r="F161">
            <v>1651</v>
          </cell>
        </row>
        <row r="162">
          <cell r="A162" t="str">
            <v>6392 ФИЛЕЙНАЯ Папа может вар п/о 0.4кг. ОСТАНКИНО</v>
          </cell>
          <cell r="D162">
            <v>5141</v>
          </cell>
          <cell r="F162">
            <v>5141</v>
          </cell>
        </row>
        <row r="163">
          <cell r="A163" t="str">
            <v>6426 КЛАССИЧЕСКАЯ ПМ вар п/о 0.3кг 8шт.  ОСТАНКИНО</v>
          </cell>
          <cell r="D163">
            <v>1</v>
          </cell>
          <cell r="F163">
            <v>1</v>
          </cell>
        </row>
        <row r="164">
          <cell r="A164" t="str">
            <v>6448 СВИНИНА МАДЕРА с/к с/н в/у 1/100 10шт.   ОСТАНКИНО</v>
          </cell>
          <cell r="D164">
            <v>222</v>
          </cell>
          <cell r="F164">
            <v>222</v>
          </cell>
        </row>
        <row r="165">
          <cell r="A165" t="str">
            <v>6453 ЭКСТРА Папа может с/к с/н в/у 1/100 14шт.   ОСТАНКИНО</v>
          </cell>
          <cell r="D165">
            <v>3670</v>
          </cell>
          <cell r="F165">
            <v>3670</v>
          </cell>
        </row>
        <row r="166">
          <cell r="A166" t="str">
            <v>6454 АРОМАТНАЯ с/к с/н в/у 1/100 14шт.  ОСТАНКИНО</v>
          </cell>
          <cell r="D166">
            <v>3040</v>
          </cell>
          <cell r="F166">
            <v>3040</v>
          </cell>
        </row>
        <row r="167">
          <cell r="A167" t="str">
            <v>6459 СЕРВЕЛАТ ШВЕЙЦАРСК. в/к с/н в/у 1/100*10  ОСТАНКИНО</v>
          </cell>
          <cell r="D167">
            <v>1937</v>
          </cell>
          <cell r="F167">
            <v>1937</v>
          </cell>
        </row>
        <row r="168">
          <cell r="A168" t="str">
            <v>6470 ВЕТЧ.МРАМОРНАЯ в/у_45с  ОСТАНКИНО</v>
          </cell>
          <cell r="D168">
            <v>56.3</v>
          </cell>
          <cell r="F168">
            <v>56.3</v>
          </cell>
        </row>
        <row r="169">
          <cell r="A169" t="str">
            <v>6495 ВЕТЧ.МРАМОРНАЯ в/у срез 0.3кг 6шт_45с  ОСТАНКИНО</v>
          </cell>
          <cell r="D169">
            <v>330</v>
          </cell>
          <cell r="F169">
            <v>330</v>
          </cell>
        </row>
        <row r="170">
          <cell r="A170" t="str">
            <v>6527 ШПИКАЧКИ СОЧНЫЕ ПМ сар б/о мгс 1*3 45с ОСТАНКИНО</v>
          </cell>
          <cell r="D170">
            <v>479.8</v>
          </cell>
          <cell r="F170">
            <v>479.8</v>
          </cell>
        </row>
        <row r="171">
          <cell r="A171" t="str">
            <v>6528 ШПИКАЧКИ СОЧНЫЕ ПМ сар б/о мгс 0.4кг 45с  ОСТАНКИНО</v>
          </cell>
          <cell r="D171">
            <v>100</v>
          </cell>
          <cell r="F171">
            <v>100</v>
          </cell>
        </row>
        <row r="172">
          <cell r="A172" t="str">
            <v>6586 МРАМОРНАЯ И БАЛЫКОВАЯ в/к с/н мгс 1/90 ОСТАНКИНО</v>
          </cell>
          <cell r="D172">
            <v>780</v>
          </cell>
          <cell r="F172">
            <v>780</v>
          </cell>
        </row>
        <row r="173">
          <cell r="A173" t="str">
            <v>6609 С ГОВЯДИНОЙ ПМ сар б/о мгс 0.4кг_45с ОСТАНКИНО</v>
          </cell>
          <cell r="D173">
            <v>91</v>
          </cell>
          <cell r="F173">
            <v>91</v>
          </cell>
        </row>
        <row r="174">
          <cell r="A174" t="str">
            <v>6616 МОЛОЧНЫЕ КЛАССИЧЕСКИЕ сос п/о в/у 0.3кг  ОСТАНКИНО</v>
          </cell>
          <cell r="D174">
            <v>3516</v>
          </cell>
          <cell r="F174">
            <v>3516</v>
          </cell>
        </row>
        <row r="175">
          <cell r="A175" t="str">
            <v>6684 СЕРВЕЛАТ КАРЕЛЬСКИЙ ПМ в/к в/у 0.28кг  ОСТАНКИНО</v>
          </cell>
          <cell r="D175">
            <v>1</v>
          </cell>
          <cell r="F175">
            <v>1</v>
          </cell>
        </row>
        <row r="176">
          <cell r="A176" t="str">
            <v>6697 СЕРВЕЛАТ ФИНСКИЙ ПМ в/к в/у 0,35кг 8шт.  ОСТАНКИНО</v>
          </cell>
          <cell r="D176">
            <v>5821</v>
          </cell>
          <cell r="F176">
            <v>5821</v>
          </cell>
        </row>
        <row r="177">
          <cell r="A177" t="str">
            <v>6713 СОЧНЫЙ ГРИЛЬ ПМ сос п/о мгс 0.41кг 8шт.  ОСТАНКИНО</v>
          </cell>
          <cell r="D177">
            <v>2516</v>
          </cell>
          <cell r="F177">
            <v>2516</v>
          </cell>
        </row>
        <row r="178">
          <cell r="A178" t="str">
            <v>6724 МОЛОЧНЫЕ ПМ сос п/о мгс 0.41кг 10шт.  ОСТАНКИНО</v>
          </cell>
          <cell r="D178">
            <v>1238</v>
          </cell>
          <cell r="F178">
            <v>1238</v>
          </cell>
        </row>
        <row r="179">
          <cell r="A179" t="str">
            <v>6765 РУБЛЕНЫЕ сос ц/о мгс 0.36кг 6шт.  ОСТАНКИНО</v>
          </cell>
          <cell r="D179">
            <v>621</v>
          </cell>
          <cell r="F179">
            <v>621</v>
          </cell>
        </row>
        <row r="180">
          <cell r="A180" t="str">
            <v>6773 САЛЯМИ Папа может п/к в/у 0,28кг 8шт.  ОСТАНКИНО</v>
          </cell>
          <cell r="D180">
            <v>1</v>
          </cell>
          <cell r="F180">
            <v>1</v>
          </cell>
        </row>
        <row r="181">
          <cell r="A181" t="str">
            <v>6785 ВЕНСКАЯ САЛЯМИ п/к в/у 0.33кг 8шт.  ОСТАНКИНО</v>
          </cell>
          <cell r="D181">
            <v>235</v>
          </cell>
          <cell r="F181">
            <v>235</v>
          </cell>
        </row>
        <row r="182">
          <cell r="A182" t="str">
            <v>6787 СЕРВЕЛАТ КРЕМЛЕВСКИЙ в/к в/у 0,33кг 8шт.  ОСТАНКИНО</v>
          </cell>
          <cell r="D182">
            <v>267</v>
          </cell>
          <cell r="F182">
            <v>267</v>
          </cell>
        </row>
        <row r="183">
          <cell r="A183" t="str">
            <v>6793 БАЛЫКОВАЯ в/к в/у 0,33кг 8шт.  ОСТАНКИНО</v>
          </cell>
          <cell r="D183">
            <v>616</v>
          </cell>
          <cell r="F183">
            <v>616</v>
          </cell>
        </row>
        <row r="184">
          <cell r="A184" t="str">
            <v>6829 МОЛОЧНЫЕ КЛАССИЧЕСКИЕ сос п/о мгс 2*4_С  ОСТАНКИНО</v>
          </cell>
          <cell r="D184">
            <v>1296.5999999999999</v>
          </cell>
          <cell r="F184">
            <v>1296.5999999999999</v>
          </cell>
        </row>
        <row r="185">
          <cell r="A185" t="str">
            <v>6837 ФИЛЕЙНЫЕ Папа Может сос ц/о мгс 0.4кг  ОСТАНКИНО</v>
          </cell>
          <cell r="D185">
            <v>1409</v>
          </cell>
          <cell r="F185">
            <v>1409</v>
          </cell>
        </row>
        <row r="186">
          <cell r="A186" t="str">
            <v>6842 ДЫМОВИЦА ИЗ ОКОРОКА к/в мл/к в/у 0,3кг  ОСТАНКИНО</v>
          </cell>
          <cell r="D186">
            <v>256</v>
          </cell>
          <cell r="F186">
            <v>256</v>
          </cell>
        </row>
        <row r="187">
          <cell r="A187" t="str">
            <v>6861 ДОМАШНИЙ РЕЦЕПТ Коровино вар п/о  ОСТАНКИНО</v>
          </cell>
          <cell r="D187">
            <v>187.4</v>
          </cell>
          <cell r="F187">
            <v>187.4</v>
          </cell>
        </row>
        <row r="188">
          <cell r="A188" t="str">
            <v>6866 ВЕТЧ.НЕЖНАЯ Коровино п/о_Маяк  ОСТАНКИНО</v>
          </cell>
          <cell r="D188">
            <v>297.8</v>
          </cell>
          <cell r="F188">
            <v>297.8</v>
          </cell>
        </row>
        <row r="189">
          <cell r="A189" t="str">
            <v>6872 ШАШЛЫК ИЗ СВИНИНЫ зам. ВЕС ОСТАНКИНО</v>
          </cell>
          <cell r="D189">
            <v>10</v>
          </cell>
          <cell r="F189">
            <v>10</v>
          </cell>
        </row>
        <row r="190">
          <cell r="A190" t="str">
            <v>7001 Грудинка Особая Мясной Посол (Панский дворик МХ)  МК</v>
          </cell>
          <cell r="D190">
            <v>1</v>
          </cell>
          <cell r="F190">
            <v>1</v>
          </cell>
        </row>
        <row r="191">
          <cell r="A191" t="str">
            <v>7001 КЛАССИЧЕСКИЕ Папа может сар б/о мгс 1*3  ОСТАНКИНО</v>
          </cell>
          <cell r="D191">
            <v>236.6</v>
          </cell>
          <cell r="F191">
            <v>238.684</v>
          </cell>
        </row>
        <row r="192">
          <cell r="A192" t="str">
            <v>7038 С ГОВЯДИНОЙ ПМ сос п/о мгс 1.5*4  ОСТАНКИНО</v>
          </cell>
          <cell r="D192">
            <v>3.2</v>
          </cell>
          <cell r="F192">
            <v>3.2</v>
          </cell>
        </row>
        <row r="193">
          <cell r="A193" t="str">
            <v>7040 С ИНДЕЙКОЙ ПМ сос ц/о в/у 1/270 8шт.  ОСТАНКИНО</v>
          </cell>
          <cell r="D193">
            <v>241</v>
          </cell>
          <cell r="F193">
            <v>241</v>
          </cell>
        </row>
        <row r="194">
          <cell r="A194" t="str">
            <v>7059 ШПИКАЧКИ СОЧНЫЕ С БЕК. п/о мгс 0.3кг_60с  ОСТАНКИНО</v>
          </cell>
          <cell r="D194">
            <v>500</v>
          </cell>
          <cell r="F194">
            <v>500</v>
          </cell>
        </row>
        <row r="195">
          <cell r="A195" t="str">
            <v>7064 СОЧНЫЕ ПМ сос п/о в/у 1/350 8 шт_50с ОСТАНКИНО</v>
          </cell>
          <cell r="D195">
            <v>11</v>
          </cell>
          <cell r="F195">
            <v>11</v>
          </cell>
        </row>
        <row r="196">
          <cell r="A196" t="str">
            <v>7066 СОЧНЫЕ ПМ сос п/о мгс 0.41кг 10шт_50с  ОСТАНКИНО</v>
          </cell>
          <cell r="D196">
            <v>8675</v>
          </cell>
          <cell r="F196">
            <v>8675</v>
          </cell>
        </row>
        <row r="197">
          <cell r="A197" t="str">
            <v>7070 СОЧНЫЕ ПМ сос п/о мгс 1.5*4_А_50с  ОСТАНКИНО</v>
          </cell>
          <cell r="D197">
            <v>5080</v>
          </cell>
          <cell r="F197">
            <v>5080</v>
          </cell>
        </row>
        <row r="198">
          <cell r="A198" t="str">
            <v>7073 МОЛОЧ.ПРЕМИУМ ПМ сос п/о в/у 1/350_50с  ОСТАНКИНО</v>
          </cell>
          <cell r="D198">
            <v>2327</v>
          </cell>
          <cell r="F198">
            <v>2327</v>
          </cell>
        </row>
        <row r="199">
          <cell r="A199" t="str">
            <v>7074 МОЛОЧ.ПРЕМИУМ ПМ сос п/о мгс 0.6кг_50с  ОСТАНКИНО</v>
          </cell>
          <cell r="D199">
            <v>133</v>
          </cell>
          <cell r="F199">
            <v>133</v>
          </cell>
        </row>
        <row r="200">
          <cell r="A200" t="str">
            <v>7075 МОЛОЧ.ПРЕМИУМ ПМ сос п/о мгс 1.5*4_О_50с  ОСТАНКИНО</v>
          </cell>
          <cell r="D200">
            <v>132.1</v>
          </cell>
          <cell r="F200">
            <v>132.1</v>
          </cell>
        </row>
        <row r="201">
          <cell r="A201" t="str">
            <v>7077 МЯСНЫЕ С ГОВЯД.ПМ сос п/о мгс 0.4кг_50с  ОСТАНКИНО</v>
          </cell>
          <cell r="D201">
            <v>2881</v>
          </cell>
          <cell r="F201">
            <v>2881</v>
          </cell>
        </row>
        <row r="202">
          <cell r="A202" t="str">
            <v>7080 СЛИВОЧНЫЕ ПМ сос п/о мгс 0.41кг 10шт. 50с  ОСТАНКИНО</v>
          </cell>
          <cell r="D202">
            <v>6891</v>
          </cell>
          <cell r="F202">
            <v>6891</v>
          </cell>
        </row>
        <row r="203">
          <cell r="A203" t="str">
            <v>7082 СЛИВОЧНЫЕ ПМ сос п/о мгс 1.5*4_50с  ОСТАНКИНО</v>
          </cell>
          <cell r="D203">
            <v>211.6</v>
          </cell>
          <cell r="F203">
            <v>211.6</v>
          </cell>
        </row>
        <row r="204">
          <cell r="A204" t="str">
            <v>7087 ШПИК С ЧЕСНОК.И ПЕРЦЕМ к/в в/у 0.3кг_50с  ОСТАНКИНО</v>
          </cell>
          <cell r="D204">
            <v>284</v>
          </cell>
          <cell r="F204">
            <v>284</v>
          </cell>
        </row>
        <row r="205">
          <cell r="A205" t="str">
            <v>7090 СВИНИНА ПО-ДОМ. к/в мл/к в/у 0.3кг_50с  ОСТАНКИНО</v>
          </cell>
          <cell r="D205">
            <v>794</v>
          </cell>
          <cell r="F205">
            <v>794</v>
          </cell>
        </row>
        <row r="206">
          <cell r="A206" t="str">
            <v>7092 БЕКОН Папа может с/к с/н в/у 1/140_50с  ОСТАНКИНО</v>
          </cell>
          <cell r="D206">
            <v>1387</v>
          </cell>
          <cell r="F206">
            <v>1387</v>
          </cell>
        </row>
        <row r="207">
          <cell r="A207" t="str">
            <v>7105 МИЛАНО с/к с/н мгс 1/90 12шт.  ОСТАНКИНО</v>
          </cell>
          <cell r="D207">
            <v>1</v>
          </cell>
          <cell r="F207">
            <v>1</v>
          </cell>
        </row>
        <row r="208">
          <cell r="A208" t="str">
            <v>7106 ТОСКАНО с/к с/н мгс 1/90 12шт.  ОСТАНКИНО</v>
          </cell>
          <cell r="D208">
            <v>114</v>
          </cell>
          <cell r="F208">
            <v>114</v>
          </cell>
        </row>
        <row r="209">
          <cell r="A209" t="str">
            <v>7107 САН-РЕМО с/в с/н мгс 1/90 12шт.  ОСТАНКИНО</v>
          </cell>
          <cell r="D209">
            <v>124</v>
          </cell>
          <cell r="F209">
            <v>124</v>
          </cell>
        </row>
        <row r="210">
          <cell r="A210" t="str">
            <v>7147 САЛЬЧИЧОН Останкино с/к в/у 1/220 8шт.  ОСТАНКИНО</v>
          </cell>
          <cell r="D210">
            <v>102</v>
          </cell>
          <cell r="F210">
            <v>102</v>
          </cell>
        </row>
        <row r="211">
          <cell r="A211" t="str">
            <v>7149 БАЛЫКОВАЯ Коровино п/к в/у 0.84кг_50с  ОСТАНКИНО</v>
          </cell>
          <cell r="D211">
            <v>44</v>
          </cell>
          <cell r="F211">
            <v>44</v>
          </cell>
        </row>
        <row r="212">
          <cell r="A212" t="str">
            <v>7150 САЛЬЧИЧОН Папа может с/к в/у ОСТАНКИНО</v>
          </cell>
          <cell r="D212">
            <v>6</v>
          </cell>
          <cell r="F212">
            <v>6</v>
          </cell>
        </row>
        <row r="213">
          <cell r="A213" t="str">
            <v>7154 СЕРВЕЛАТ ЗЕРНИСТЫЙ ПМ в/к в/у 0.35кг_50с  ОСТАНКИНО</v>
          </cell>
          <cell r="D213">
            <v>3179</v>
          </cell>
          <cell r="F213">
            <v>3179</v>
          </cell>
        </row>
        <row r="214">
          <cell r="A214" t="str">
            <v>7166 СЕРВЕЛТ ОХОТНИЧИЙ ПМ в/к в/у_50с  ОСТАНКИНО</v>
          </cell>
          <cell r="D214">
            <v>511.9</v>
          </cell>
          <cell r="F214">
            <v>511.9</v>
          </cell>
        </row>
        <row r="215">
          <cell r="A215" t="str">
            <v>7169 СЕРВЕЛАТ ОХОТНИЧИЙ ПМ в/к в/у 0.35кг_50с  ОСТАНКИНО</v>
          </cell>
          <cell r="D215">
            <v>4740</v>
          </cell>
          <cell r="F215">
            <v>4740</v>
          </cell>
        </row>
        <row r="216">
          <cell r="A216" t="str">
            <v>7187 ГРУДИНКА ПРЕМИУМ к/в мл/к в/у 0,3кг_50с ОСТАНКИНО</v>
          </cell>
          <cell r="D216">
            <v>1124</v>
          </cell>
          <cell r="F216">
            <v>1124</v>
          </cell>
        </row>
        <row r="217">
          <cell r="A217" t="str">
            <v>7226 ЧОРИЗО ПРЕМИУМ Останкино с/к в/у 1/180  ОСТАНКИНО</v>
          </cell>
          <cell r="D217">
            <v>2</v>
          </cell>
          <cell r="F217">
            <v>2</v>
          </cell>
        </row>
        <row r="218">
          <cell r="A218" t="str">
            <v>7227 САЛЯМИ ФИНСКАЯ Папа может с/к в/у 1/180  ОСТАНКИНО</v>
          </cell>
          <cell r="D218">
            <v>137</v>
          </cell>
          <cell r="F218">
            <v>137</v>
          </cell>
        </row>
        <row r="219">
          <cell r="A219" t="str">
            <v>7231 КЛАССИЧЕСКАЯ ПМ вар п/о 0,3кг 8шт_209к ОСТАНКИНО</v>
          </cell>
          <cell r="D219">
            <v>1444</v>
          </cell>
          <cell r="F219">
            <v>1444</v>
          </cell>
        </row>
        <row r="220">
          <cell r="A220" t="str">
            <v>7232 БОЯNСКАЯ ПМ п/к в/у 0,28кг 8шт_209к ОСТАНКИНО</v>
          </cell>
          <cell r="D220">
            <v>1831</v>
          </cell>
          <cell r="F220">
            <v>1831</v>
          </cell>
        </row>
        <row r="221">
          <cell r="A221" t="str">
            <v>7235 ВЕТЧ.КЛАССИЧЕСКАЯ ПМ п/о 0,35кг 8шт_209к ОСТАНКИНО</v>
          </cell>
          <cell r="D221">
            <v>52</v>
          </cell>
          <cell r="F221">
            <v>52</v>
          </cell>
        </row>
        <row r="222">
          <cell r="A222" t="str">
            <v>7236 СЕРВЕЛАТ КАРЕЛЬСКИЙ в/к в/у 0,28кг_209к ОСТАНКИНО</v>
          </cell>
          <cell r="D222">
            <v>3853</v>
          </cell>
          <cell r="F222">
            <v>3853</v>
          </cell>
        </row>
        <row r="223">
          <cell r="A223" t="str">
            <v>7241 САЛЯМИ Папа может п/к в/у 0,28кг_209к ОСТАНКИНО</v>
          </cell>
          <cell r="D223">
            <v>1143</v>
          </cell>
          <cell r="F223">
            <v>1143</v>
          </cell>
        </row>
        <row r="224">
          <cell r="A224" t="str">
            <v>7245 ВЕТЧ.ФИЛЕЙНАЯ ПМ п/о 0,4кг 8шт ОСТАНКИНО</v>
          </cell>
          <cell r="D224">
            <v>132</v>
          </cell>
          <cell r="F224">
            <v>132</v>
          </cell>
        </row>
        <row r="225">
          <cell r="A225" t="str">
            <v>7271 МЯСНЫЕ С ГОВЯДИНОЙ ПМ сос п/о мгс 1.5*4 ВЕС  ОСТАНКИНО</v>
          </cell>
          <cell r="D225">
            <v>169.8</v>
          </cell>
          <cell r="F225">
            <v>169.8</v>
          </cell>
        </row>
        <row r="226">
          <cell r="A226" t="str">
            <v>7284 ДЛЯ ДЕТЕЙ сос п/о мгс 0,33кг 6шт  ОСТАНКИНО</v>
          </cell>
          <cell r="D226">
            <v>291</v>
          </cell>
          <cell r="F226">
            <v>291</v>
          </cell>
        </row>
        <row r="227">
          <cell r="A227" t="str">
            <v>8377 Творожный Сыр 60% Сливочный  СТМ "ПапаМожет" - 140гр  ОСТАНКИНО</v>
          </cell>
          <cell r="D227">
            <v>239</v>
          </cell>
          <cell r="F227">
            <v>239</v>
          </cell>
        </row>
        <row r="228">
          <cell r="A228" t="str">
            <v>8391 Сыр творожный с зеленью 60% Папа может 140 гр.  ОСТАНКИНО</v>
          </cell>
          <cell r="D228">
            <v>124</v>
          </cell>
          <cell r="F228">
            <v>124</v>
          </cell>
        </row>
        <row r="229">
          <cell r="A229" t="str">
            <v>8398 Сыр ПАПА МОЖЕТ "Тильзитер" 45% 180 г  ОСТАНКИНО</v>
          </cell>
          <cell r="D229">
            <v>401</v>
          </cell>
          <cell r="F229">
            <v>401</v>
          </cell>
        </row>
        <row r="230">
          <cell r="A230" t="str">
            <v>8411 Сыр ПАПА МОЖЕТ "Гауда Голд" 45% 180 г  ОСТАНКИНО</v>
          </cell>
          <cell r="D230">
            <v>443</v>
          </cell>
          <cell r="F230">
            <v>443</v>
          </cell>
        </row>
        <row r="231">
          <cell r="A231" t="str">
            <v>8435 Сыр ПАПА МОЖЕТ "Российский традиционный" 45% 180 г  ОСТАНКИНО</v>
          </cell>
          <cell r="D231">
            <v>1214</v>
          </cell>
          <cell r="F231">
            <v>1214</v>
          </cell>
        </row>
        <row r="232">
          <cell r="A232" t="str">
            <v>8438 Плавленый Сыр 45% "С ветчиной" СТМ "ПапаМожет" 180гр  ОСТАНКИНО</v>
          </cell>
          <cell r="D232">
            <v>59</v>
          </cell>
          <cell r="F232">
            <v>59</v>
          </cell>
        </row>
        <row r="233">
          <cell r="A233" t="str">
            <v>8445 Плавленый Сыр 45% "С грибами" СТМ "ПапаМожет 180гр  ОСТАНКИНО</v>
          </cell>
          <cell r="D233">
            <v>52</v>
          </cell>
          <cell r="F233">
            <v>52</v>
          </cell>
        </row>
        <row r="234">
          <cell r="A234" t="str">
            <v>8452 Сыр колбасный копченый Папа Может 400 гр  ОСТАНКИНО</v>
          </cell>
          <cell r="D234">
            <v>24</v>
          </cell>
          <cell r="F234">
            <v>24</v>
          </cell>
        </row>
        <row r="235">
          <cell r="A235" t="str">
            <v>8459 Сыр ПАПА МОЖЕТ "Голландский традиционный" 45% 180 г  ОСТАНКИНО</v>
          </cell>
          <cell r="D235">
            <v>1153</v>
          </cell>
          <cell r="F235">
            <v>1153</v>
          </cell>
        </row>
        <row r="236">
          <cell r="A236" t="str">
            <v>8476 Продукт колбасный с сыром копченый Коровино 400 гр  ОСТАНКИНО</v>
          </cell>
          <cell r="D236">
            <v>10</v>
          </cell>
          <cell r="F236">
            <v>10</v>
          </cell>
        </row>
        <row r="237">
          <cell r="A237" t="str">
            <v>8619 Сыр Папа Может "Тильзитер", 45% брусок ВЕС   ОСТАНКИНО</v>
          </cell>
          <cell r="D237">
            <v>12.5</v>
          </cell>
          <cell r="F237">
            <v>12.5</v>
          </cell>
        </row>
        <row r="238">
          <cell r="A238" t="str">
            <v>8674 Плавленый сыр "Шоколадный" 30% 180 гр ТМ "ПАПА МОЖЕТ"  ОСТАНКИНО</v>
          </cell>
          <cell r="D238">
            <v>23</v>
          </cell>
          <cell r="F238">
            <v>24</v>
          </cell>
        </row>
        <row r="239">
          <cell r="A239" t="str">
            <v>8681 Сыр плавленый Сливочный ж 45 % 180г ТМ Папа Может (16шт) ОСТАНКИНО</v>
          </cell>
          <cell r="D239">
            <v>104</v>
          </cell>
          <cell r="F239">
            <v>106</v>
          </cell>
        </row>
        <row r="240">
          <cell r="A240" t="str">
            <v>8831 Сыр ПАПА МОЖЕТ "Министерский" 180гр, 45 %  ОСТАНКИНО</v>
          </cell>
          <cell r="D240">
            <v>152</v>
          </cell>
          <cell r="F240">
            <v>152</v>
          </cell>
        </row>
        <row r="241">
          <cell r="A241" t="str">
            <v>8855 Сыр ПАПА МОЖЕТ "Папин завтрак" 180гр, 45 %  ОСТАНКИНО</v>
          </cell>
          <cell r="D241">
            <v>88</v>
          </cell>
          <cell r="F241">
            <v>88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297</v>
          </cell>
          <cell r="F242">
            <v>297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459</v>
          </cell>
          <cell r="F243">
            <v>459</v>
          </cell>
        </row>
        <row r="244">
          <cell r="A244" t="str">
            <v>Балыковая с/к 200 гр. срез "Эликатессе" термоформ.пак.  СПК</v>
          </cell>
          <cell r="D244">
            <v>184</v>
          </cell>
          <cell r="F244">
            <v>184</v>
          </cell>
        </row>
        <row r="245">
          <cell r="A245" t="str">
            <v>БОНУС МОЛОЧНЫЕ КЛАССИЧЕСКИЕ сос п/о в/у 0.3кг (6084)  ОСТАНКИНО</v>
          </cell>
          <cell r="D245">
            <v>96</v>
          </cell>
          <cell r="F245">
            <v>96</v>
          </cell>
        </row>
        <row r="246">
          <cell r="A246" t="str">
            <v>БОНУС МОЛОЧНЫЕ КЛАССИЧЕСКИЕ сос п/о мгс 2*4_С (4980)  ОСТАНКИНО</v>
          </cell>
          <cell r="D246">
            <v>40</v>
          </cell>
          <cell r="F246">
            <v>40</v>
          </cell>
        </row>
        <row r="247">
          <cell r="A247" t="str">
            <v>БОНУС СОЧНЫЕ Папа может сос п/о мгс 1.5*4 (6954)  ОСТАНКИНО</v>
          </cell>
          <cell r="D247">
            <v>397.5</v>
          </cell>
          <cell r="F247">
            <v>397.5</v>
          </cell>
        </row>
        <row r="248">
          <cell r="A248" t="str">
            <v>БОНУС СОЧНЫЕ сос п/о мгс 0.41кг_UZ (6087)  ОСТАНКИНО</v>
          </cell>
          <cell r="D248">
            <v>318</v>
          </cell>
          <cell r="F248">
            <v>318</v>
          </cell>
        </row>
        <row r="249">
          <cell r="A249" t="str">
            <v>БОНУС_ 456  Колбаса Филейная ТМ Особый рецепт ВЕС большой батон  ПОКОМ</v>
          </cell>
          <cell r="F249">
            <v>2.5</v>
          </cell>
        </row>
        <row r="250">
          <cell r="A250" t="str">
            <v>БОНУС_307 Колбаса Сервелат Мясорубский с мелкорубленным окороком 0,35 кг срез ТМ Стародворье   Поком</v>
          </cell>
          <cell r="F250">
            <v>558</v>
          </cell>
        </row>
        <row r="251">
          <cell r="A251" t="str">
            <v>БОНУС_319  Колбаса вареная Филейская ТМ Вязанка ТС Классическая, 0,45 кг. ПОКОМ</v>
          </cell>
          <cell r="F251">
            <v>2532</v>
          </cell>
        </row>
        <row r="252">
          <cell r="A252" t="str">
            <v>Бутербродная вареная 0,47 кг шт.  СПК</v>
          </cell>
          <cell r="D252">
            <v>143</v>
          </cell>
          <cell r="F252">
            <v>143</v>
          </cell>
        </row>
        <row r="253">
          <cell r="A253" t="str">
            <v>Вацлавская п/к (черева) 390 гр.шт. термоус.пак  СПК</v>
          </cell>
          <cell r="D253">
            <v>156</v>
          </cell>
          <cell r="F253">
            <v>156</v>
          </cell>
        </row>
        <row r="254">
          <cell r="A254" t="str">
            <v>Ветчина Альтаирская Столовая (для ХОРЕКА)  СПК</v>
          </cell>
          <cell r="D254">
            <v>3</v>
          </cell>
          <cell r="F254">
            <v>4.22</v>
          </cell>
        </row>
        <row r="255">
          <cell r="A255" t="str">
            <v>Готовые бельмеши сочные с мясом ТМ Горячая штучка 0,3кг зам  ПОКОМ</v>
          </cell>
          <cell r="F255">
            <v>186</v>
          </cell>
        </row>
        <row r="256">
          <cell r="A256" t="str">
            <v>Готовые чебупели острые с мясом 0,24кг ТМ Горячая штучка  ПОКОМ</v>
          </cell>
          <cell r="D256">
            <v>5</v>
          </cell>
          <cell r="F256">
            <v>471</v>
          </cell>
        </row>
        <row r="257">
          <cell r="A257" t="str">
            <v>Готовые чебупели с ветчиной и сыром Горячая штучка 0,3кг зам  ПОКОМ</v>
          </cell>
          <cell r="F257">
            <v>1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1510</v>
          </cell>
          <cell r="F258">
            <v>3558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</v>
          </cell>
          <cell r="F259">
            <v>2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366</v>
          </cell>
          <cell r="F260">
            <v>2454</v>
          </cell>
        </row>
        <row r="261">
          <cell r="A261" t="str">
            <v>Готовые чебуреки с мясом ТМ Горячая штучка 0,09 кг флоу-пак ПОКОМ</v>
          </cell>
          <cell r="F261">
            <v>15</v>
          </cell>
        </row>
        <row r="262">
          <cell r="A262" t="str">
            <v>Грудинка "По-московски" в/к термоус.пак.  СПК</v>
          </cell>
          <cell r="D262">
            <v>2</v>
          </cell>
          <cell r="F262">
            <v>2</v>
          </cell>
        </row>
        <row r="263">
          <cell r="A263" t="str">
            <v>Грудинка Деревенская в аджике к/в 150 гр.шт. нарезка (лоток с ср.защ.атм.)  СПК</v>
          </cell>
          <cell r="D263">
            <v>32</v>
          </cell>
          <cell r="F263">
            <v>32</v>
          </cell>
        </row>
        <row r="264">
          <cell r="A264" t="str">
            <v>Грудинка По-московски в/к 2,0 кг. термоус.пак. СПК</v>
          </cell>
          <cell r="D264">
            <v>6.5</v>
          </cell>
          <cell r="F264">
            <v>6.5</v>
          </cell>
        </row>
        <row r="265">
          <cell r="A265" t="str">
            <v>Гуцульская с/к "КолбасГрад" 160 гр.шт. термоус. пак  СПК</v>
          </cell>
          <cell r="D265">
            <v>127</v>
          </cell>
          <cell r="F265">
            <v>127</v>
          </cell>
        </row>
        <row r="266">
          <cell r="A266" t="str">
            <v>Дельгаро с/в "Эликатессе" 140 гр.шт.  СПК</v>
          </cell>
          <cell r="D266">
            <v>113</v>
          </cell>
          <cell r="F266">
            <v>113</v>
          </cell>
        </row>
        <row r="267">
          <cell r="A267" t="str">
            <v>Деревенская с чесночком и сальцем п/к (черева) 390 гр.шт. термоус. пак.  СПК</v>
          </cell>
          <cell r="D267">
            <v>333</v>
          </cell>
          <cell r="F267">
            <v>333</v>
          </cell>
        </row>
        <row r="268">
          <cell r="A268" t="str">
            <v>Докторская вареная в/с 0,47 кг шт.  СПК</v>
          </cell>
          <cell r="D268">
            <v>104</v>
          </cell>
          <cell r="F268">
            <v>104</v>
          </cell>
        </row>
        <row r="269">
          <cell r="A269" t="str">
            <v>Докторская вареная термоус.пак. "Высокий вкус"  СПК</v>
          </cell>
          <cell r="D269">
            <v>157</v>
          </cell>
          <cell r="F269">
            <v>157</v>
          </cell>
        </row>
        <row r="270">
          <cell r="A270" t="str">
            <v>Европоддон (невозвратный)</v>
          </cell>
          <cell r="F270">
            <v>150</v>
          </cell>
        </row>
        <row r="271">
          <cell r="A271" t="str">
            <v>ЖАР-ладушки с клубникой и вишней ТМ Стародворье 0,2 кг ПОКОМ</v>
          </cell>
          <cell r="F271">
            <v>39</v>
          </cell>
        </row>
        <row r="272">
          <cell r="A272" t="str">
            <v>ЖАР-ладушки с мясом 0,2кг ТМ Стародворье  ПОКОМ</v>
          </cell>
          <cell r="D272">
            <v>2</v>
          </cell>
          <cell r="F272">
            <v>485</v>
          </cell>
        </row>
        <row r="273">
          <cell r="A273" t="str">
            <v>ЖАР-ладушки с яблоком и грушей ТМ Стародворье 0,2 кг. ПОКОМ</v>
          </cell>
          <cell r="F273">
            <v>17</v>
          </cell>
        </row>
        <row r="274">
          <cell r="A274" t="str">
            <v>К798 Сыч/Прод Коровино Российский 50% 200г НОВАЯ СЗМЖ  ОСТАНКИНО</v>
          </cell>
          <cell r="D274">
            <v>2074</v>
          </cell>
          <cell r="F274">
            <v>2074</v>
          </cell>
        </row>
        <row r="275">
          <cell r="A275" t="str">
            <v>К801 Сыч/Прод Коровино Тильзитер 50% 200г НОВАЯ СЗМЖ  ОСТАНКИНО</v>
          </cell>
          <cell r="D275">
            <v>2000</v>
          </cell>
          <cell r="F275">
            <v>2000</v>
          </cell>
        </row>
        <row r="276">
          <cell r="A276" t="str">
            <v>К811 Сыч/Прод Коровино Российский Оригин 50% ВЕС НОВАЯ (5 кг)  ОСТАНКИНО</v>
          </cell>
          <cell r="D276">
            <v>272.10000000000002</v>
          </cell>
          <cell r="F276">
            <v>272.10000000000002</v>
          </cell>
        </row>
        <row r="277">
          <cell r="A277" t="str">
            <v>К825 Сыч/Прод Коровино Тильзитер Оригин 50% ВЕС НОВАЯ (5 кг брус) СЗМЖ  ОСТАНКИНО</v>
          </cell>
          <cell r="D277">
            <v>84.1</v>
          </cell>
          <cell r="F277">
            <v>84.1</v>
          </cell>
        </row>
        <row r="278">
          <cell r="A278" t="str">
            <v>Карбонад Юбилейный термоус.пак.  СПК</v>
          </cell>
          <cell r="D278">
            <v>53.2</v>
          </cell>
          <cell r="F278">
            <v>53.2</v>
          </cell>
        </row>
        <row r="279">
          <cell r="A279" t="str">
            <v>Классическая вареная 400 гр.шт.  СПК</v>
          </cell>
          <cell r="D279">
            <v>24</v>
          </cell>
          <cell r="F279">
            <v>24</v>
          </cell>
        </row>
        <row r="280">
          <cell r="A280" t="str">
            <v>Классическая с/к 80 гр.шт.нар. (лоток с ср.защ.атм.)  СПК</v>
          </cell>
          <cell r="D280">
            <v>407</v>
          </cell>
          <cell r="F280">
            <v>407</v>
          </cell>
        </row>
        <row r="281">
          <cell r="A281" t="str">
            <v>Колбаски ПодПивасики оригинальные с/к 0,10 кг.шт. термофор.пак.  СПК</v>
          </cell>
          <cell r="D281">
            <v>1186</v>
          </cell>
          <cell r="F281">
            <v>1186</v>
          </cell>
        </row>
        <row r="282">
          <cell r="A282" t="str">
            <v>Колбаски ПодПивасики острые с/к 0,10 кг.шт. термофор.пак.  СПК</v>
          </cell>
          <cell r="D282">
            <v>1106</v>
          </cell>
          <cell r="F282">
            <v>1106</v>
          </cell>
        </row>
        <row r="283">
          <cell r="A283" t="str">
            <v>Колбаски ПодПивасики с сыром с/к 100 гр.шт. (в ср.защ.атм.)  СПК</v>
          </cell>
          <cell r="D283">
            <v>159</v>
          </cell>
          <cell r="F283">
            <v>159</v>
          </cell>
        </row>
        <row r="284">
          <cell r="A284" t="str">
            <v>Круггетсы с сырным соусом ТМ Горячая штучка 0,25 кг зам  ПОКОМ</v>
          </cell>
          <cell r="D284">
            <v>2</v>
          </cell>
          <cell r="F284">
            <v>3</v>
          </cell>
        </row>
        <row r="285">
          <cell r="A285" t="str">
            <v>Круггетсы с сырным соусом ТМ Горячая штучка ТС Круггетсы флоу-пак 0,2 кг  ПОКОМ</v>
          </cell>
          <cell r="D285">
            <v>9</v>
          </cell>
          <cell r="F285">
            <v>1106</v>
          </cell>
        </row>
        <row r="286">
          <cell r="A286" t="str">
            <v>Круггетсы сочные ТМ Горячая штучка ТС Круггетсы 0,25 кг зам  ПОКОМ</v>
          </cell>
          <cell r="F286">
            <v>3</v>
          </cell>
        </row>
        <row r="287">
          <cell r="A287" t="str">
            <v>Круггетсы сочные ТМ Горячая штучка ТС Круггетсы флоу-пак 0,2 кг.  ПОКОМ</v>
          </cell>
          <cell r="D287">
            <v>449</v>
          </cell>
          <cell r="F287">
            <v>1732</v>
          </cell>
        </row>
        <row r="288">
          <cell r="A288" t="str">
            <v>Ла Фаворте с/в "Эликатессе" 140 гр.шт.  СПК</v>
          </cell>
          <cell r="D288">
            <v>234</v>
          </cell>
          <cell r="F288">
            <v>234</v>
          </cell>
        </row>
        <row r="289">
          <cell r="A289" t="str">
            <v>Ливерная Печеночная "Просто выгодно" 0,3 кг.шт.  СПК</v>
          </cell>
          <cell r="D289">
            <v>5</v>
          </cell>
          <cell r="F289">
            <v>5</v>
          </cell>
        </row>
        <row r="290">
          <cell r="A290" t="str">
            <v>Ливерная Печеночная 250 гр.шт.  СПК</v>
          </cell>
          <cell r="D290">
            <v>208</v>
          </cell>
          <cell r="F290">
            <v>208</v>
          </cell>
        </row>
        <row r="291">
          <cell r="A291" t="str">
            <v>Любительская вареная термоус.пак. "Высокий вкус"  СПК</v>
          </cell>
          <cell r="D291">
            <v>143.19999999999999</v>
          </cell>
          <cell r="F291">
            <v>143.19999999999999</v>
          </cell>
        </row>
        <row r="292">
          <cell r="A292" t="str">
            <v>Мини-сосиски в тесте 3,7кг ВЕС заморож. ТМ Зареченские  ПОКОМ</v>
          </cell>
          <cell r="D292">
            <v>3.7</v>
          </cell>
          <cell r="F292">
            <v>356.80200000000002</v>
          </cell>
        </row>
        <row r="293">
          <cell r="A293" t="str">
            <v>Мини-чебуречки с мясом ВЕС 5,5кг ТМ Зареченские  ПОКОМ</v>
          </cell>
          <cell r="F293">
            <v>160</v>
          </cell>
        </row>
        <row r="294">
          <cell r="A294" t="str">
            <v>Мини-шарики с курочкой и сыром ТМ Зареченские ВЕС  ПОКОМ</v>
          </cell>
          <cell r="F294">
            <v>105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2115</v>
          </cell>
          <cell r="F295">
            <v>4927</v>
          </cell>
        </row>
        <row r="296">
          <cell r="A296" t="str">
            <v>Наггетсы Нагетосы Сочная курочка ТМ Горячая штучка 0,25 кг зам  ПОКОМ</v>
          </cell>
          <cell r="D296">
            <v>1507</v>
          </cell>
          <cell r="F296">
            <v>3704</v>
          </cell>
        </row>
        <row r="297">
          <cell r="A297" t="str">
            <v>Наггетсы с индейкой 0,25кг ТМ Вязанка ТС Няняггетсы Сливушки НД2 замор.  ПОКОМ</v>
          </cell>
          <cell r="D297">
            <v>852</v>
          </cell>
          <cell r="F297">
            <v>3163</v>
          </cell>
        </row>
        <row r="298">
          <cell r="A298" t="str">
            <v>Наггетсы с куриным филе и сыром ТМ Вязанка 0,25 кг ПОКОМ</v>
          </cell>
          <cell r="D298">
            <v>2054</v>
          </cell>
          <cell r="F298">
            <v>4077</v>
          </cell>
        </row>
        <row r="299">
          <cell r="A299" t="str">
            <v>Наггетсы Хрустящие ТМ Зареченские. ВЕС ПОКОМ</v>
          </cell>
          <cell r="D299">
            <v>6</v>
          </cell>
          <cell r="F299">
            <v>2149.0100000000002</v>
          </cell>
        </row>
        <row r="300">
          <cell r="A300" t="str">
            <v>Наггетсы Хрустящие ТМ Стародворье с сочной курочкой 0,23 кг  ПОКОМ</v>
          </cell>
          <cell r="D300">
            <v>1</v>
          </cell>
          <cell r="F300">
            <v>392</v>
          </cell>
        </row>
        <row r="301">
          <cell r="A301" t="str">
            <v>Оригинальная с перцем с/к  СПК</v>
          </cell>
          <cell r="D301">
            <v>198.5</v>
          </cell>
          <cell r="F301">
            <v>198.5</v>
          </cell>
        </row>
        <row r="302">
          <cell r="A302" t="str">
            <v>Оригинальная с перцем с/к 0,235 кг.шт.  СПК</v>
          </cell>
          <cell r="D302">
            <v>1.8</v>
          </cell>
          <cell r="F302">
            <v>1.8</v>
          </cell>
        </row>
        <row r="303">
          <cell r="A303" t="str">
            <v>Паштет печеночный 140 гр.шт.  СПК</v>
          </cell>
          <cell r="D303">
            <v>28</v>
          </cell>
          <cell r="F303">
            <v>28</v>
          </cell>
        </row>
        <row r="304">
          <cell r="A304" t="str">
            <v>Пельмени Grandmeni с говядиной и свининой 0,7кг ТМ Горячая штучка  ПОКОМ</v>
          </cell>
          <cell r="F304">
            <v>363</v>
          </cell>
        </row>
        <row r="305">
          <cell r="A305" t="str">
            <v>Пельмени Бигбули #МЕГАВКУСИЩЕ с сочной грудинкой ТМ Горячая штучка 0,7 кг. ПОКОМ</v>
          </cell>
          <cell r="D305">
            <v>2</v>
          </cell>
          <cell r="F305">
            <v>875</v>
          </cell>
        </row>
        <row r="306">
          <cell r="A306" t="str">
            <v>Пельмени Бигбули с мясом ТМ Горячая штучка. флоу-пак сфера 0,4 кг. ПОКОМ</v>
          </cell>
          <cell r="D306">
            <v>2</v>
          </cell>
          <cell r="F306">
            <v>250</v>
          </cell>
        </row>
        <row r="307">
          <cell r="A307" t="str">
            <v>Пельмени Бигбули с мясом ТМ Горячая штучка. флоу-пак сфера 0,7 кг ПОКОМ</v>
          </cell>
          <cell r="D307">
            <v>1402</v>
          </cell>
          <cell r="F307">
            <v>2913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F308">
            <v>1115</v>
          </cell>
        </row>
        <row r="309">
          <cell r="A309" t="str">
            <v>Пельмени Бульмени мини с мясом и оливковым маслом 0,7 кг ТМ Горячая штучка  ПОКОМ</v>
          </cell>
          <cell r="D309">
            <v>3</v>
          </cell>
          <cell r="F309">
            <v>836</v>
          </cell>
        </row>
        <row r="310">
          <cell r="A310" t="str">
            <v>Пельмени Бульмени Нейробуст с мясом ТМ Горячая штучка ТС Бульмени ГШ сфера флоу-пак 0,6 кг.  ПОКОМ</v>
          </cell>
          <cell r="F310">
            <v>126</v>
          </cell>
        </row>
        <row r="311">
          <cell r="A311" t="str">
            <v>Пельмени Бульмени по-сибирски с говядиной и свининой ТМ Горячая штучка 0,8 кг ПОКОМ</v>
          </cell>
          <cell r="F311">
            <v>1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F312">
            <v>15.4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10</v>
          </cell>
          <cell r="F313">
            <v>2384.1999999999998</v>
          </cell>
        </row>
        <row r="314">
          <cell r="A314" t="str">
            <v>Пельмени Бульмени с говядиной и свининой Сев.кол ТМ Горячая штучка флоу-пак сфера 0,7 кг  ПОКОМ</v>
          </cell>
          <cell r="F314">
            <v>665</v>
          </cell>
        </row>
        <row r="315">
          <cell r="A315" t="str">
            <v>Пельмени Бульмени с говядиной и свининой ТМ Горячая штучка. флоу-пак сфера 0,4 кг ПОКОМ</v>
          </cell>
          <cell r="D315">
            <v>7</v>
          </cell>
          <cell r="F315">
            <v>1561</v>
          </cell>
        </row>
        <row r="316">
          <cell r="A316" t="str">
            <v>Пельмени Бульмени с говядиной и свининой ТМ Горячая штучка. флоу-пак сфера 0,7 кг ПОКОМ</v>
          </cell>
          <cell r="D316">
            <v>1172</v>
          </cell>
          <cell r="F316">
            <v>4124</v>
          </cell>
        </row>
        <row r="317">
          <cell r="A317" t="str">
            <v>Пельмени Бульмени со сливочным маслом Горячая штучка 0,9 кг  ПОКОМ</v>
          </cell>
          <cell r="F317">
            <v>2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D318">
            <v>7</v>
          </cell>
          <cell r="F318">
            <v>1795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D319">
            <v>2723</v>
          </cell>
          <cell r="F319">
            <v>6246</v>
          </cell>
        </row>
        <row r="320">
          <cell r="A320" t="str">
            <v>Пельмени Бульмени хрустящие с мясом 0,22 кг ТМ Горячая штучка  ПОКОМ</v>
          </cell>
          <cell r="D320">
            <v>2</v>
          </cell>
          <cell r="F320">
            <v>346</v>
          </cell>
        </row>
        <row r="321">
          <cell r="A321" t="str">
            <v>Пельмени Добросельские со свининой и говядиной ТМ Стародворье флоу-пак клас. форма 0,65 кг.  ПОКОМ</v>
          </cell>
          <cell r="F321">
            <v>65</v>
          </cell>
        </row>
        <row r="322">
          <cell r="A322" t="str">
            <v>Пельмени Зареченские сфера 5 кг.  ПОКОМ</v>
          </cell>
          <cell r="F322">
            <v>20</v>
          </cell>
        </row>
        <row r="323">
          <cell r="A323" t="str">
            <v>Пельмени Медвежьи ушки с фермерскими сливками 0,7кг  ПОКОМ</v>
          </cell>
          <cell r="D323">
            <v>2</v>
          </cell>
          <cell r="F323">
            <v>149</v>
          </cell>
        </row>
        <row r="324">
          <cell r="A324" t="str">
            <v>Пельмени Медвежьи ушки с фермерской свининой и говядиной Малые 0,7кг  ПОКОМ</v>
          </cell>
          <cell r="F324">
            <v>134</v>
          </cell>
        </row>
        <row r="325">
          <cell r="A325" t="str">
            <v>Пельмени Мясные с говядиной ТМ Стародворье сфера флоу-пак 1 кг  ПОКОМ</v>
          </cell>
          <cell r="D325">
            <v>4</v>
          </cell>
          <cell r="F325">
            <v>1051</v>
          </cell>
        </row>
        <row r="326">
          <cell r="A326" t="str">
            <v>Пельмени Мясорубские с рубленой грудинкой ТМ Стародворье флоупак  0,7 кг. ПОКОМ</v>
          </cell>
          <cell r="D326">
            <v>3</v>
          </cell>
          <cell r="F326">
            <v>46</v>
          </cell>
        </row>
        <row r="327">
          <cell r="A327" t="str">
            <v>Пельмени Мясорубские ТМ Стародворье фоупак равиоли 0,7 кг  ПОКОМ</v>
          </cell>
          <cell r="F327">
            <v>1142</v>
          </cell>
        </row>
        <row r="328">
          <cell r="A328" t="str">
            <v>Пельмени Отборные из свинины и говядины 0,9 кг ТМ Стародворье ТС Медвежье ушко  ПОКОМ</v>
          </cell>
          <cell r="D328">
            <v>2</v>
          </cell>
          <cell r="F328">
            <v>775</v>
          </cell>
        </row>
        <row r="329">
          <cell r="A329" t="str">
            <v>Пельмени С говядиной и свининой, ВЕС, сфера пуговки Мясная Галерея  ПОКОМ</v>
          </cell>
          <cell r="D329">
            <v>10</v>
          </cell>
          <cell r="F329">
            <v>400</v>
          </cell>
        </row>
        <row r="330">
          <cell r="A330" t="str">
            <v>Пельмени Со свининой и говядиной ТМ Особый рецепт Любимая ложка 1,0 кг  ПОКОМ</v>
          </cell>
          <cell r="D330">
            <v>8</v>
          </cell>
          <cell r="F330">
            <v>834</v>
          </cell>
        </row>
        <row r="331">
          <cell r="A331" t="str">
            <v>Пельмени Сочные сфера 0,8 кг ТМ Стародворье  ПОКОМ</v>
          </cell>
          <cell r="D331">
            <v>2</v>
          </cell>
          <cell r="F331">
            <v>206</v>
          </cell>
        </row>
        <row r="332">
          <cell r="A332" t="str">
            <v>Пирожки с мясом 3,7кг ВЕС ТМ Зареченские  ПОКОМ</v>
          </cell>
          <cell r="F332">
            <v>148.01</v>
          </cell>
        </row>
        <row r="333">
          <cell r="A333" t="str">
            <v>Ричеза с/к 230 гр.шт.  СПК</v>
          </cell>
          <cell r="D333">
            <v>121</v>
          </cell>
          <cell r="F333">
            <v>122</v>
          </cell>
        </row>
        <row r="334">
          <cell r="A334" t="str">
            <v>Сальчетти с/к 230 гр.шт.  СПК</v>
          </cell>
          <cell r="D334">
            <v>300</v>
          </cell>
          <cell r="F334">
            <v>300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199</v>
          </cell>
          <cell r="F335">
            <v>199</v>
          </cell>
        </row>
        <row r="336">
          <cell r="A336" t="str">
            <v>Салями с/к 100 гр.шт.нар. (лоток с ср.защ.атм.)  СПК</v>
          </cell>
          <cell r="D336">
            <v>399</v>
          </cell>
          <cell r="F336">
            <v>399</v>
          </cell>
        </row>
        <row r="337">
          <cell r="A337" t="str">
            <v>Салями Трюфель с/в "Эликатессе" 0,16 кг.шт.  СПК</v>
          </cell>
          <cell r="D337">
            <v>232</v>
          </cell>
          <cell r="F337">
            <v>232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83</v>
          </cell>
          <cell r="F338">
            <v>83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19</v>
          </cell>
          <cell r="F339">
            <v>19</v>
          </cell>
        </row>
        <row r="340">
          <cell r="A340" t="str">
            <v>Сардельки Необыкновенные (черева) 400 гр.шт. (лоток с ср.защ.атм.)  СПК</v>
          </cell>
          <cell r="D340">
            <v>32</v>
          </cell>
          <cell r="F340">
            <v>32</v>
          </cell>
        </row>
        <row r="341">
          <cell r="A341" t="str">
            <v>Семейная с чесночком вареная (СПК+СКМ)  СПК</v>
          </cell>
          <cell r="D341">
            <v>30</v>
          </cell>
          <cell r="F341">
            <v>30</v>
          </cell>
        </row>
        <row r="342">
          <cell r="A342" t="str">
            <v>Семейная с чесночком Экстра вареная  СПК</v>
          </cell>
          <cell r="D342">
            <v>6</v>
          </cell>
          <cell r="F342">
            <v>6</v>
          </cell>
        </row>
        <row r="343">
          <cell r="A343" t="str">
            <v>Сервелат Европейский в/к, в/с 0,38 кг.шт.термофор.пак  СПК</v>
          </cell>
          <cell r="D343">
            <v>91</v>
          </cell>
          <cell r="F343">
            <v>91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125</v>
          </cell>
          <cell r="F344">
            <v>125</v>
          </cell>
        </row>
        <row r="345">
          <cell r="A345" t="str">
            <v>Сервелат Финский в/к 0,38 кг.шт. термофор.пак.  СПК</v>
          </cell>
          <cell r="D345">
            <v>118</v>
          </cell>
          <cell r="F345">
            <v>118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305</v>
          </cell>
          <cell r="F346">
            <v>305</v>
          </cell>
        </row>
        <row r="347">
          <cell r="A347" t="str">
            <v>Сервелат Фирменный в/к 250 гр.шт. термоформ.пак.  СПК</v>
          </cell>
          <cell r="D347">
            <v>8</v>
          </cell>
          <cell r="F347">
            <v>8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398</v>
          </cell>
          <cell r="F348">
            <v>398</v>
          </cell>
        </row>
        <row r="349">
          <cell r="A349" t="str">
            <v>Сибирская особая с/к 0,235 кг шт.  СПК</v>
          </cell>
          <cell r="D349">
            <v>245</v>
          </cell>
          <cell r="F349">
            <v>245</v>
          </cell>
        </row>
        <row r="350">
          <cell r="A350" t="str">
            <v>Сосиски "Баварские" 0,36 кг.шт. вак.упак.  СПК</v>
          </cell>
          <cell r="D350">
            <v>10</v>
          </cell>
          <cell r="F350">
            <v>10</v>
          </cell>
        </row>
        <row r="351">
          <cell r="A351" t="str">
            <v>Сосиски "Молочные" 0,36 кг.шт. вак.упак.  СПК</v>
          </cell>
          <cell r="D351">
            <v>17</v>
          </cell>
          <cell r="F351">
            <v>17</v>
          </cell>
        </row>
        <row r="352">
          <cell r="A352" t="str">
            <v>Сосиски Классические (в ср.защ.атм.) СПК</v>
          </cell>
          <cell r="D352">
            <v>30.5</v>
          </cell>
          <cell r="F352">
            <v>30.5</v>
          </cell>
        </row>
        <row r="353">
          <cell r="A353" t="str">
            <v>Сосиски Мусульманские "Просто выгодно" (в ср.защ.атм.)  СПК</v>
          </cell>
          <cell r="D353">
            <v>16</v>
          </cell>
          <cell r="F353">
            <v>16</v>
          </cell>
        </row>
        <row r="354">
          <cell r="A354" t="str">
            <v>Сосиски Хот-дог подкопченные (лоток с ср.защ.атм.)  СПК</v>
          </cell>
          <cell r="D354">
            <v>12</v>
          </cell>
          <cell r="F354">
            <v>12</v>
          </cell>
        </row>
        <row r="355">
          <cell r="A355" t="str">
            <v>Сочный мегачебурек ТМ Зареченские ВЕС ПОКОМ</v>
          </cell>
          <cell r="F355">
            <v>50.86</v>
          </cell>
        </row>
        <row r="356">
          <cell r="A356" t="str">
            <v>Торо Неро с/в "Эликатессе" 140 гр.шт.  СПК</v>
          </cell>
          <cell r="D356">
            <v>94</v>
          </cell>
          <cell r="F356">
            <v>94</v>
          </cell>
        </row>
        <row r="357">
          <cell r="A357" t="str">
            <v>У_2498 Сыр Бурмакинский полутвердый сливочный ВЕС  ОСТАНКИНО</v>
          </cell>
          <cell r="F357">
            <v>10.220000000000001</v>
          </cell>
        </row>
        <row r="358">
          <cell r="A358" t="str">
            <v>Утренняя вареная ВЕС СПК</v>
          </cell>
          <cell r="D358">
            <v>20</v>
          </cell>
          <cell r="F358">
            <v>20</v>
          </cell>
        </row>
        <row r="359">
          <cell r="A359" t="str">
            <v>Уши свиные копченые к пиву 0,15кг нар. д/ф шт.  СПК</v>
          </cell>
          <cell r="D359">
            <v>76</v>
          </cell>
          <cell r="F359">
            <v>76</v>
          </cell>
        </row>
        <row r="360">
          <cell r="A360" t="str">
            <v>Фестивальная пора с/к 100 гр.шт.нар. (лоток с ср.защ.атм.)  СПК</v>
          </cell>
          <cell r="D360">
            <v>353</v>
          </cell>
          <cell r="F360">
            <v>353</v>
          </cell>
        </row>
        <row r="361">
          <cell r="A361" t="str">
            <v>Фестивальная пора с/к 235 гр.шт.  СПК</v>
          </cell>
          <cell r="D361">
            <v>561</v>
          </cell>
          <cell r="F361">
            <v>561</v>
          </cell>
        </row>
        <row r="362">
          <cell r="A362" t="str">
            <v>Фестивальная пора с/к термоус.пак  СПК</v>
          </cell>
          <cell r="D362">
            <v>15</v>
          </cell>
          <cell r="F362">
            <v>15</v>
          </cell>
        </row>
        <row r="363">
          <cell r="A363" t="str">
            <v>Фирменная с/к 200 гр. срез "Эликатессе" термоформ.пак.  СПК</v>
          </cell>
          <cell r="D363">
            <v>184</v>
          </cell>
          <cell r="F363">
            <v>184</v>
          </cell>
        </row>
        <row r="364">
          <cell r="A364" t="str">
            <v>Фуэт с/в "Эликатессе" 160 гр.шт.  СПК</v>
          </cell>
          <cell r="D364">
            <v>272</v>
          </cell>
          <cell r="F364">
            <v>272</v>
          </cell>
        </row>
        <row r="365">
          <cell r="A365" t="str">
            <v>Хинкали Классические ТМ Зареченские ВЕС ПОКОМ</v>
          </cell>
          <cell r="F365">
            <v>81</v>
          </cell>
        </row>
        <row r="366">
          <cell r="A366" t="str">
            <v>Хот-догстер ТМ Горячая штучка ТС Хот-Догстер флоу-пак 0,09 кг. ПОКОМ</v>
          </cell>
          <cell r="F366">
            <v>311</v>
          </cell>
        </row>
        <row r="367">
          <cell r="A367" t="str">
            <v>Хотстеры с сыром 0,25кг ТМ Горячая штучка  ПОКОМ</v>
          </cell>
          <cell r="F367">
            <v>265</v>
          </cell>
        </row>
        <row r="368">
          <cell r="A368" t="str">
            <v>Хотстеры ТМ Горячая штучка ТС Хотстеры 0,25 кг зам  ПОКОМ</v>
          </cell>
          <cell r="D368">
            <v>729</v>
          </cell>
          <cell r="F368">
            <v>3469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1</v>
          </cell>
          <cell r="F369">
            <v>817</v>
          </cell>
        </row>
        <row r="370">
          <cell r="A370" t="str">
            <v>Хрустящие крылышки ТМ Горячая штучка 0,3 кг зам  ПОКОМ</v>
          </cell>
          <cell r="D370">
            <v>1</v>
          </cell>
          <cell r="F370">
            <v>733</v>
          </cell>
        </row>
        <row r="371">
          <cell r="A371" t="str">
            <v>Чебупели Курочка гриль ТМ Горячая штучка, 0,3 кг зам  ПОКОМ</v>
          </cell>
          <cell r="F371">
            <v>360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1813</v>
          </cell>
          <cell r="F372">
            <v>4487</v>
          </cell>
        </row>
        <row r="373">
          <cell r="A373" t="str">
            <v>Чебупицца Маргарита 0,2кг ТМ Горячая штучка ТС Foodgital  ПОКОМ</v>
          </cell>
          <cell r="D373">
            <v>3</v>
          </cell>
          <cell r="F373">
            <v>586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3852</v>
          </cell>
          <cell r="F374">
            <v>8285</v>
          </cell>
        </row>
        <row r="375">
          <cell r="A375" t="str">
            <v>Чебупицца со вкусом 4 сыра 0,2кг ТМ Горячая штучка ТС Foodgital  ПОКОМ</v>
          </cell>
          <cell r="D375">
            <v>2</v>
          </cell>
          <cell r="F375">
            <v>461</v>
          </cell>
        </row>
        <row r="376">
          <cell r="A376" t="str">
            <v>Чебуреки Мясные вес 2,7 кг ТМ Зареченские ВЕС ПОКОМ</v>
          </cell>
          <cell r="F376">
            <v>15.4</v>
          </cell>
        </row>
        <row r="377">
          <cell r="A377" t="str">
            <v>Чебуреки сочные ВЕС ТМ Зареченские  ПОКОМ</v>
          </cell>
          <cell r="D377">
            <v>5</v>
          </cell>
          <cell r="F377">
            <v>1016</v>
          </cell>
        </row>
        <row r="378">
          <cell r="A378" t="str">
            <v>Шпикачки Русские (черева) (в ср.защ.атм.) "Высокий вкус"  СПК</v>
          </cell>
          <cell r="D378">
            <v>51</v>
          </cell>
          <cell r="F378">
            <v>51</v>
          </cell>
        </row>
        <row r="379">
          <cell r="A379" t="str">
            <v>Эликапреза с/в "Эликатессе" 85 гр.шт. нарезка (лоток с ср.защ.атм.)  СПК</v>
          </cell>
          <cell r="D379">
            <v>47</v>
          </cell>
          <cell r="F379">
            <v>47</v>
          </cell>
        </row>
        <row r="380">
          <cell r="A380" t="str">
            <v>Юбилейная с/к 0,235 кг.шт.  СПК</v>
          </cell>
          <cell r="D380">
            <v>936</v>
          </cell>
          <cell r="F380">
            <v>937</v>
          </cell>
        </row>
        <row r="381">
          <cell r="A381" t="str">
            <v>Итого</v>
          </cell>
          <cell r="D381">
            <v>195710.04</v>
          </cell>
          <cell r="F381">
            <v>414722.89500000002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169.441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353.416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805.21299999999997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743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1571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1260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96</v>
          </cell>
        </row>
        <row r="15">
          <cell r="A15" t="str">
            <v xml:space="preserve"> 057  Колбаса Докторская Дугушка, вектор 0.4 кг, ТМ Стародворье    ПОКОМ</v>
          </cell>
          <cell r="B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B16">
            <v>61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B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B18">
            <v>379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B19">
            <v>117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B20">
            <v>35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B21">
            <v>36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B22">
            <v>129</v>
          </cell>
        </row>
        <row r="23">
          <cell r="A23" t="str">
            <v xml:space="preserve"> 200  Ветчина Дугушка ТМ Стародворье, вектор в/у    ПОКОМ</v>
          </cell>
          <cell r="B23">
            <v>139.648</v>
          </cell>
        </row>
        <row r="24">
          <cell r="A24" t="str">
            <v xml:space="preserve"> 201  Ветчина Нежная ТМ Особый рецепт, (2,5кг), ПОКОМ</v>
          </cell>
          <cell r="B24">
            <v>1418.143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B25">
            <v>121.351</v>
          </cell>
        </row>
        <row r="26">
          <cell r="A26" t="str">
            <v xml:space="preserve"> 219  Колбаса Докторская Особая ТМ Особый рецепт, ВЕС  ПОКОМ</v>
          </cell>
          <cell r="B26">
            <v>490.55900000000003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>
            <v>195.048</v>
          </cell>
        </row>
        <row r="28">
          <cell r="A28" t="str">
            <v xml:space="preserve"> 230  Колбаса Молочная Особая ТМ Особый рецепт, п/а, ВЕС. ПОКОМ</v>
          </cell>
          <cell r="B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B29">
            <v>51.694000000000003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B30">
            <v>38.872999999999998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>
            <v>185.81</v>
          </cell>
        </row>
        <row r="32">
          <cell r="A32" t="str">
            <v xml:space="preserve"> 247  Сардельки Нежные, ВЕС.  ПОКОМ</v>
          </cell>
          <cell r="B32">
            <v>42.749000000000002</v>
          </cell>
        </row>
        <row r="33">
          <cell r="A33" t="str">
            <v xml:space="preserve"> 248  Сардельки Сочные ТМ Особый рецепт,   ПОКОМ</v>
          </cell>
          <cell r="B33">
            <v>41.819000000000003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>
            <v>393.61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>
            <v>31.431999999999999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>
            <v>272.84899999999999</v>
          </cell>
        </row>
        <row r="37">
          <cell r="A37" t="str">
            <v xml:space="preserve"> 263  Шпикачки Стародворские, ВЕС.  ПОКОМ</v>
          </cell>
          <cell r="B37">
            <v>21.584</v>
          </cell>
        </row>
        <row r="38">
          <cell r="A38" t="str">
            <v xml:space="preserve"> 265  Колбаса Балыкбургская, ВЕС, ТМ Баварушка  ПОКОМ</v>
          </cell>
          <cell r="B38">
            <v>1.788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>
            <v>2.778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>
            <v>1.86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>
            <v>395</v>
          </cell>
        </row>
        <row r="42">
          <cell r="A42" t="str">
            <v xml:space="preserve"> 273  Сосиски Сочинки с сочной грудинкой, МГС 0.4кг,   ПОКОМ</v>
          </cell>
          <cell r="B42">
            <v>1042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>
            <v>1292</v>
          </cell>
        </row>
        <row r="44">
          <cell r="A44" t="str">
            <v xml:space="preserve"> 283  Сосиски Сочинки, ВЕС, ТМ Стародворье ПОКОМ</v>
          </cell>
          <cell r="B44">
            <v>132.13999999999999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>
            <v>294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>
            <v>361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>
            <v>156.26300000000001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>
            <v>325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>
            <v>769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>
            <v>34.186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>
            <v>101.482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>
            <v>324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>
            <v>548</v>
          </cell>
        </row>
        <row r="54">
          <cell r="A54" t="str">
            <v xml:space="preserve"> 309  Сосиски Сочинки с сыром 0,4 кг ТМ Стародворье  ПОКОМ</v>
          </cell>
          <cell r="B54">
            <v>436</v>
          </cell>
        </row>
        <row r="55">
          <cell r="A55" t="str">
            <v xml:space="preserve"> 312  Ветчина Филейская ВЕС ТМ  Вязанка ТС Столичная  ПОКОМ</v>
          </cell>
          <cell r="B55">
            <v>213.46199999999999</v>
          </cell>
        </row>
        <row r="56">
          <cell r="A56" t="str">
            <v xml:space="preserve"> 315  Колбаса вареная Молокуша ТМ Вязанка ВЕС, ПОКОМ</v>
          </cell>
          <cell r="B56">
            <v>471.27800000000002</v>
          </cell>
        </row>
        <row r="57">
          <cell r="A57" t="str">
            <v xml:space="preserve"> 316  Колбаса Нежная ТМ Зареченские ВЕС  ПОКОМ</v>
          </cell>
          <cell r="B57">
            <v>1.502</v>
          </cell>
        </row>
        <row r="58">
          <cell r="A58" t="str">
            <v xml:space="preserve"> 318  Сосиски Датские ТМ Зареченские, ВЕС  ПОКОМ</v>
          </cell>
          <cell r="B58">
            <v>947.73699999999997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B59">
            <v>849</v>
          </cell>
        </row>
        <row r="60">
          <cell r="A60" t="str">
            <v xml:space="preserve"> 322  Колбаса вареная Молокуша 0,45кг ТМ Вязанка  ПОКОМ</v>
          </cell>
          <cell r="B60">
            <v>1186</v>
          </cell>
        </row>
        <row r="61">
          <cell r="A61" t="str">
            <v xml:space="preserve"> 324  Ветчина Филейская ТМ Вязанка Столичная 0,45 кг ПОКОМ</v>
          </cell>
          <cell r="B61">
            <v>367</v>
          </cell>
        </row>
        <row r="62">
          <cell r="A62" t="str">
            <v xml:space="preserve"> 328  Сардельки Сочинки Стародворье ТМ  0,4 кг ПОКОМ</v>
          </cell>
          <cell r="B62">
            <v>73</v>
          </cell>
        </row>
        <row r="63">
          <cell r="A63" t="str">
            <v xml:space="preserve"> 329  Сардельки Сочинки с сыром Стародворье ТМ, 0,4 кг. ПОКОМ</v>
          </cell>
          <cell r="B63">
            <v>82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B64">
            <v>251.77699999999999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B65">
            <v>185</v>
          </cell>
        </row>
        <row r="66">
          <cell r="A66" t="str">
            <v xml:space="preserve"> 335  Колбаса Сливушка ТМ Вязанка. ВЕС.  ПОКОМ </v>
          </cell>
          <cell r="B66">
            <v>62.814999999999998</v>
          </cell>
        </row>
        <row r="67">
          <cell r="A67" t="str">
            <v xml:space="preserve"> 342 Сосиски Сочинки Молочные ТМ Стародворье 0,4 кг ПОКОМ</v>
          </cell>
          <cell r="B67">
            <v>873</v>
          </cell>
        </row>
        <row r="68">
          <cell r="A68" t="str">
            <v xml:space="preserve"> 343 Сосиски Сочинки Сливочные ТМ Стародворье  0,4 кг</v>
          </cell>
          <cell r="B68">
            <v>762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B69">
            <v>123.24299999999999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B70">
            <v>29.19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B71">
            <v>145.94399999999999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B72">
            <v>41.204000000000001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>
            <v>42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>
            <v>84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>
            <v>166</v>
          </cell>
        </row>
        <row r="76">
          <cell r="A76" t="str">
            <v xml:space="preserve"> 364  Сардельки Филейские Вязанка ВЕС NDX ТМ Вязанка  ПОКОМ</v>
          </cell>
          <cell r="B76">
            <v>81.176000000000002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B77">
            <v>197</v>
          </cell>
        </row>
        <row r="78">
          <cell r="A78" t="str">
            <v xml:space="preserve"> 377  Колбаса Молочная Дугушка 0,6кг ТМ Стародворье  ПОКОМ</v>
          </cell>
          <cell r="B78">
            <v>268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B79">
            <v>239</v>
          </cell>
        </row>
        <row r="80">
          <cell r="A80" t="str">
            <v xml:space="preserve"> 388  Сосиски Восточные Халяль ТМ Вязанка 0,33 кг АК. ПОКОМ</v>
          </cell>
          <cell r="B80">
            <v>260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B81">
            <v>121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B82">
            <v>47</v>
          </cell>
        </row>
        <row r="83">
          <cell r="A83" t="str">
            <v xml:space="preserve"> 410  Сосиски Баварские с сыром ТМ Стародворье 0,35 кг. ПОКОМ</v>
          </cell>
          <cell r="B83">
            <v>1196</v>
          </cell>
        </row>
        <row r="84">
          <cell r="A84" t="str">
            <v xml:space="preserve"> 412  Сосиски Баварские ТМ Стародворье 0,35 кг ПОКОМ</v>
          </cell>
          <cell r="B84">
            <v>2719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>
            <v>184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>
            <v>319.05700000000002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B87">
            <v>114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B88">
            <v>4.3650000000000002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B89">
            <v>208</v>
          </cell>
        </row>
        <row r="90">
          <cell r="A90" t="str">
            <v xml:space="preserve"> 448  Сосиски Сливушки по-венски ТМ Вязанка. 0,3 кг ПОКОМ</v>
          </cell>
          <cell r="B90">
            <v>108</v>
          </cell>
        </row>
        <row r="91">
          <cell r="A91" t="str">
            <v xml:space="preserve"> 449  Колбаса Дугушка Стародворская ВЕС ТС Дугушка ПОКОМ</v>
          </cell>
          <cell r="B91">
            <v>127.51600000000001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B92">
            <v>1009.074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B93">
            <v>1334.914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B94">
            <v>2433.223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>
            <v>63.392000000000003</v>
          </cell>
        </row>
        <row r="96">
          <cell r="A96" t="str">
            <v xml:space="preserve"> 467  Колбаса Филейная 0,5кг ТМ Особый рецепт  ПОКОМ</v>
          </cell>
          <cell r="B96">
            <v>45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B97">
            <v>403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B98">
            <v>166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B99">
            <v>261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B100">
            <v>135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B101">
            <v>1.4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B102">
            <v>3</v>
          </cell>
        </row>
        <row r="103">
          <cell r="A103" t="str">
            <v xml:space="preserve"> 519  Грудинка 0,12 кг нарезка ТМ Стародворье  ПОКОМ</v>
          </cell>
          <cell r="B103">
            <v>78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B104">
            <v>43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B105">
            <v>41</v>
          </cell>
        </row>
        <row r="106">
          <cell r="A106" t="str">
            <v xml:space="preserve"> 523  Колбаса Сальчичон нарезка 0,07кг ТМ Стародворье  ПОКОМ </v>
          </cell>
          <cell r="B106">
            <v>134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B107">
            <v>149</v>
          </cell>
        </row>
        <row r="108">
          <cell r="A108" t="str">
            <v xml:space="preserve"> 525  Колбаса Фуэт нарезка 0,07кг ТМ Стародворье  ПОКОМ</v>
          </cell>
          <cell r="B108">
            <v>80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B109">
            <v>61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B110">
            <v>53</v>
          </cell>
        </row>
        <row r="111">
          <cell r="A111" t="str">
            <v>3215 ВЕТЧ.МЯСНАЯ Папа может п/о 0.4кг 8шт.    ОСТАНКИНО</v>
          </cell>
          <cell r="B111">
            <v>289</v>
          </cell>
        </row>
        <row r="112">
          <cell r="A112" t="str">
            <v>3684 ПРЕСИЖН с/к в/у 1/250 8шт.   ОСТАНКИНО</v>
          </cell>
          <cell r="B112">
            <v>57</v>
          </cell>
        </row>
        <row r="113">
          <cell r="A113" t="str">
            <v>4063 МЯСНАЯ Папа может вар п/о_Л   ОСТАНКИНО</v>
          </cell>
          <cell r="B113">
            <v>543.53300000000002</v>
          </cell>
        </row>
        <row r="114">
          <cell r="A114" t="str">
            <v>4117 ЭКСТРА Папа может с/к в/у_Л   ОСТАНКИНО</v>
          </cell>
          <cell r="B114">
            <v>9.202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B115">
            <v>16.175000000000001</v>
          </cell>
        </row>
        <row r="116">
          <cell r="A116" t="str">
            <v>4813 ФИЛЕЙНАЯ Папа может вар п/о_Л   ОСТАНКИНО</v>
          </cell>
          <cell r="B116">
            <v>131.34800000000001</v>
          </cell>
        </row>
        <row r="117">
          <cell r="A117" t="str">
            <v>4993 САЛЯМИ ИТАЛЬЯНСКАЯ с/к в/у 1/250*8_120c ОСТАНКИНО</v>
          </cell>
          <cell r="B117">
            <v>182</v>
          </cell>
        </row>
        <row r="118">
          <cell r="A118" t="str">
            <v>5246 ДОКТОРСКАЯ ПРЕМИУМ вар б/о мгс_30с ОСТАНКИНО</v>
          </cell>
          <cell r="B118">
            <v>8.9909999999999997</v>
          </cell>
        </row>
        <row r="119">
          <cell r="A119" t="str">
            <v>5247 РУССКАЯ ПРЕМИУМ вар б/о мгс_30с ОСТАНКИНО</v>
          </cell>
          <cell r="B119">
            <v>7.4969999999999999</v>
          </cell>
        </row>
        <row r="120">
          <cell r="A120" t="str">
            <v>5483 ЭКСТРА Папа может с/к в/у 1/250 8шт.   ОСТАНКИНО</v>
          </cell>
          <cell r="B120">
            <v>312</v>
          </cell>
        </row>
        <row r="121">
          <cell r="A121" t="str">
            <v>5544 Сервелат Финский в/к в/у_45с НОВАЯ ОСТАНКИНО</v>
          </cell>
          <cell r="B121">
            <v>298.33199999999999</v>
          </cell>
        </row>
        <row r="122">
          <cell r="A122" t="str">
            <v>5679 САЛЯМИ ИТАЛЬЯНСКАЯ с/к в/у 1/150_60с ОСТАНКИНО</v>
          </cell>
          <cell r="B122">
            <v>176</v>
          </cell>
        </row>
        <row r="123">
          <cell r="A123" t="str">
            <v>5682 САЛЯМИ МЕЛКОЗЕРНЕНАЯ с/к в/у 1/120_60с   ОСТАНКИНО</v>
          </cell>
          <cell r="B123">
            <v>830</v>
          </cell>
        </row>
        <row r="124">
          <cell r="A124" t="str">
            <v>5706 АРОМАТНАЯ Папа может с/к в/у 1/250 8шт.  ОСТАНКИНО</v>
          </cell>
          <cell r="B124">
            <v>267</v>
          </cell>
        </row>
        <row r="125">
          <cell r="A125" t="str">
            <v>5708 ПОСОЛЬСКАЯ Папа может с/к в/у ОСТАНКИНО</v>
          </cell>
          <cell r="B125">
            <v>21.108000000000001</v>
          </cell>
        </row>
        <row r="126">
          <cell r="A126" t="str">
            <v>5851 ЭКСТРА Папа может вар п/о   ОСТАНКИНО</v>
          </cell>
          <cell r="B126">
            <v>59.222999999999999</v>
          </cell>
        </row>
        <row r="127">
          <cell r="A127" t="str">
            <v>5931 ОХОТНИЧЬЯ Папа может с/к в/у 1/220 8шт.   ОСТАНКИНО</v>
          </cell>
          <cell r="B127">
            <v>1</v>
          </cell>
        </row>
        <row r="128">
          <cell r="A128" t="str">
            <v>5992 ВРЕМЯ ОКРОШКИ Папа может вар п/о 0.4кг   ОСТАНКИНО</v>
          </cell>
          <cell r="B128">
            <v>393</v>
          </cell>
        </row>
        <row r="129">
          <cell r="A129" t="str">
            <v>6004 РАГУ СВИНОЕ 1кг 8шт.зам_120с ОСТАНКИНО</v>
          </cell>
          <cell r="B129">
            <v>32</v>
          </cell>
        </row>
        <row r="130">
          <cell r="A130" t="str">
            <v>6221 НЕАПОЛИТАНСКИЙ ДУЭТ с/к с/н мгс 1/90  ОСТАНКИНО</v>
          </cell>
          <cell r="B130">
            <v>163</v>
          </cell>
        </row>
        <row r="131">
          <cell r="A131" t="str">
            <v>6228 МЯСНОЕ АССОРТИ к/з с/н мгс 1/90 10шт.  ОСТАНКИНО</v>
          </cell>
          <cell r="B131">
            <v>121</v>
          </cell>
        </row>
        <row r="132">
          <cell r="A132" t="str">
            <v>6247 ДОМАШНЯЯ Папа может вар п/о 0,4кг 8шт.  ОСТАНКИНО</v>
          </cell>
          <cell r="B132">
            <v>56</v>
          </cell>
        </row>
        <row r="133">
          <cell r="A133" t="str">
            <v>6268 ГОВЯЖЬЯ Папа может вар п/о 0,4кг 8 шт.  ОСТАНКИНО</v>
          </cell>
          <cell r="B133">
            <v>314</v>
          </cell>
        </row>
        <row r="134">
          <cell r="A134" t="str">
            <v>6279 КОРЕЙКА ПО-ОСТ.к/в в/с с/н в/у 1/150_45с  ОСТАНКИНО</v>
          </cell>
          <cell r="B134">
            <v>222</v>
          </cell>
        </row>
        <row r="135">
          <cell r="A135" t="str">
            <v>6303 МЯСНЫЕ Папа может сос п/о мгс 1.5*3  ОСТАНКИНО</v>
          </cell>
          <cell r="B135">
            <v>101.754</v>
          </cell>
        </row>
        <row r="136">
          <cell r="A136" t="str">
            <v>6324 ДОКТОРСКАЯ ГОСТ вар п/о 0.4кг 8шт.  ОСТАНКИНО</v>
          </cell>
          <cell r="B136">
            <v>22</v>
          </cell>
        </row>
        <row r="137">
          <cell r="A137" t="str">
            <v>6325 ДОКТОРСКАЯ ПРЕМИУМ вар п/о 0.4кг 8шт.  ОСТАНКИНО</v>
          </cell>
          <cell r="B137">
            <v>582</v>
          </cell>
        </row>
        <row r="138">
          <cell r="A138" t="str">
            <v>6333 МЯСНАЯ Папа может вар п/о 0.4кг 8шт.  ОСТАНКИНО</v>
          </cell>
          <cell r="B138">
            <v>1152</v>
          </cell>
        </row>
        <row r="139">
          <cell r="A139" t="str">
            <v>6340 ДОМАШНИЙ РЕЦЕПТ Коровино 0.5кг 8шт.  ОСТАНКИНО</v>
          </cell>
          <cell r="B139">
            <v>81</v>
          </cell>
        </row>
        <row r="140">
          <cell r="A140" t="str">
            <v>6353 ЭКСТРА Папа может вар п/о 0.4кг 8шт.  ОСТАНКИНО</v>
          </cell>
          <cell r="B140">
            <v>419</v>
          </cell>
        </row>
        <row r="141">
          <cell r="A141" t="str">
            <v>6392 ФИЛЕЙНАЯ Папа может вар п/о 0.4кг. ОСТАНКИНО</v>
          </cell>
          <cell r="B141">
            <v>1074</v>
          </cell>
        </row>
        <row r="142">
          <cell r="A142" t="str">
            <v>6448 СВИНИНА МАДЕРА с/к с/н в/у 1/100 10шт.   ОСТАНКИНО</v>
          </cell>
          <cell r="B142">
            <v>38</v>
          </cell>
        </row>
        <row r="143">
          <cell r="A143" t="str">
            <v>6453 ЭКСТРА Папа может с/к с/н в/у 1/100 14шт.   ОСТАНКИНО</v>
          </cell>
          <cell r="B143">
            <v>806</v>
          </cell>
        </row>
        <row r="144">
          <cell r="A144" t="str">
            <v>6454 АРОМАТНАЯ с/к с/н в/у 1/100 14шт.  ОСТАНКИНО</v>
          </cell>
          <cell r="B144">
            <v>608</v>
          </cell>
        </row>
        <row r="145">
          <cell r="A145" t="str">
            <v>6459 СЕРВЕЛАТ ШВЕЙЦАРСК. в/к с/н в/у 1/100*10  ОСТАНКИНО</v>
          </cell>
          <cell r="B145">
            <v>548</v>
          </cell>
        </row>
        <row r="146">
          <cell r="A146" t="str">
            <v>6470 ВЕТЧ.МРАМОРНАЯ в/у_45с  ОСТАНКИНО</v>
          </cell>
          <cell r="B146">
            <v>12.08</v>
          </cell>
        </row>
        <row r="147">
          <cell r="A147" t="str">
            <v>6495 ВЕТЧ.МРАМОРНАЯ в/у срез 0.3кг 6шт_45с  ОСТАНКИНО</v>
          </cell>
          <cell r="B147">
            <v>90</v>
          </cell>
        </row>
        <row r="148">
          <cell r="A148" t="str">
            <v>6527 ШПИКАЧКИ СОЧНЫЕ ПМ сар б/о мгс 1*3 45с ОСТАНКИНО</v>
          </cell>
          <cell r="B148">
            <v>111.374</v>
          </cell>
        </row>
        <row r="149">
          <cell r="A149" t="str">
            <v>6528 ШПИКАЧКИ СОЧНЫЕ ПМ сар б/о мгс 0.4кг 45с  ОСТАНКИНО</v>
          </cell>
          <cell r="B149">
            <v>18</v>
          </cell>
        </row>
        <row r="150">
          <cell r="A150" t="str">
            <v>6586 МРАМОРНАЯ И БАЛЫКОВАЯ в/к с/н мгс 1/90 ОСТАНКИНО</v>
          </cell>
          <cell r="B150">
            <v>144</v>
          </cell>
        </row>
        <row r="151">
          <cell r="A151" t="str">
            <v>6609 С ГОВЯДИНОЙ ПМ сар б/о мгс 0.4кг_45с ОСТАНКИНО</v>
          </cell>
          <cell r="B151">
            <v>15</v>
          </cell>
        </row>
        <row r="152">
          <cell r="A152" t="str">
            <v>6616 МОЛОЧНЫЕ КЛАССИЧЕСКИЕ сос п/о в/у 0.3кг  ОСТАНКИНО</v>
          </cell>
          <cell r="B152">
            <v>813</v>
          </cell>
        </row>
        <row r="153">
          <cell r="A153" t="str">
            <v>6697 СЕРВЕЛАТ ФИНСКИЙ ПМ в/к в/у 0,35кг 8шт.  ОСТАНКИНО</v>
          </cell>
          <cell r="B153">
            <v>1330</v>
          </cell>
        </row>
        <row r="154">
          <cell r="A154" t="str">
            <v>6713 СОЧНЫЙ ГРИЛЬ ПМ сос п/о мгс 0.41кг 8шт.  ОСТАНКИНО</v>
          </cell>
          <cell r="B154">
            <v>488</v>
          </cell>
        </row>
        <row r="155">
          <cell r="A155" t="str">
            <v>6724 МОЛОЧНЫЕ ПМ сос п/о мгс 0.41кг 10шт.  ОСТАНКИНО</v>
          </cell>
          <cell r="B155">
            <v>242</v>
          </cell>
        </row>
        <row r="156">
          <cell r="A156" t="str">
            <v>6765 РУБЛЕНЫЕ сос ц/о мгс 0.36кг 6шт.  ОСТАНКИНО</v>
          </cell>
          <cell r="B156">
            <v>129</v>
          </cell>
        </row>
        <row r="157">
          <cell r="A157" t="str">
            <v>6785 ВЕНСКАЯ САЛЯМИ п/к в/у 0.33кг 8шт.  ОСТАНКИНО</v>
          </cell>
          <cell r="B157">
            <v>61</v>
          </cell>
        </row>
        <row r="158">
          <cell r="A158" t="str">
            <v>6787 СЕРВЕЛАТ КРЕМЛЕВСКИЙ в/к в/у 0,33кг 8шт.  ОСТАНКИНО</v>
          </cell>
          <cell r="B158">
            <v>43</v>
          </cell>
        </row>
        <row r="159">
          <cell r="A159" t="str">
            <v>6793 БАЛЫКОВАЯ в/к в/у 0,33кг 8шт.  ОСТАНКИНО</v>
          </cell>
          <cell r="B159">
            <v>137</v>
          </cell>
        </row>
        <row r="160">
          <cell r="A160" t="str">
            <v>6829 МОЛОЧНЫЕ КЛАССИЧЕСКИЕ сос п/о мгс 2*4_С  ОСТАНКИНО</v>
          </cell>
          <cell r="B160">
            <v>273.69499999999999</v>
          </cell>
        </row>
        <row r="161">
          <cell r="A161" t="str">
            <v>6837 ФИЛЕЙНЫЕ Папа Может сос ц/о мгс 0.4кг  ОСТАНКИНО</v>
          </cell>
          <cell r="B161">
            <v>232</v>
          </cell>
        </row>
        <row r="162">
          <cell r="A162" t="str">
            <v>6842 ДЫМОВИЦА ИЗ ОКОРОКА к/в мл/к в/у 0,3кг  ОСТАНКИНО</v>
          </cell>
          <cell r="B162">
            <v>67</v>
          </cell>
        </row>
        <row r="163">
          <cell r="A163" t="str">
            <v>6861 ДОМАШНИЙ РЕЦЕПТ Коровино вар п/о  ОСТАНКИНО</v>
          </cell>
          <cell r="B163">
            <v>45.064999999999998</v>
          </cell>
        </row>
        <row r="164">
          <cell r="A164" t="str">
            <v>6866 ВЕТЧ.НЕЖНАЯ Коровино п/о_Маяк  ОСТАНКИНО</v>
          </cell>
          <cell r="B164">
            <v>34.68</v>
          </cell>
        </row>
        <row r="165">
          <cell r="A165" t="str">
            <v>7001 КЛАССИЧЕСКИЕ Папа может сар б/о мгс 1*3  ОСТАНКИНО</v>
          </cell>
          <cell r="B165">
            <v>61.140999999999998</v>
          </cell>
        </row>
        <row r="166">
          <cell r="A166" t="str">
            <v>7040 С ИНДЕЙКОЙ ПМ сос ц/о в/у 1/270 8шт.  ОСТАНКИНО</v>
          </cell>
          <cell r="B166">
            <v>60</v>
          </cell>
        </row>
        <row r="167">
          <cell r="A167" t="str">
            <v>7059 ШПИКАЧКИ СОЧНЫЕ С БЕК. п/о мгс 0.3кг_60с  ОСТАНКИНО</v>
          </cell>
          <cell r="B167">
            <v>96</v>
          </cell>
        </row>
        <row r="168">
          <cell r="A168" t="str">
            <v>7066 СОЧНЫЕ ПМ сос п/о мгс 0.41кг 10шт_50с  ОСТАНКИНО</v>
          </cell>
          <cell r="B168">
            <v>1883</v>
          </cell>
        </row>
        <row r="169">
          <cell r="A169" t="str">
            <v>7070 СОЧНЫЕ ПМ сос п/о мгс 1.5*4_А_50с  ОСТАНКИНО</v>
          </cell>
          <cell r="B169">
            <v>1287.2329999999999</v>
          </cell>
        </row>
        <row r="170">
          <cell r="A170" t="str">
            <v>7073 МОЛОЧ.ПРЕМИУМ ПМ сос п/о в/у 1/350_50с  ОСТАНКИНО</v>
          </cell>
          <cell r="B170">
            <v>569</v>
          </cell>
        </row>
        <row r="171">
          <cell r="A171" t="str">
            <v>7074 МОЛОЧ.ПРЕМИУМ ПМ сос п/о мгс 0.6кг_50с  ОСТАНКИНО</v>
          </cell>
          <cell r="B171">
            <v>49</v>
          </cell>
        </row>
        <row r="172">
          <cell r="A172" t="str">
            <v>7075 МОЛОЧ.ПРЕМИУМ ПМ сос п/о мгс 1.5*4_О_50с  ОСТАНКИНО</v>
          </cell>
          <cell r="B172">
            <v>29.585999999999999</v>
          </cell>
        </row>
        <row r="173">
          <cell r="A173" t="str">
            <v>7077 МЯСНЫЕ С ГОВЯД.ПМ сос п/о мгс 0.4кг_50с  ОСТАНКИНО</v>
          </cell>
          <cell r="B173">
            <v>658</v>
          </cell>
        </row>
        <row r="174">
          <cell r="A174" t="str">
            <v>7080 СЛИВОЧНЫЕ ПМ сос п/о мгс 0.41кг 10шт. 50с  ОСТАНКИНО</v>
          </cell>
          <cell r="B174">
            <v>1530</v>
          </cell>
        </row>
        <row r="175">
          <cell r="A175" t="str">
            <v>7082 СЛИВОЧНЫЕ ПМ сос п/о мгс 1.5*4_50с  ОСТАНКИНО</v>
          </cell>
          <cell r="B175">
            <v>61.033000000000001</v>
          </cell>
        </row>
        <row r="176">
          <cell r="A176" t="str">
            <v>7087 ШПИК С ЧЕСНОК.И ПЕРЦЕМ к/в в/у 0.3кг_50с  ОСТАНКИНО</v>
          </cell>
          <cell r="B176">
            <v>74</v>
          </cell>
        </row>
        <row r="177">
          <cell r="A177" t="str">
            <v>7090 СВИНИНА ПО-ДОМ. к/в мл/к в/у 0.3кг_50с  ОСТАНКИНО</v>
          </cell>
          <cell r="B177">
            <v>218</v>
          </cell>
        </row>
        <row r="178">
          <cell r="A178" t="str">
            <v>7092 БЕКОН Папа может с/к с/н в/у 1/140_50с  ОСТАНКИНО</v>
          </cell>
          <cell r="B178">
            <v>349</v>
          </cell>
        </row>
        <row r="179">
          <cell r="A179" t="str">
            <v>7107 САН-РЕМО с/в с/н мгс 1/90 12шт.  ОСТАНКИНО</v>
          </cell>
          <cell r="B179">
            <v>15</v>
          </cell>
        </row>
        <row r="180">
          <cell r="A180" t="str">
            <v>7147 САЛЬЧИЧОН Останкино с/к в/у 1/220 8шт.  ОСТАНКИНО</v>
          </cell>
          <cell r="B180">
            <v>18</v>
          </cell>
        </row>
        <row r="181">
          <cell r="A181" t="str">
            <v>7149 БАЛЫКОВАЯ Коровино п/к в/у 0.84кг_50с  ОСТАНКИНО</v>
          </cell>
          <cell r="B181">
            <v>16</v>
          </cell>
        </row>
        <row r="182">
          <cell r="A182" t="str">
            <v>7154 СЕРВЕЛАТ ЗЕРНИСТЫЙ ПМ в/к в/у 0.35кг_50с  ОСТАНКИНО</v>
          </cell>
          <cell r="B182">
            <v>705</v>
          </cell>
        </row>
        <row r="183">
          <cell r="A183" t="str">
            <v>7166 СЕРВЕЛТ ОХОТНИЧИЙ ПМ в/к в/у_50с  ОСТАНКИНО</v>
          </cell>
          <cell r="B183">
            <v>98.17</v>
          </cell>
        </row>
        <row r="184">
          <cell r="A184" t="str">
            <v>7169 СЕРВЕЛАТ ОХОТНИЧИЙ ПМ в/к в/у 0.35кг_50с  ОСТАНКИНО</v>
          </cell>
          <cell r="B184">
            <v>1080</v>
          </cell>
        </row>
        <row r="185">
          <cell r="A185" t="str">
            <v>7187 ГРУДИНКА ПРЕМИУМ к/в мл/к в/у 0,3кг_50с ОСТАНКИНО</v>
          </cell>
          <cell r="B185">
            <v>267</v>
          </cell>
        </row>
        <row r="186">
          <cell r="A186" t="str">
            <v>7227 САЛЯМИ ФИНСКАЯ Папа может с/к в/у 1/180  ОСТАНКИНО</v>
          </cell>
          <cell r="B186">
            <v>58</v>
          </cell>
        </row>
        <row r="187">
          <cell r="A187" t="str">
            <v>7231 КЛАССИЧЕСКАЯ ПМ вар п/о 0,3кг 8шт_209к ОСТАНКИНО</v>
          </cell>
          <cell r="B187">
            <v>367</v>
          </cell>
        </row>
        <row r="188">
          <cell r="A188" t="str">
            <v>7232 БОЯNСКАЯ ПМ п/к в/у 0,28кг 8шт_209к ОСТАНКИНО</v>
          </cell>
          <cell r="B188">
            <v>417</v>
          </cell>
        </row>
        <row r="189">
          <cell r="A189" t="str">
            <v>7235 ВЕТЧ.КЛАССИЧЕСКАЯ ПМ п/о 0,35кг 8шт_209к ОСТАНКИНО</v>
          </cell>
          <cell r="B189">
            <v>14</v>
          </cell>
        </row>
        <row r="190">
          <cell r="A190" t="str">
            <v>7236 СЕРВЕЛАТ КАРЕЛЬСКИЙ в/к в/у 0,28кг_209к ОСТАНКИНО</v>
          </cell>
          <cell r="B190">
            <v>923</v>
          </cell>
        </row>
        <row r="191">
          <cell r="A191" t="str">
            <v>7241 САЛЯМИ Папа может п/к в/у 0,28кг_209к ОСТАНКИНО</v>
          </cell>
          <cell r="B191">
            <v>269</v>
          </cell>
        </row>
        <row r="192">
          <cell r="A192" t="str">
            <v>7245 ВЕТЧ.ФИЛЕЙНАЯ ПМ п/о 0,4кг 8шт ОСТАНКИНО</v>
          </cell>
          <cell r="B192">
            <v>45</v>
          </cell>
        </row>
        <row r="193">
          <cell r="A193" t="str">
            <v>7271 МЯСНЫЕ С ГОВЯДИНОЙ ПМ сос п/о мгс 1.5*4 ВЕС  ОСТАНКИНО</v>
          </cell>
          <cell r="B193">
            <v>38.948</v>
          </cell>
        </row>
        <row r="194">
          <cell r="A194" t="str">
            <v>7284 ДЛЯ ДЕТЕЙ сос п/о мгс 0,33кг 6шт  ОСТАНКИНО</v>
          </cell>
          <cell r="B194">
            <v>64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B195">
            <v>53</v>
          </cell>
        </row>
        <row r="196">
          <cell r="A196" t="str">
            <v>Балык свиной с/к "Эликатессе" 0,10 кг.шт. нарезка (лоток с ср.защ.атм.)  СПК</v>
          </cell>
          <cell r="B196">
            <v>117</v>
          </cell>
        </row>
        <row r="197">
          <cell r="A197" t="str">
            <v>Балыковая с/к 200 гр. срез "Эликатессе" термоформ.пак.  СПК</v>
          </cell>
          <cell r="B197">
            <v>63</v>
          </cell>
        </row>
        <row r="198">
          <cell r="A198" t="str">
            <v>БОНУС МОЛОЧНЫЕ КЛАССИЧЕСКИЕ сос п/о в/у 0.3кг (6084)  ОСТАНКИНО</v>
          </cell>
          <cell r="B198">
            <v>25</v>
          </cell>
        </row>
        <row r="199">
          <cell r="A199" t="str">
            <v>БОНУС МОЛОЧНЫЕ КЛАССИЧЕСКИЕ сос п/о мгс 2*4_С (4980)  ОСТАНКИНО</v>
          </cell>
          <cell r="B199">
            <v>2.08</v>
          </cell>
        </row>
        <row r="200">
          <cell r="A200" t="str">
            <v>БОНУС СОЧНЫЕ Папа может сос п/о мгс 1.5*4 (6954)  ОСТАНКИНО</v>
          </cell>
          <cell r="B200">
            <v>66.552999999999997</v>
          </cell>
        </row>
        <row r="201">
          <cell r="A201" t="str">
            <v>БОНУС СОЧНЫЕ сос п/о мгс 0.41кг_UZ (6087)  ОСТАНКИНО</v>
          </cell>
          <cell r="B201">
            <v>99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B202">
            <v>154</v>
          </cell>
        </row>
        <row r="203">
          <cell r="A203" t="str">
            <v>БОНУС_319  Колбаса вареная Филейская ТМ Вязанка ТС Классическая, 0,45 кг. ПОКОМ</v>
          </cell>
          <cell r="B203">
            <v>788</v>
          </cell>
        </row>
        <row r="204">
          <cell r="A204" t="str">
            <v>Бутербродная вареная 0,47 кг шт.  СПК</v>
          </cell>
          <cell r="B204">
            <v>73</v>
          </cell>
        </row>
        <row r="205">
          <cell r="A205" t="str">
            <v>Вацлавская п/к (черева) 390 гр.шт. термоус.пак  СПК</v>
          </cell>
          <cell r="B205">
            <v>63</v>
          </cell>
        </row>
        <row r="206">
          <cell r="A206" t="str">
            <v>Ветчина Альтаирская Столовая (для ХОРЕКА)  СПК</v>
          </cell>
          <cell r="B206">
            <v>2.4940000000000002</v>
          </cell>
        </row>
        <row r="207">
          <cell r="A207" t="str">
            <v>Готовые бельмеши сочные с мясом ТМ Горячая штучка 0,3кг зам  ПОКОМ</v>
          </cell>
          <cell r="B207">
            <v>2</v>
          </cell>
        </row>
        <row r="208">
          <cell r="A208" t="str">
            <v>Готовые чебупели острые с мясом 0,24кг ТМ Горячая штучка  ПОКОМ</v>
          </cell>
          <cell r="B208">
            <v>90</v>
          </cell>
        </row>
        <row r="209">
          <cell r="A209" t="str">
            <v>Готовые чебупели с ветчиной и сыром ТМ Горячая штучка флоу-пак 0,24 кг.  ПОКОМ</v>
          </cell>
          <cell r="B209">
            <v>448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B210">
            <v>488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B211">
            <v>6</v>
          </cell>
        </row>
        <row r="212">
          <cell r="A212" t="str">
            <v>Гуцульская с/к "КолбасГрад" 160 гр.шт. термоус. пак  СПК</v>
          </cell>
          <cell r="B212">
            <v>40</v>
          </cell>
        </row>
        <row r="213">
          <cell r="A213" t="str">
            <v>Дельгаро с/в "Эликатессе" 140 гр.шт.  СПК</v>
          </cell>
          <cell r="B213">
            <v>19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B214">
            <v>78</v>
          </cell>
        </row>
        <row r="215">
          <cell r="A215" t="str">
            <v>Докторская вареная в/с 0,47 кг шт.  СПК</v>
          </cell>
          <cell r="B215">
            <v>55</v>
          </cell>
        </row>
        <row r="216">
          <cell r="A216" t="str">
            <v>Докторская вареная термоус.пак. "Высокий вкус"  СПК</v>
          </cell>
          <cell r="B216">
            <v>74.513999999999996</v>
          </cell>
        </row>
        <row r="217">
          <cell r="A217" t="str">
            <v>ЖАР-ладушки с клубникой и вишней ТМ Стародворье 0,2 кг ПОКОМ</v>
          </cell>
          <cell r="B217">
            <v>13</v>
          </cell>
        </row>
        <row r="218">
          <cell r="A218" t="str">
            <v>ЖАР-ладушки с мясом 0,2кг ТМ Стародворье  ПОКОМ</v>
          </cell>
          <cell r="B218">
            <v>123</v>
          </cell>
        </row>
        <row r="219">
          <cell r="A219" t="str">
            <v>ЖАР-ладушки с яблоком и грушей ТМ Стародворье 0,2 кг. ПОКОМ</v>
          </cell>
          <cell r="B219">
            <v>9</v>
          </cell>
        </row>
        <row r="220">
          <cell r="A220" t="str">
            <v>Карбонад Юбилейный термоус.пак.  СПК</v>
          </cell>
          <cell r="B220">
            <v>22.082000000000001</v>
          </cell>
        </row>
        <row r="221">
          <cell r="A221" t="str">
            <v>Классическая вареная 400 гр.шт.  СПК</v>
          </cell>
          <cell r="B221">
            <v>3</v>
          </cell>
        </row>
        <row r="222">
          <cell r="A222" t="str">
            <v>Классическая с/к 80 гр.шт.нар. (лоток с ср.защ.атм.)  СПК</v>
          </cell>
          <cell r="B222">
            <v>200</v>
          </cell>
        </row>
        <row r="223">
          <cell r="A223" t="str">
            <v>Колбаски ПодПивасики оригинальные с/к 0,10 кг.шт. термофор.пак.  СПК</v>
          </cell>
          <cell r="B223">
            <v>266</v>
          </cell>
        </row>
        <row r="224">
          <cell r="A224" t="str">
            <v>Колбаски ПодПивасики острые с/к 0,10 кг.шт. термофор.пак.  СПК</v>
          </cell>
          <cell r="B224">
            <v>227</v>
          </cell>
        </row>
        <row r="225">
          <cell r="A225" t="str">
            <v>Колбаски ПодПивасики с сыром с/к 100 гр.шт. (в ср.защ.атм.)  СПК</v>
          </cell>
          <cell r="B225">
            <v>51</v>
          </cell>
        </row>
        <row r="226">
          <cell r="A226" t="str">
            <v>Круггетсы с сырным соусом ТМ Горячая штучка ТС Круггетсы флоу-пак 0,2 кг  ПОКОМ</v>
          </cell>
          <cell r="B226">
            <v>285</v>
          </cell>
        </row>
        <row r="227">
          <cell r="A227" t="str">
            <v>Круггетсы сочные ТМ Горячая штучка ТС Круггетсы флоу-пак 0,2 кг.  ПОКОМ</v>
          </cell>
          <cell r="B227">
            <v>196</v>
          </cell>
        </row>
        <row r="228">
          <cell r="A228" t="str">
            <v>Ла Фаворте с/в "Эликатессе" 140 гр.шт.  СПК</v>
          </cell>
          <cell r="B228">
            <v>40</v>
          </cell>
        </row>
        <row r="229">
          <cell r="A229" t="str">
            <v>Ливерная Печеночная "Просто выгодно" 0,3 кг.шт.  СПК</v>
          </cell>
          <cell r="B229">
            <v>5</v>
          </cell>
        </row>
        <row r="230">
          <cell r="A230" t="str">
            <v>Ливерная Печеночная 250 гр.шт.  СПК</v>
          </cell>
          <cell r="B230">
            <v>72</v>
          </cell>
        </row>
        <row r="231">
          <cell r="A231" t="str">
            <v>Любительская вареная термоус.пак. "Высокий вкус"  СПК</v>
          </cell>
          <cell r="B231">
            <v>62.889000000000003</v>
          </cell>
        </row>
        <row r="232">
          <cell r="A232" t="str">
            <v>Мини-сосиски в тесте 3,7кг ВЕС заморож. ТМ Зареченские  ПОКОМ</v>
          </cell>
          <cell r="B232">
            <v>81.400000000000006</v>
          </cell>
        </row>
        <row r="233">
          <cell r="A233" t="str">
            <v>Мини-чебуречки с мясом ВЕС 5,5кг ТМ Зареченские  ПОКОМ</v>
          </cell>
          <cell r="B233">
            <v>66</v>
          </cell>
        </row>
        <row r="234">
          <cell r="A234" t="str">
            <v>Наггетсы из печи 0,25кг ТМ Вязанка ТС Няняггетсы Сливушки замор.  ПОКОМ</v>
          </cell>
          <cell r="B234">
            <v>503</v>
          </cell>
        </row>
        <row r="235">
          <cell r="A235" t="str">
            <v>Наггетсы Нагетосы Сочная курочка ТМ Горячая штучка 0,25 кг зам  ПОКОМ</v>
          </cell>
          <cell r="B235">
            <v>416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B236">
            <v>499</v>
          </cell>
        </row>
        <row r="237">
          <cell r="A237" t="str">
            <v>Наггетсы с куриным филе и сыром ТМ Вязанка 0,25 кг ПОКОМ</v>
          </cell>
          <cell r="B237">
            <v>384</v>
          </cell>
        </row>
        <row r="238">
          <cell r="A238" t="str">
            <v>Наггетсы Хрустящие ТМ Зареченские. ВЕС ПОКОМ</v>
          </cell>
          <cell r="B238">
            <v>588</v>
          </cell>
        </row>
        <row r="239">
          <cell r="A239" t="str">
            <v>Наггетсы Хрустящие ТМ Стародворье с сочной курочкой 0,23 кг  ПОКОМ</v>
          </cell>
          <cell r="B239">
            <v>17</v>
          </cell>
        </row>
        <row r="240">
          <cell r="A240" t="str">
            <v>Оригинальная с перцем с/к  СПК</v>
          </cell>
          <cell r="B240">
            <v>71.765000000000001</v>
          </cell>
        </row>
        <row r="241">
          <cell r="A241" t="str">
            <v>Паштет печеночный 140 гр.шт.  СПК</v>
          </cell>
          <cell r="B241">
            <v>4</v>
          </cell>
        </row>
        <row r="242">
          <cell r="A242" t="str">
            <v>Пельмени Grandmeni с говядиной и свининой 0,7кг ТМ Горячая штучка  ПОКОМ</v>
          </cell>
          <cell r="B242">
            <v>107</v>
          </cell>
        </row>
        <row r="243">
          <cell r="A243" t="str">
            <v>Пельмени Бигбули #МЕГАВКУСИЩЕ с сочной грудинкой ТМ Горячая штучка 0,7 кг. ПОКОМ</v>
          </cell>
          <cell r="B243">
            <v>152</v>
          </cell>
        </row>
        <row r="244">
          <cell r="A244" t="str">
            <v>Пельмени Бигбули с мясом ТМ Горячая штучка. флоу-пак сфера 0,4 кг. ПОКОМ</v>
          </cell>
          <cell r="B244">
            <v>59</v>
          </cell>
        </row>
        <row r="245">
          <cell r="A245" t="str">
            <v>Пельмени Бигбули с мясом ТМ Горячая штучка. флоу-пак сфера 0,7 кг ПОКОМ</v>
          </cell>
          <cell r="B245">
            <v>253</v>
          </cell>
        </row>
        <row r="246">
          <cell r="A246" t="str">
            <v>Пельмени Бигбули со сливочным маслом ТМ Горячая штучка, флоу-пак сфера 0,7. ПОКОМ</v>
          </cell>
          <cell r="B246">
            <v>227</v>
          </cell>
        </row>
        <row r="247">
          <cell r="A247" t="str">
            <v>Пельмени Бульмени мини с мясом и оливковым маслом 0,7 кг ТМ Горячая штучка  ПОКОМ</v>
          </cell>
          <cell r="B247">
            <v>194</v>
          </cell>
        </row>
        <row r="248">
          <cell r="A248" t="str">
            <v>Пельмени Бульмени Нейробуст с мясом ТМ Горячая штучка ТС Бульмени ГШ сфера флоу-пак 0,6 кг.  ПОКОМ</v>
          </cell>
          <cell r="B248">
            <v>121</v>
          </cell>
        </row>
        <row r="249">
          <cell r="A249" t="str">
            <v>Пельмени Бульмени с говядиной и свининой Наваристые 2,7кг Горячая штучка ВЕС  ПОКОМ</v>
          </cell>
          <cell r="B249">
            <v>8.1</v>
          </cell>
        </row>
        <row r="250">
          <cell r="A250" t="str">
            <v>Пельмени Бульмени с говядиной и свининой Наваристые 5кг Горячая штучка ВЕС  ПОКОМ</v>
          </cell>
          <cell r="B250">
            <v>615</v>
          </cell>
        </row>
        <row r="251">
          <cell r="A251" t="str">
            <v>Пельмени Бульмени с говядиной и свининой Сев.кол ТМ Горячая штучка флоу-пак сфера 0,7 кг  ПОКОМ</v>
          </cell>
          <cell r="B251">
            <v>221</v>
          </cell>
        </row>
        <row r="252">
          <cell r="A252" t="str">
            <v>Пельмени Бульмени с говядиной и свининой ТМ Горячая штучка. флоу-пак сфера 0,4 кг ПОКОМ</v>
          </cell>
          <cell r="B252">
            <v>396</v>
          </cell>
        </row>
        <row r="253">
          <cell r="A253" t="str">
            <v>Пельмени Бульмени с говядиной и свининой ТМ Горячая штучка. флоу-пак сфера 0,7 кг ПОКОМ</v>
          </cell>
          <cell r="B253">
            <v>687</v>
          </cell>
        </row>
        <row r="254">
          <cell r="A254" t="str">
            <v>Пельмени Бульмени со сливочным маслом ТМ Горячая штучка. флоу-пак сфера 0,4 кг. ПОКОМ</v>
          </cell>
          <cell r="B254">
            <v>454</v>
          </cell>
        </row>
        <row r="255">
          <cell r="A255" t="str">
            <v>Пельмени Бульмени со сливочным маслом ТМ Горячая штучка.флоу-пак сфера 0,7 кг. ПОКОМ</v>
          </cell>
          <cell r="B255">
            <v>750</v>
          </cell>
        </row>
        <row r="256">
          <cell r="A256" t="str">
            <v>Пельмени Бульмени хрустящие с мясом 0,22 кг ТМ Горячая штучка  ПОКОМ</v>
          </cell>
          <cell r="B256">
            <v>87</v>
          </cell>
        </row>
        <row r="257">
          <cell r="A257" t="str">
            <v>Пельмени Добросельские со свининой и говядиной ТМ Стародворье флоу-пак клас. форма 0,65 кг.  ПОКОМ</v>
          </cell>
          <cell r="B257">
            <v>65</v>
          </cell>
        </row>
        <row r="258">
          <cell r="A258" t="str">
            <v>Пельмени Медвежьи ушки с фермерскими сливками 0,7кг  ПОКОМ</v>
          </cell>
          <cell r="B258">
            <v>58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B259">
            <v>56</v>
          </cell>
        </row>
        <row r="260">
          <cell r="A260" t="str">
            <v>Пельмени Мясные с говядиной ТМ Стародворье сфера флоу-пак 1 кг  ПОКОМ</v>
          </cell>
          <cell r="B260">
            <v>240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B261">
            <v>8</v>
          </cell>
        </row>
        <row r="262">
          <cell r="A262" t="str">
            <v>Пельмени Мясорубские ТМ Стародворье фоупак равиоли 0,7 кг  ПОКОМ</v>
          </cell>
          <cell r="B262">
            <v>1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B263">
            <v>179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B264">
            <v>70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B265">
            <v>173</v>
          </cell>
        </row>
        <row r="266">
          <cell r="A266" t="str">
            <v>Пельмени Сочные сфера 0,8 кг ТМ Стародворье  ПОКОМ</v>
          </cell>
          <cell r="B266">
            <v>46</v>
          </cell>
        </row>
        <row r="267">
          <cell r="A267" t="str">
            <v>Пирожки с мясом 3,7кг ВЕС ТМ Зареченские  ПОКОМ</v>
          </cell>
          <cell r="B267">
            <v>37</v>
          </cell>
        </row>
        <row r="268">
          <cell r="A268" t="str">
            <v>Ричеза с/к 230 гр.шт.  СПК</v>
          </cell>
          <cell r="B268">
            <v>28</v>
          </cell>
        </row>
        <row r="269">
          <cell r="A269" t="str">
            <v>Сальчетти с/к 230 гр.шт.  СПК</v>
          </cell>
          <cell r="B269">
            <v>123</v>
          </cell>
        </row>
        <row r="270">
          <cell r="A270" t="str">
            <v>Салями с перчиком с/к "КолбасГрад" 160 гр.шт. термоус. пак.  СПК</v>
          </cell>
          <cell r="B270">
            <v>58</v>
          </cell>
        </row>
        <row r="271">
          <cell r="A271" t="str">
            <v>Салями с/к 100 гр.шт.нар. (лоток с ср.защ.атм.)  СПК</v>
          </cell>
          <cell r="B271">
            <v>176</v>
          </cell>
        </row>
        <row r="272">
          <cell r="A272" t="str">
            <v>Салями Трюфель с/в "Эликатессе" 0,16 кг.шт.  СПК</v>
          </cell>
          <cell r="B272">
            <v>33</v>
          </cell>
        </row>
        <row r="273">
          <cell r="A273" t="str">
            <v>Сардельки "Докторские" (черева) ( в ср.защ.атм.) 1.0 кг. "Высокий вкус"  СПК</v>
          </cell>
          <cell r="B273">
            <v>23.152000000000001</v>
          </cell>
        </row>
        <row r="274">
          <cell r="A274" t="str">
            <v>Сардельки из говядины (черева) (в ср.защ.атм.) "Высокий вкус"  СПК</v>
          </cell>
          <cell r="B274">
            <v>7.4379999999999997</v>
          </cell>
        </row>
        <row r="275">
          <cell r="A275" t="str">
            <v>Сардельки Необыкновенные (черева) 400 гр.шт. (лоток с ср.защ.атм.)  СПК</v>
          </cell>
          <cell r="B275">
            <v>6</v>
          </cell>
        </row>
        <row r="276">
          <cell r="A276" t="str">
            <v>Семейная с чесночком вареная (СПК+СКМ)  СПК</v>
          </cell>
          <cell r="B276">
            <v>24.4</v>
          </cell>
        </row>
        <row r="277">
          <cell r="A277" t="str">
            <v>Семейная с чесночком Экстра вареная  СПК</v>
          </cell>
          <cell r="B277">
            <v>4.6900000000000004</v>
          </cell>
        </row>
        <row r="278">
          <cell r="A278" t="str">
            <v>Сервелат Европейский в/к, в/с 0,38 кг.шт.термофор.пак  СПК</v>
          </cell>
          <cell r="B278">
            <v>12</v>
          </cell>
        </row>
        <row r="279">
          <cell r="A279" t="str">
            <v>Сервелат мелкозернистый в/к 0,5 кг.шт. термоус.пак. "Высокий вкус"  СПК</v>
          </cell>
          <cell r="B279">
            <v>34</v>
          </cell>
        </row>
        <row r="280">
          <cell r="A280" t="str">
            <v>Сервелат Финский в/к 0,38 кг.шт. термофор.пак.  СПК</v>
          </cell>
          <cell r="B280">
            <v>32</v>
          </cell>
        </row>
        <row r="281">
          <cell r="A281" t="str">
            <v>Сервелат Фирменный в/к 0,10 кг.шт. нарезка (лоток с ср.защ.атм.)  СПК</v>
          </cell>
          <cell r="B281">
            <v>125</v>
          </cell>
        </row>
        <row r="282">
          <cell r="A282" t="str">
            <v>Сибирская особая с/к 0,10 кг.шт. нарезка (лоток с ср.защ.атм.)  СПК</v>
          </cell>
          <cell r="B282">
            <v>98</v>
          </cell>
        </row>
        <row r="283">
          <cell r="A283" t="str">
            <v>Сибирская особая с/к 0,235 кг шт.  СПК</v>
          </cell>
          <cell r="B283">
            <v>75</v>
          </cell>
        </row>
        <row r="284">
          <cell r="A284" t="str">
            <v>Сосиски "Баварские" 0,36 кг.шт. вак.упак.  СПК</v>
          </cell>
          <cell r="B284">
            <v>2</v>
          </cell>
        </row>
        <row r="285">
          <cell r="A285" t="str">
            <v>Сосиски "Молочные" 0,36 кг.шт. вак.упак.  СПК</v>
          </cell>
          <cell r="B285">
            <v>2</v>
          </cell>
        </row>
        <row r="286">
          <cell r="A286" t="str">
            <v>Сосиски Классические (в ср.защ.атм.) СПК</v>
          </cell>
          <cell r="B286">
            <v>3.6019999999999999</v>
          </cell>
        </row>
        <row r="287">
          <cell r="A287" t="str">
            <v>Сосиски Мусульманские "Просто выгодно" (в ср.защ.атм.)  СПК</v>
          </cell>
          <cell r="B287">
            <v>2.5230000000000001</v>
          </cell>
        </row>
        <row r="288">
          <cell r="A288" t="str">
            <v>Сосиски Хот-дог подкопченные (лоток с ср.защ.атм.)  СПК</v>
          </cell>
          <cell r="B288">
            <v>4.1710000000000003</v>
          </cell>
        </row>
        <row r="289">
          <cell r="A289" t="str">
            <v>Сочный мегачебурек ТМ Зареченские ВЕС ПОКОМ</v>
          </cell>
          <cell r="B289">
            <v>2.2400000000000002</v>
          </cell>
        </row>
        <row r="290">
          <cell r="A290" t="str">
            <v>Утренняя вареная ВЕС СПК</v>
          </cell>
          <cell r="B290">
            <v>7.37</v>
          </cell>
        </row>
        <row r="291">
          <cell r="A291" t="str">
            <v>Уши свиные копченые к пиву 0,15кг нар. д/ф шт.  СПК</v>
          </cell>
          <cell r="B291">
            <v>12</v>
          </cell>
        </row>
        <row r="292">
          <cell r="A292" t="str">
            <v>Фестивальная пора с/к 100 гр.шт.нар. (лоток с ср.защ.атм.)  СПК</v>
          </cell>
          <cell r="B292">
            <v>97</v>
          </cell>
        </row>
        <row r="293">
          <cell r="A293" t="str">
            <v>Фестивальная пора с/к 235 гр.шт.  СПК</v>
          </cell>
          <cell r="B293">
            <v>195</v>
          </cell>
        </row>
        <row r="294">
          <cell r="A294" t="str">
            <v>Фестивальная пора с/к термоус.пак  СПК</v>
          </cell>
          <cell r="B294">
            <v>3.0259999999999998</v>
          </cell>
        </row>
        <row r="295">
          <cell r="A295" t="str">
            <v>Фирменная с/к 200 гр. срез "Эликатессе" термоформ.пак.  СПК</v>
          </cell>
          <cell r="B295">
            <v>73</v>
          </cell>
        </row>
        <row r="296">
          <cell r="A296" t="str">
            <v>Фуэт с/в "Эликатессе" 160 гр.шт.  СПК</v>
          </cell>
          <cell r="B296">
            <v>64</v>
          </cell>
        </row>
        <row r="297">
          <cell r="A297" t="str">
            <v>Хинкали Классические ТМ Зареченские ВЕС ПОКОМ</v>
          </cell>
          <cell r="B297">
            <v>15</v>
          </cell>
        </row>
        <row r="298">
          <cell r="A298" t="str">
            <v>Хот-догстер ТМ Горячая штучка ТС Хот-Догстер флоу-пак 0,09 кг. ПОКОМ</v>
          </cell>
          <cell r="B298">
            <v>149</v>
          </cell>
        </row>
        <row r="299">
          <cell r="A299" t="str">
            <v>Хотстеры ТМ Горячая штучка ТС Хотстеры 0,25 кг зам  ПОКОМ</v>
          </cell>
          <cell r="B299">
            <v>594</v>
          </cell>
        </row>
        <row r="300">
          <cell r="A300" t="str">
            <v>Чебупели Курочка гриль ТМ Горячая штучка, 0,3 кг зам  ПОКОМ</v>
          </cell>
          <cell r="B300">
            <v>111</v>
          </cell>
        </row>
        <row r="301">
          <cell r="A301" t="str">
            <v>Чебупицца курочка по-итальянски Горячая штучка 0,25 кг зам  ПОКОМ</v>
          </cell>
          <cell r="B301">
            <v>665</v>
          </cell>
        </row>
        <row r="302">
          <cell r="A302" t="str">
            <v>Чебупицца Маргарита 0,2кг ТМ Горячая штучка ТС Foodgital  ПОКОМ</v>
          </cell>
          <cell r="B302">
            <v>146</v>
          </cell>
        </row>
        <row r="303">
          <cell r="A303" t="str">
            <v>Чебупицца Пепперони ТМ Горячая штучка ТС Чебупицца 0.25кг зам  ПОКОМ</v>
          </cell>
          <cell r="B303">
            <v>894</v>
          </cell>
        </row>
        <row r="304">
          <cell r="A304" t="str">
            <v>Чебупицца со вкусом 4 сыра 0,2кг ТМ Горячая штучка ТС Foodgital  ПОКОМ</v>
          </cell>
          <cell r="B304">
            <v>112</v>
          </cell>
        </row>
        <row r="305">
          <cell r="A305" t="str">
            <v>Чебуреки Мясные вес 2,7 кг ТМ Зареченские ВЕС ПОКОМ</v>
          </cell>
          <cell r="B305">
            <v>10.8</v>
          </cell>
        </row>
        <row r="306">
          <cell r="A306" t="str">
            <v>Чебуреки сочные ВЕС ТМ Зареченские  ПОКОМ</v>
          </cell>
          <cell r="B306">
            <v>15</v>
          </cell>
        </row>
        <row r="307">
          <cell r="A307" t="str">
            <v>Шпикачки Русские (черева) (в ср.защ.атм.) "Высокий вкус"  СПК</v>
          </cell>
          <cell r="B307">
            <v>18.183</v>
          </cell>
        </row>
        <row r="308">
          <cell r="A308" t="str">
            <v>Эликапреза с/в "Эликатессе" 85 гр.шт. нарезка (лоток с ср.защ.атм.)  СПК</v>
          </cell>
          <cell r="B308">
            <v>21</v>
          </cell>
        </row>
        <row r="309">
          <cell r="A309" t="str">
            <v>Юбилейная с/к 0,235 кг.шт.  СПК</v>
          </cell>
          <cell r="B309">
            <v>307</v>
          </cell>
        </row>
        <row r="310">
          <cell r="A310" t="str">
            <v>Итого</v>
          </cell>
          <cell r="B310">
            <v>77303.414999999994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30.07.2025 - 05.08.2025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1800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4002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1500</v>
          </cell>
        </row>
        <row r="10">
          <cell r="A10" t="str">
            <v xml:space="preserve"> 201  Ветчина Нежная ТМ Особый рецепт, (2,5кг), ПОКОМ</v>
          </cell>
          <cell r="D10">
            <v>258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2004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10000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1500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4000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2202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1902</v>
          </cell>
        </row>
        <row r="17">
          <cell r="A17" t="str">
            <v xml:space="preserve"> 412  Сосиски Баварские ТМ Стародворье 0,35 кг ПОКОМ</v>
          </cell>
          <cell r="D17">
            <v>6918</v>
          </cell>
        </row>
        <row r="18">
          <cell r="A18" t="str">
            <v xml:space="preserve"> 456  Колбаса Филейная ТМ Особый рецепт ВЕС большой батон  ПОКОМ</v>
          </cell>
          <cell r="D18">
            <v>184.46199999999999</v>
          </cell>
        </row>
        <row r="19">
          <cell r="A19" t="str">
            <v xml:space="preserve"> 457  Колбаса Молочная ТМ Особый рецепт ВЕС большой батон  ПОКОМ</v>
          </cell>
          <cell r="D19">
            <v>181.869</v>
          </cell>
        </row>
        <row r="20">
          <cell r="A20" t="str">
            <v xml:space="preserve"> 495  Колбаса Сочинка по-европейски с сочной грудинкой 0,3кг ТМ Стародворье  ПОКОМ</v>
          </cell>
          <cell r="D20">
            <v>1302</v>
          </cell>
        </row>
        <row r="21">
          <cell r="A21" t="str">
            <v xml:space="preserve"> 497  Колбаса Сочинка зернистая с сочной грудинкой 0,3кг ТМ Стародворье  ПОКОМ</v>
          </cell>
          <cell r="D21">
            <v>450</v>
          </cell>
        </row>
        <row r="22">
          <cell r="A22" t="str">
            <v>Готовые чебупели с ветчиной и сыром ТМ Горячая штучка флоу-пак 0,24 кг.  ПОКОМ</v>
          </cell>
          <cell r="D22">
            <v>1500</v>
          </cell>
        </row>
        <row r="23">
          <cell r="A23" t="str">
            <v>Готовые чебупели сочные с мясом ТМ Горячая штучка флоу-пак 0,24 кг  ПОКОМ</v>
          </cell>
          <cell r="D23">
            <v>360</v>
          </cell>
        </row>
        <row r="24">
          <cell r="A24" t="str">
            <v>Круггетсы сочные ТМ Горячая штучка ТС Круггетсы флоу-пак 0,2 кг.  ПОКОМ</v>
          </cell>
          <cell r="D24">
            <v>444</v>
          </cell>
        </row>
        <row r="25">
          <cell r="A25" t="str">
            <v>Наггетсы из печи 0,25кг ТМ Вязанка ТС Няняггетсы Сливушки замор.  ПОКОМ</v>
          </cell>
          <cell r="D25">
            <v>2100</v>
          </cell>
        </row>
        <row r="26">
          <cell r="A26" t="str">
            <v>Наггетсы Нагетосы Сочная курочка ТМ Горячая штучка 0,25 кг зам  ПОКОМ</v>
          </cell>
          <cell r="D26">
            <v>1500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D27">
            <v>840</v>
          </cell>
        </row>
        <row r="28">
          <cell r="A28" t="str">
            <v>Наггетсы с куриным филе и сыром ТМ Вязанка 0,25 кг ПОКОМ</v>
          </cell>
          <cell r="D28">
            <v>2040</v>
          </cell>
        </row>
        <row r="29">
          <cell r="A29" t="str">
            <v>Пельмени Бигбули с мясом ТМ Горячая штучка. флоу-пак сфера 0,7 кг ПОКОМ</v>
          </cell>
          <cell r="D29">
            <v>1400</v>
          </cell>
        </row>
        <row r="30">
          <cell r="A30" t="str">
            <v>Пельмени Бульмени с говядиной и свининой ТМ Горячая штучка. флоу-пак сфера 0,7 кг ПОКОМ</v>
          </cell>
          <cell r="D30">
            <v>1150</v>
          </cell>
        </row>
        <row r="31">
          <cell r="A31" t="str">
            <v>Пельмени Бульмени со сливочным маслом ТМ Горячая штучка.флоу-пак сфера 0,7 кг. ПОКОМ</v>
          </cell>
          <cell r="D31">
            <v>2700</v>
          </cell>
        </row>
        <row r="32">
          <cell r="A32" t="str">
            <v>Хотстеры ТМ Горячая штучка ТС Хотстеры 0,25 кг зам  ПОКОМ</v>
          </cell>
          <cell r="D32">
            <v>720</v>
          </cell>
        </row>
        <row r="33">
          <cell r="A33" t="str">
            <v>Чебупицца курочка по-итальянски Горячая штучка 0,25 кг зам  ПОКОМ</v>
          </cell>
          <cell r="D33">
            <v>1800</v>
          </cell>
        </row>
        <row r="34">
          <cell r="A34" t="str">
            <v>Чебупицца Пепперони ТМ Горячая штучка ТС Чебупицца 0.25кг зам  ПОКОМ</v>
          </cell>
          <cell r="D34">
            <v>3840</v>
          </cell>
        </row>
        <row r="35">
          <cell r="A35" t="str">
            <v>Итого</v>
          </cell>
          <cell r="D35">
            <v>58598.330999999998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8" sqref="AQ8"/>
    </sheetView>
  </sheetViews>
  <sheetFormatPr defaultColWidth="10.5" defaultRowHeight="11.45" customHeight="1" outlineLevelRow="1" x14ac:dyDescent="0.2"/>
  <cols>
    <col min="1" max="1" width="61.5" style="1" customWidth="1"/>
    <col min="2" max="2" width="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" style="5" customWidth="1"/>
    <col min="20" max="20" width="6.6640625" style="5" bestFit="1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8.1640625" style="5" customWidth="1"/>
    <col min="36" max="36" width="5.6640625" style="5" customWidth="1"/>
    <col min="37" max="39" width="6.6640625" style="5" bestFit="1" customWidth="1"/>
    <col min="40" max="41" width="1.6640625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140</v>
      </c>
      <c r="AL3" s="1" t="s">
        <v>141</v>
      </c>
      <c r="AM3" s="1" t="s">
        <v>141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  <c r="AL4" s="11" t="s">
        <v>130</v>
      </c>
      <c r="AM4" s="11" t="s">
        <v>130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U5" s="14" t="s">
        <v>134</v>
      </c>
      <c r="V5" s="14" t="s">
        <v>135</v>
      </c>
      <c r="X5" s="14" t="s">
        <v>136</v>
      </c>
      <c r="AE5" s="14" t="s">
        <v>137</v>
      </c>
      <c r="AF5" s="14" t="s">
        <v>138</v>
      </c>
      <c r="AG5" s="14" t="s">
        <v>139</v>
      </c>
      <c r="AH5" s="14" t="s">
        <v>131</v>
      </c>
      <c r="AJ5" s="14" t="s">
        <v>121</v>
      </c>
      <c r="AK5" s="14" t="s">
        <v>134</v>
      </c>
      <c r="AL5" s="14" t="s">
        <v>135</v>
      </c>
      <c r="AM5" s="14" t="s">
        <v>136</v>
      </c>
    </row>
    <row r="6" spans="1:41" ht="11.1" customHeight="1" x14ac:dyDescent="0.2">
      <c r="A6" s="6"/>
      <c r="B6" s="6"/>
      <c r="C6" s="3"/>
      <c r="D6" s="3"/>
      <c r="E6" s="12">
        <f>SUM(E7:E156)</f>
        <v>197048.07399999996</v>
      </c>
      <c r="F6" s="12">
        <f>SUM(F7:F156)</f>
        <v>59883.98</v>
      </c>
      <c r="J6" s="12">
        <f>SUM(J7:J156)</f>
        <v>199621.27799999999</v>
      </c>
      <c r="K6" s="12">
        <f t="shared" ref="K6:X6" si="0">SUM(K7:K156)</f>
        <v>-2573.2039999999988</v>
      </c>
      <c r="L6" s="12">
        <f t="shared" si="0"/>
        <v>27360</v>
      </c>
      <c r="M6" s="12">
        <f t="shared" si="0"/>
        <v>31250</v>
      </c>
      <c r="N6" s="12">
        <f t="shared" si="0"/>
        <v>30610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20715</v>
      </c>
      <c r="U6" s="12">
        <f t="shared" si="0"/>
        <v>13060</v>
      </c>
      <c r="V6" s="12">
        <f t="shared" si="0"/>
        <v>31505</v>
      </c>
      <c r="W6" s="12">
        <f t="shared" si="0"/>
        <v>31768.748599999995</v>
      </c>
      <c r="X6" s="12">
        <f t="shared" si="0"/>
        <v>29180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38204.330999999998</v>
      </c>
      <c r="AE6" s="12">
        <f t="shared" ref="AE6" si="5">SUM(AE7:AE156)</f>
        <v>27373.962999999996</v>
      </c>
      <c r="AF6" s="12">
        <f t="shared" ref="AF6" si="6">SUM(AF7:AF156)</f>
        <v>32795.085000000014</v>
      </c>
      <c r="AG6" s="12">
        <f t="shared" ref="AG6" si="7">SUM(AG7:AG156)</f>
        <v>29216.895399999994</v>
      </c>
      <c r="AH6" s="12">
        <f t="shared" ref="AH6" si="8">SUM(AH7:AH156)</f>
        <v>36026.004999999997</v>
      </c>
      <c r="AI6" s="12"/>
      <c r="AJ6" s="12">
        <f t="shared" ref="AJ6" si="9">SUM(AJ7:AJ156)</f>
        <v>8468.6</v>
      </c>
      <c r="AK6" s="12">
        <f t="shared" ref="AK6" si="10">SUM(AK7:AK156)</f>
        <v>8511</v>
      </c>
      <c r="AL6" s="12">
        <f t="shared" ref="AL6:AM6" si="11">SUM(AL7:AL156)</f>
        <v>17493.849999999999</v>
      </c>
      <c r="AM6" s="12">
        <f t="shared" si="11"/>
        <v>17600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425.25400000000002</v>
      </c>
      <c r="D7" s="8">
        <v>739.476</v>
      </c>
      <c r="E7" s="8">
        <v>613.66700000000003</v>
      </c>
      <c r="F7" s="8">
        <v>532.27499999999998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618.12599999999998</v>
      </c>
      <c r="K7" s="13">
        <f>E7-J7</f>
        <v>-4.4589999999999463</v>
      </c>
      <c r="L7" s="13">
        <f>VLOOKUP(A:A,[1]TDSheet!$A:$N,14,0)</f>
        <v>100</v>
      </c>
      <c r="M7" s="13">
        <f>VLOOKUP(A:A,[1]TDSheet!$A:$V,22,0)</f>
        <v>100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5"/>
      <c r="V7" s="15"/>
      <c r="W7" s="13">
        <f>(E7-AD7)/5</f>
        <v>122.7334</v>
      </c>
      <c r="X7" s="15">
        <v>50</v>
      </c>
      <c r="Y7" s="16">
        <f>(F7+L7+M7+N7+U7+V7+X7)/W7</f>
        <v>7.1885485124668591</v>
      </c>
      <c r="Z7" s="13">
        <f>F7/W7</f>
        <v>4.336839034851149</v>
      </c>
      <c r="AA7" s="13"/>
      <c r="AB7" s="13"/>
      <c r="AC7" s="13"/>
      <c r="AD7" s="13">
        <v>0</v>
      </c>
      <c r="AE7" s="13">
        <f>VLOOKUP(A:A,[1]TDSheet!$A:$AF,32,0)</f>
        <v>164.91159999999999</v>
      </c>
      <c r="AF7" s="13">
        <f>VLOOKUP(A:A,[1]TDSheet!$A:$AG,33,0)</f>
        <v>164.72899999999998</v>
      </c>
      <c r="AG7" s="13">
        <f>VLOOKUP(A:A,[1]TDSheet!$A:$W,23,0)</f>
        <v>152.71039999999999</v>
      </c>
      <c r="AH7" s="13">
        <f>VLOOKUP(A:A,[3]TDSheet!$A:$B,2,0)</f>
        <v>169.441</v>
      </c>
      <c r="AI7" s="13" t="str">
        <f>VLOOKUP(A:A,[1]TDSheet!$A:$AI,35,0)</f>
        <v>оконч</v>
      </c>
      <c r="AJ7" s="13">
        <f>T7*H7</f>
        <v>0</v>
      </c>
      <c r="AK7" s="13">
        <f>U7*H7</f>
        <v>0</v>
      </c>
      <c r="AL7" s="13">
        <f>V7*H7</f>
        <v>0</v>
      </c>
      <c r="AM7" s="13">
        <f>X7*H7</f>
        <v>50</v>
      </c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330.45400000000001</v>
      </c>
      <c r="D8" s="8">
        <v>1026.854</v>
      </c>
      <c r="E8" s="8">
        <v>1238.673</v>
      </c>
      <c r="F8" s="8">
        <v>101.634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1308.8789999999999</v>
      </c>
      <c r="K8" s="13">
        <f t="shared" ref="K8:K71" si="12">E8-J8</f>
        <v>-70.205999999999904</v>
      </c>
      <c r="L8" s="13">
        <f>VLOOKUP(A:A,[1]TDSheet!$A:$N,14,0)</f>
        <v>250</v>
      </c>
      <c r="M8" s="13">
        <f>VLOOKUP(A:A,[1]TDSheet!$A:$V,22,0)</f>
        <v>300</v>
      </c>
      <c r="N8" s="13">
        <f>VLOOKUP(A:A,[1]TDSheet!$A:$X,24,0)</f>
        <v>200</v>
      </c>
      <c r="O8" s="13"/>
      <c r="P8" s="13"/>
      <c r="Q8" s="13"/>
      <c r="R8" s="13"/>
      <c r="S8" s="13"/>
      <c r="T8" s="13"/>
      <c r="U8" s="15">
        <v>200</v>
      </c>
      <c r="V8" s="15">
        <v>400</v>
      </c>
      <c r="W8" s="13">
        <f t="shared" ref="W8:W71" si="13">(E8-AD8)/5</f>
        <v>247.7346</v>
      </c>
      <c r="X8" s="15">
        <v>300</v>
      </c>
      <c r="Y8" s="16">
        <f t="shared" ref="Y8:Y71" si="14">(F8+L8+M8+N8+U8+V8+X8)/W8</f>
        <v>7.0706070125045111</v>
      </c>
      <c r="Z8" s="13">
        <f t="shared" ref="Z8:Z71" si="15">F8/W8</f>
        <v>0.41025355360131366</v>
      </c>
      <c r="AA8" s="13"/>
      <c r="AB8" s="13"/>
      <c r="AC8" s="13"/>
      <c r="AD8" s="13">
        <v>0</v>
      </c>
      <c r="AE8" s="13">
        <f>VLOOKUP(A:A,[1]TDSheet!$A:$AF,32,0)</f>
        <v>178.25460000000001</v>
      </c>
      <c r="AF8" s="13">
        <f>VLOOKUP(A:A,[1]TDSheet!$A:$AG,33,0)</f>
        <v>182.19200000000001</v>
      </c>
      <c r="AG8" s="13">
        <f>VLOOKUP(A:A,[1]TDSheet!$A:$W,23,0)</f>
        <v>159.14780000000002</v>
      </c>
      <c r="AH8" s="13">
        <f>VLOOKUP(A:A,[3]TDSheet!$A:$B,2,0)</f>
        <v>353.416</v>
      </c>
      <c r="AI8" s="13" t="str">
        <f>VLOOKUP(A:A,[1]TDSheet!$A:$AI,35,0)</f>
        <v>сниж</v>
      </c>
      <c r="AJ8" s="13">
        <f t="shared" ref="AJ8:AJ71" si="16">T8*H8</f>
        <v>0</v>
      </c>
      <c r="AK8" s="13">
        <f t="shared" ref="AK8:AK71" si="17">U8*H8</f>
        <v>200</v>
      </c>
      <c r="AL8" s="13">
        <f t="shared" ref="AL8:AL71" si="18">V8*H8</f>
        <v>400</v>
      </c>
      <c r="AM8" s="13">
        <f t="shared" ref="AM8:AM71" si="19">X8*H8</f>
        <v>300</v>
      </c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818.45899999999995</v>
      </c>
      <c r="D9" s="8">
        <v>5091.0259999999998</v>
      </c>
      <c r="E9" s="8">
        <v>3391.348</v>
      </c>
      <c r="F9" s="8">
        <v>1485.5219999999999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3332.884</v>
      </c>
      <c r="K9" s="13">
        <f t="shared" si="12"/>
        <v>58.463999999999942</v>
      </c>
      <c r="L9" s="13">
        <f>VLOOKUP(A:A,[1]TDSheet!$A:$N,14,0)</f>
        <v>800</v>
      </c>
      <c r="M9" s="13">
        <f>VLOOKUP(A:A,[1]TDSheet!$A:$V,22,0)</f>
        <v>200</v>
      </c>
      <c r="N9" s="13">
        <f>VLOOKUP(A:A,[1]TDSheet!$A:$X,24,0)</f>
        <v>700</v>
      </c>
      <c r="O9" s="13"/>
      <c r="P9" s="13"/>
      <c r="Q9" s="13"/>
      <c r="R9" s="13"/>
      <c r="S9" s="13"/>
      <c r="T9" s="13"/>
      <c r="U9" s="15"/>
      <c r="V9" s="15">
        <v>800</v>
      </c>
      <c r="W9" s="13">
        <f t="shared" si="13"/>
        <v>678.26959999999997</v>
      </c>
      <c r="X9" s="15">
        <v>700</v>
      </c>
      <c r="Y9" s="16">
        <f t="shared" si="14"/>
        <v>6.9080524912217802</v>
      </c>
      <c r="Z9" s="13">
        <f t="shared" si="15"/>
        <v>2.1901645009595003</v>
      </c>
      <c r="AA9" s="13"/>
      <c r="AB9" s="13"/>
      <c r="AC9" s="13"/>
      <c r="AD9" s="13">
        <v>0</v>
      </c>
      <c r="AE9" s="13">
        <f>VLOOKUP(A:A,[1]TDSheet!$A:$AF,32,0)</f>
        <v>577.41360000000009</v>
      </c>
      <c r="AF9" s="13">
        <f>VLOOKUP(A:A,[1]TDSheet!$A:$AG,33,0)</f>
        <v>697.91719999999998</v>
      </c>
      <c r="AG9" s="13">
        <f>VLOOKUP(A:A,[1]TDSheet!$A:$W,23,0)</f>
        <v>649.52359999999999</v>
      </c>
      <c r="AH9" s="13">
        <f>VLOOKUP(A:A,[3]TDSheet!$A:$B,2,0)</f>
        <v>805.21299999999997</v>
      </c>
      <c r="AI9" s="13" t="str">
        <f>VLOOKUP(A:A,[1]TDSheet!$A:$AI,35,0)</f>
        <v>продавг</v>
      </c>
      <c r="AJ9" s="13">
        <f t="shared" si="16"/>
        <v>0</v>
      </c>
      <c r="AK9" s="13">
        <f t="shared" si="17"/>
        <v>0</v>
      </c>
      <c r="AL9" s="13">
        <f t="shared" si="18"/>
        <v>800</v>
      </c>
      <c r="AM9" s="13">
        <f t="shared" si="19"/>
        <v>700</v>
      </c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1199</v>
      </c>
      <c r="D10" s="8">
        <v>6866</v>
      </c>
      <c r="E10" s="8">
        <v>5481</v>
      </c>
      <c r="F10" s="8">
        <v>2520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5545</v>
      </c>
      <c r="K10" s="13">
        <f t="shared" si="12"/>
        <v>-64</v>
      </c>
      <c r="L10" s="13">
        <f>VLOOKUP(A:A,[1]TDSheet!$A:$N,14,0)</f>
        <v>800</v>
      </c>
      <c r="M10" s="13">
        <f>VLOOKUP(A:A,[1]TDSheet!$A:$V,22,0)</f>
        <v>600</v>
      </c>
      <c r="N10" s="13">
        <f>VLOOKUP(A:A,[1]TDSheet!$A:$X,24,0)</f>
        <v>600</v>
      </c>
      <c r="O10" s="13"/>
      <c r="P10" s="13"/>
      <c r="Q10" s="13"/>
      <c r="R10" s="13"/>
      <c r="S10" s="13"/>
      <c r="T10" s="13">
        <v>800</v>
      </c>
      <c r="U10" s="15"/>
      <c r="V10" s="15">
        <v>400</v>
      </c>
      <c r="W10" s="13">
        <f t="shared" si="13"/>
        <v>736.2</v>
      </c>
      <c r="X10" s="15">
        <v>250</v>
      </c>
      <c r="Y10" s="16">
        <f t="shared" si="14"/>
        <v>7.0225482205922303</v>
      </c>
      <c r="Z10" s="13">
        <f t="shared" si="15"/>
        <v>3.4229828850855744</v>
      </c>
      <c r="AA10" s="13"/>
      <c r="AB10" s="13"/>
      <c r="AC10" s="13"/>
      <c r="AD10" s="13">
        <f>VLOOKUP(A:A,[4]TDSheet!$A:$D,4,0)</f>
        <v>1800</v>
      </c>
      <c r="AE10" s="13">
        <f>VLOOKUP(A:A,[1]TDSheet!$A:$AF,32,0)</f>
        <v>615.20000000000005</v>
      </c>
      <c r="AF10" s="13">
        <f>VLOOKUP(A:A,[1]TDSheet!$A:$AG,33,0)</f>
        <v>733.6</v>
      </c>
      <c r="AG10" s="13">
        <f>VLOOKUP(A:A,[1]TDSheet!$A:$W,23,0)</f>
        <v>668.8</v>
      </c>
      <c r="AH10" s="13">
        <f>VLOOKUP(A:A,[3]TDSheet!$A:$B,2,0)</f>
        <v>743</v>
      </c>
      <c r="AI10" s="13" t="str">
        <f>VLOOKUP(A:A,[1]TDSheet!$A:$AI,35,0)</f>
        <v>авгяб</v>
      </c>
      <c r="AJ10" s="13">
        <f t="shared" si="16"/>
        <v>320</v>
      </c>
      <c r="AK10" s="13">
        <f t="shared" si="17"/>
        <v>0</v>
      </c>
      <c r="AL10" s="13">
        <f t="shared" si="18"/>
        <v>160</v>
      </c>
      <c r="AM10" s="13">
        <f t="shared" si="19"/>
        <v>100</v>
      </c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2604</v>
      </c>
      <c r="D11" s="8">
        <v>9126</v>
      </c>
      <c r="E11" s="8">
        <v>10267</v>
      </c>
      <c r="F11" s="8">
        <v>1352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10334</v>
      </c>
      <c r="K11" s="13">
        <f t="shared" si="12"/>
        <v>-67</v>
      </c>
      <c r="L11" s="13">
        <f>VLOOKUP(A:A,[1]TDSheet!$A:$N,14,0)</f>
        <v>1000</v>
      </c>
      <c r="M11" s="13">
        <f>VLOOKUP(A:A,[1]TDSheet!$A:$V,22,0)</f>
        <v>1200</v>
      </c>
      <c r="N11" s="13">
        <f>VLOOKUP(A:A,[1]TDSheet!$A:$X,24,0)</f>
        <v>1100</v>
      </c>
      <c r="O11" s="13"/>
      <c r="P11" s="13"/>
      <c r="Q11" s="13"/>
      <c r="R11" s="13"/>
      <c r="S11" s="13"/>
      <c r="T11" s="13"/>
      <c r="U11" s="15">
        <v>800</v>
      </c>
      <c r="V11" s="15">
        <v>1800</v>
      </c>
      <c r="W11" s="13">
        <f t="shared" si="13"/>
        <v>1253</v>
      </c>
      <c r="X11" s="15">
        <v>1400</v>
      </c>
      <c r="Y11" s="16">
        <f t="shared" si="14"/>
        <v>6.9050279329608939</v>
      </c>
      <c r="Z11" s="13">
        <f t="shared" si="15"/>
        <v>1.0790103750997606</v>
      </c>
      <c r="AA11" s="13"/>
      <c r="AB11" s="13"/>
      <c r="AC11" s="13"/>
      <c r="AD11" s="13">
        <f>VLOOKUP(A:A,[4]TDSheet!$A:$D,4,0)</f>
        <v>4002</v>
      </c>
      <c r="AE11" s="13">
        <f>VLOOKUP(A:A,[1]TDSheet!$A:$AF,32,0)</f>
        <v>1047</v>
      </c>
      <c r="AF11" s="13">
        <f>VLOOKUP(A:A,[1]TDSheet!$A:$AG,33,0)</f>
        <v>1175.5999999999999</v>
      </c>
      <c r="AG11" s="13">
        <f>VLOOKUP(A:A,[1]TDSheet!$A:$W,23,0)</f>
        <v>1069.5999999999999</v>
      </c>
      <c r="AH11" s="13">
        <f>VLOOKUP(A:A,[3]TDSheet!$A:$B,2,0)</f>
        <v>1571</v>
      </c>
      <c r="AI11" s="13" t="str">
        <f>VLOOKUP(A:A,[1]TDSheet!$A:$AI,35,0)</f>
        <v>продавг</v>
      </c>
      <c r="AJ11" s="13">
        <f t="shared" si="16"/>
        <v>0</v>
      </c>
      <c r="AK11" s="13">
        <f t="shared" si="17"/>
        <v>360</v>
      </c>
      <c r="AL11" s="13">
        <f t="shared" si="18"/>
        <v>810</v>
      </c>
      <c r="AM11" s="13">
        <f t="shared" si="19"/>
        <v>630</v>
      </c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2007</v>
      </c>
      <c r="D12" s="8">
        <v>8071</v>
      </c>
      <c r="E12" s="8">
        <v>7736</v>
      </c>
      <c r="F12" s="8">
        <v>2228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7813</v>
      </c>
      <c r="K12" s="13">
        <f t="shared" si="12"/>
        <v>-77</v>
      </c>
      <c r="L12" s="13">
        <f>VLOOKUP(A:A,[1]TDSheet!$A:$N,14,0)</f>
        <v>1300</v>
      </c>
      <c r="M12" s="13">
        <f>VLOOKUP(A:A,[1]TDSheet!$A:$V,22,0)</f>
        <v>1400</v>
      </c>
      <c r="N12" s="13">
        <f>VLOOKUP(A:A,[1]TDSheet!$A:$X,24,0)</f>
        <v>1300</v>
      </c>
      <c r="O12" s="13"/>
      <c r="P12" s="13"/>
      <c r="Q12" s="13"/>
      <c r="R12" s="13"/>
      <c r="S12" s="13"/>
      <c r="T12" s="13">
        <v>3000</v>
      </c>
      <c r="U12" s="15"/>
      <c r="V12" s="15">
        <v>1100</v>
      </c>
      <c r="W12" s="13">
        <f t="shared" si="13"/>
        <v>1247.2</v>
      </c>
      <c r="X12" s="15">
        <v>1300</v>
      </c>
      <c r="Y12" s="16">
        <f t="shared" si="14"/>
        <v>6.9178960872354072</v>
      </c>
      <c r="Z12" s="13">
        <f t="shared" si="15"/>
        <v>1.7864015394483643</v>
      </c>
      <c r="AA12" s="13"/>
      <c r="AB12" s="13"/>
      <c r="AC12" s="13"/>
      <c r="AD12" s="13">
        <f>VLOOKUP(A:A,[4]TDSheet!$A:$D,4,0)</f>
        <v>1500</v>
      </c>
      <c r="AE12" s="13">
        <f>VLOOKUP(A:A,[1]TDSheet!$A:$AF,32,0)</f>
        <v>1005.4</v>
      </c>
      <c r="AF12" s="13">
        <f>VLOOKUP(A:A,[1]TDSheet!$A:$AG,33,0)</f>
        <v>1320</v>
      </c>
      <c r="AG12" s="13">
        <f>VLOOKUP(A:A,[1]TDSheet!$A:$W,23,0)</f>
        <v>1209</v>
      </c>
      <c r="AH12" s="13">
        <f>VLOOKUP(A:A,[3]TDSheet!$A:$B,2,0)</f>
        <v>1260</v>
      </c>
      <c r="AI12" s="13">
        <f>VLOOKUP(A:A,[1]TDSheet!$A:$AI,35,0)</f>
        <v>0</v>
      </c>
      <c r="AJ12" s="13">
        <f t="shared" si="16"/>
        <v>1350</v>
      </c>
      <c r="AK12" s="13">
        <f t="shared" si="17"/>
        <v>0</v>
      </c>
      <c r="AL12" s="13">
        <f t="shared" si="18"/>
        <v>495</v>
      </c>
      <c r="AM12" s="13">
        <f t="shared" si="19"/>
        <v>585</v>
      </c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36</v>
      </c>
      <c r="D13" s="8">
        <v>87</v>
      </c>
      <c r="E13" s="8">
        <v>73</v>
      </c>
      <c r="F13" s="8">
        <v>46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95</v>
      </c>
      <c r="K13" s="13">
        <f t="shared" si="12"/>
        <v>-22</v>
      </c>
      <c r="L13" s="13">
        <f>VLOOKUP(A:A,[1]TDSheet!$A:$N,14,0)</f>
        <v>50</v>
      </c>
      <c r="M13" s="13">
        <f>VLOOKUP(A:A,[1]TDSheet!$A:$V,22,0)</f>
        <v>0</v>
      </c>
      <c r="N13" s="13">
        <f>VLOOKUP(A:A,[1]TDSheet!$A:$X,24,0)</f>
        <v>20</v>
      </c>
      <c r="O13" s="13"/>
      <c r="P13" s="13"/>
      <c r="Q13" s="13"/>
      <c r="R13" s="13"/>
      <c r="S13" s="13"/>
      <c r="T13" s="13"/>
      <c r="U13" s="15"/>
      <c r="V13" s="15"/>
      <c r="W13" s="13">
        <f t="shared" si="13"/>
        <v>14.6</v>
      </c>
      <c r="X13" s="15"/>
      <c r="Y13" s="16">
        <f t="shared" si="14"/>
        <v>7.9452054794520546</v>
      </c>
      <c r="Z13" s="13">
        <f t="shared" si="15"/>
        <v>3.1506849315068495</v>
      </c>
      <c r="AA13" s="13"/>
      <c r="AB13" s="13"/>
      <c r="AC13" s="13"/>
      <c r="AD13" s="13">
        <v>0</v>
      </c>
      <c r="AE13" s="13">
        <f>VLOOKUP(A:A,[1]TDSheet!$A:$AF,32,0)</f>
        <v>13</v>
      </c>
      <c r="AF13" s="13">
        <f>VLOOKUP(A:A,[1]TDSheet!$A:$AG,33,0)</f>
        <v>11.4</v>
      </c>
      <c r="AG13" s="13">
        <f>VLOOKUP(A:A,[1]TDSheet!$A:$W,23,0)</f>
        <v>16.399999999999999</v>
      </c>
      <c r="AH13" s="13">
        <f>VLOOKUP(A:A,[3]TDSheet!$A:$B,2,0)</f>
        <v>23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>
        <f t="shared" si="19"/>
        <v>0</v>
      </c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327</v>
      </c>
      <c r="D14" s="8">
        <v>358</v>
      </c>
      <c r="E14" s="8">
        <v>345</v>
      </c>
      <c r="F14" s="8">
        <v>264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435</v>
      </c>
      <c r="K14" s="13">
        <f t="shared" si="12"/>
        <v>-90</v>
      </c>
      <c r="L14" s="13">
        <f>VLOOKUP(A:A,[1]TDSheet!$A:$N,14,0)</f>
        <v>200</v>
      </c>
      <c r="M14" s="13">
        <f>VLOOKUP(A:A,[1]TDSheet!$A:$V,22,0)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5"/>
      <c r="V14" s="15">
        <v>200</v>
      </c>
      <c r="W14" s="13">
        <f t="shared" si="13"/>
        <v>69</v>
      </c>
      <c r="X14" s="15"/>
      <c r="Y14" s="16">
        <f t="shared" si="14"/>
        <v>9.6231884057971016</v>
      </c>
      <c r="Z14" s="13">
        <f t="shared" si="15"/>
        <v>3.8260869565217392</v>
      </c>
      <c r="AA14" s="13"/>
      <c r="AB14" s="13"/>
      <c r="AC14" s="13"/>
      <c r="AD14" s="13">
        <v>0</v>
      </c>
      <c r="AE14" s="13">
        <f>VLOOKUP(A:A,[1]TDSheet!$A:$AF,32,0)</f>
        <v>53.6</v>
      </c>
      <c r="AF14" s="13">
        <f>VLOOKUP(A:A,[1]TDSheet!$A:$AG,33,0)</f>
        <v>66.599999999999994</v>
      </c>
      <c r="AG14" s="13">
        <f>VLOOKUP(A:A,[1]TDSheet!$A:$W,23,0)</f>
        <v>50.4</v>
      </c>
      <c r="AH14" s="13">
        <f>VLOOKUP(A:A,[3]TDSheet!$A:$B,2,0)</f>
        <v>96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34</v>
      </c>
      <c r="AM14" s="13">
        <f t="shared" si="19"/>
        <v>0</v>
      </c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161</v>
      </c>
      <c r="D15" s="8">
        <v>794</v>
      </c>
      <c r="E15" s="8">
        <v>424</v>
      </c>
      <c r="F15" s="8">
        <v>153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467</v>
      </c>
      <c r="K15" s="13">
        <f t="shared" si="12"/>
        <v>-43</v>
      </c>
      <c r="L15" s="13">
        <f>VLOOKUP(A:A,[1]TDSheet!$A:$N,14,0)</f>
        <v>100</v>
      </c>
      <c r="M15" s="13">
        <f>VLOOKUP(A:A,[1]TDSheet!$A:$V,22,0)</f>
        <v>140</v>
      </c>
      <c r="N15" s="13">
        <f>VLOOKUP(A:A,[1]TDSheet!$A:$X,24,0)</f>
        <v>100</v>
      </c>
      <c r="O15" s="13"/>
      <c r="P15" s="13"/>
      <c r="Q15" s="13"/>
      <c r="R15" s="13"/>
      <c r="S15" s="13"/>
      <c r="T15" s="13"/>
      <c r="U15" s="15"/>
      <c r="V15" s="15">
        <v>50</v>
      </c>
      <c r="W15" s="13">
        <f t="shared" si="13"/>
        <v>84.8</v>
      </c>
      <c r="X15" s="15">
        <v>50</v>
      </c>
      <c r="Y15" s="16">
        <f t="shared" si="14"/>
        <v>6.992924528301887</v>
      </c>
      <c r="Z15" s="13">
        <f t="shared" si="15"/>
        <v>1.804245283018868</v>
      </c>
      <c r="AA15" s="13"/>
      <c r="AB15" s="13"/>
      <c r="AC15" s="13"/>
      <c r="AD15" s="13">
        <v>0</v>
      </c>
      <c r="AE15" s="13">
        <f>VLOOKUP(A:A,[1]TDSheet!$A:$AF,32,0)</f>
        <v>60.4</v>
      </c>
      <c r="AF15" s="13">
        <f>VLOOKUP(A:A,[1]TDSheet!$A:$AG,33,0)</f>
        <v>77.599999999999994</v>
      </c>
      <c r="AG15" s="13">
        <f>VLOOKUP(A:A,[1]TDSheet!$A:$W,23,0)</f>
        <v>79.400000000000006</v>
      </c>
      <c r="AH15" s="13">
        <f>VLOOKUP(A:A,[3]TDSheet!$A:$B,2,0)</f>
        <v>61</v>
      </c>
      <c r="AI15" s="13">
        <f>VLOOKUP(A:A,[1]TDSheet!$A:$AI,35,0)</f>
        <v>0</v>
      </c>
      <c r="AJ15" s="13">
        <f t="shared" si="16"/>
        <v>0</v>
      </c>
      <c r="AK15" s="13">
        <f t="shared" si="17"/>
        <v>0</v>
      </c>
      <c r="AL15" s="13">
        <f t="shared" si="18"/>
        <v>15</v>
      </c>
      <c r="AM15" s="13">
        <f t="shared" si="19"/>
        <v>15</v>
      </c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1747</v>
      </c>
      <c r="D16" s="8">
        <v>1652</v>
      </c>
      <c r="E16" s="8">
        <v>1881</v>
      </c>
      <c r="F16" s="8">
        <v>882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1897</v>
      </c>
      <c r="K16" s="13">
        <f t="shared" si="12"/>
        <v>-16</v>
      </c>
      <c r="L16" s="13">
        <f>VLOOKUP(A:A,[1]TDSheet!$A:$N,14,0)</f>
        <v>0</v>
      </c>
      <c r="M16" s="13">
        <f>VLOOKUP(A:A,[1]TDSheet!$A:$V,22,0)</f>
        <v>1000</v>
      </c>
      <c r="N16" s="13">
        <f>VLOOKUP(A:A,[1]TDSheet!$A:$X,24,0)</f>
        <v>1000</v>
      </c>
      <c r="O16" s="13"/>
      <c r="P16" s="13"/>
      <c r="Q16" s="13"/>
      <c r="R16" s="13"/>
      <c r="S16" s="13"/>
      <c r="T16" s="13"/>
      <c r="U16" s="15"/>
      <c r="V16" s="15">
        <v>500</v>
      </c>
      <c r="W16" s="13">
        <f t="shared" si="13"/>
        <v>376.2</v>
      </c>
      <c r="X16" s="15"/>
      <c r="Y16" s="16">
        <f t="shared" si="14"/>
        <v>8.9898989898989896</v>
      </c>
      <c r="Z16" s="13">
        <f t="shared" si="15"/>
        <v>2.3444976076555024</v>
      </c>
      <c r="AA16" s="13"/>
      <c r="AB16" s="13"/>
      <c r="AC16" s="13"/>
      <c r="AD16" s="13">
        <v>0</v>
      </c>
      <c r="AE16" s="13">
        <f>VLOOKUP(A:A,[1]TDSheet!$A:$AF,32,0)</f>
        <v>302.60000000000002</v>
      </c>
      <c r="AF16" s="13">
        <f>VLOOKUP(A:A,[1]TDSheet!$A:$AG,33,0)</f>
        <v>349.4</v>
      </c>
      <c r="AG16" s="13">
        <f>VLOOKUP(A:A,[1]TDSheet!$A:$W,23,0)</f>
        <v>324.8</v>
      </c>
      <c r="AH16" s="13">
        <f>VLOOKUP(A:A,[3]TDSheet!$A:$B,2,0)</f>
        <v>379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85</v>
      </c>
      <c r="AM16" s="13">
        <f t="shared" si="19"/>
        <v>0</v>
      </c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331</v>
      </c>
      <c r="D17" s="8">
        <v>1841</v>
      </c>
      <c r="E17" s="8">
        <v>657</v>
      </c>
      <c r="F17" s="8">
        <v>549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680</v>
      </c>
      <c r="K17" s="13">
        <f t="shared" si="12"/>
        <v>-23</v>
      </c>
      <c r="L17" s="13">
        <f>VLOOKUP(A:A,[1]TDSheet!$A:$N,14,0)</f>
        <v>100</v>
      </c>
      <c r="M17" s="13">
        <f>VLOOKUP(A:A,[1]TDSheet!$A:$V,22,0)</f>
        <v>50</v>
      </c>
      <c r="N17" s="13">
        <f>VLOOKUP(A:A,[1]TDSheet!$A:$X,24,0)</f>
        <v>100</v>
      </c>
      <c r="O17" s="13"/>
      <c r="P17" s="13"/>
      <c r="Q17" s="13"/>
      <c r="R17" s="13"/>
      <c r="S17" s="13"/>
      <c r="T17" s="13"/>
      <c r="U17" s="15"/>
      <c r="V17" s="15"/>
      <c r="W17" s="13">
        <f t="shared" si="13"/>
        <v>131.4</v>
      </c>
      <c r="X17" s="15">
        <v>120</v>
      </c>
      <c r="Y17" s="16">
        <f t="shared" si="14"/>
        <v>6.993911719939117</v>
      </c>
      <c r="Z17" s="13">
        <f t="shared" si="15"/>
        <v>4.1780821917808213</v>
      </c>
      <c r="AA17" s="13"/>
      <c r="AB17" s="13"/>
      <c r="AC17" s="13"/>
      <c r="AD17" s="13">
        <v>0</v>
      </c>
      <c r="AE17" s="13">
        <f>VLOOKUP(A:A,[1]TDSheet!$A:$AF,32,0)</f>
        <v>137</v>
      </c>
      <c r="AF17" s="13">
        <f>VLOOKUP(A:A,[1]TDSheet!$A:$AG,33,0)</f>
        <v>175.8</v>
      </c>
      <c r="AG17" s="13">
        <f>VLOOKUP(A:A,[1]TDSheet!$A:$W,23,0)</f>
        <v>133.6</v>
      </c>
      <c r="AH17" s="13">
        <f>VLOOKUP(A:A,[3]TDSheet!$A:$B,2,0)</f>
        <v>117</v>
      </c>
      <c r="AI17" s="13" t="str">
        <f>VLOOKUP(A:A,[1]TDSheet!$A:$AI,35,0)</f>
        <v>продавг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>
        <f t="shared" si="19"/>
        <v>42</v>
      </c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104</v>
      </c>
      <c r="D18" s="8">
        <v>229</v>
      </c>
      <c r="E18" s="8">
        <v>137</v>
      </c>
      <c r="F18" s="8">
        <v>50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149</v>
      </c>
      <c r="K18" s="13">
        <f t="shared" si="12"/>
        <v>-12</v>
      </c>
      <c r="L18" s="13">
        <f>VLOOKUP(A:A,[1]TDSheet!$A:$N,14,0)</f>
        <v>30</v>
      </c>
      <c r="M18" s="13">
        <f>VLOOKUP(A:A,[1]TDSheet!$A:$V,22,0)</f>
        <v>0</v>
      </c>
      <c r="N18" s="13">
        <f>VLOOKUP(A:A,[1]TDSheet!$A:$X,24,0)</f>
        <v>40</v>
      </c>
      <c r="O18" s="13"/>
      <c r="P18" s="13"/>
      <c r="Q18" s="13"/>
      <c r="R18" s="13"/>
      <c r="S18" s="13"/>
      <c r="T18" s="13"/>
      <c r="U18" s="15"/>
      <c r="V18" s="15">
        <v>50</v>
      </c>
      <c r="W18" s="13">
        <f t="shared" si="13"/>
        <v>27.4</v>
      </c>
      <c r="X18" s="15">
        <v>30</v>
      </c>
      <c r="Y18" s="16">
        <f t="shared" si="14"/>
        <v>7.2992700729927007</v>
      </c>
      <c r="Z18" s="13">
        <f t="shared" si="15"/>
        <v>1.8248175182481752</v>
      </c>
      <c r="AA18" s="13"/>
      <c r="AB18" s="13"/>
      <c r="AC18" s="13"/>
      <c r="AD18" s="13">
        <v>0</v>
      </c>
      <c r="AE18" s="13">
        <f>VLOOKUP(A:A,[1]TDSheet!$A:$AF,32,0)</f>
        <v>23.6</v>
      </c>
      <c r="AF18" s="13">
        <f>VLOOKUP(A:A,[1]TDSheet!$A:$AG,33,0)</f>
        <v>24.8</v>
      </c>
      <c r="AG18" s="13">
        <f>VLOOKUP(A:A,[1]TDSheet!$A:$W,23,0)</f>
        <v>23.4</v>
      </c>
      <c r="AH18" s="13">
        <f>VLOOKUP(A:A,[3]TDSheet!$A:$B,2,0)</f>
        <v>35</v>
      </c>
      <c r="AI18" s="13">
        <f>VLOOKUP(A:A,[1]TDSheet!$A:$AI,35,0)</f>
        <v>0</v>
      </c>
      <c r="AJ18" s="13">
        <f t="shared" si="16"/>
        <v>0</v>
      </c>
      <c r="AK18" s="13">
        <f t="shared" si="17"/>
        <v>0</v>
      </c>
      <c r="AL18" s="13">
        <f t="shared" si="18"/>
        <v>17.5</v>
      </c>
      <c r="AM18" s="13">
        <f t="shared" si="19"/>
        <v>10.5</v>
      </c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149</v>
      </c>
      <c r="D19" s="8">
        <v>391</v>
      </c>
      <c r="E19" s="8">
        <v>282</v>
      </c>
      <c r="F19" s="8">
        <v>-18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513</v>
      </c>
      <c r="K19" s="13">
        <f t="shared" si="12"/>
        <v>-231</v>
      </c>
      <c r="L19" s="13">
        <f>VLOOKUP(A:A,[1]TDSheet!$A:$N,14,0)</f>
        <v>0</v>
      </c>
      <c r="M19" s="13">
        <f>VLOOKUP(A:A,[1]TDSheet!$A:$V,22,0)</f>
        <v>50</v>
      </c>
      <c r="N19" s="13">
        <f>VLOOKUP(A:A,[1]TDSheet!$A:$X,24,0)</f>
        <v>30</v>
      </c>
      <c r="O19" s="13"/>
      <c r="P19" s="13"/>
      <c r="Q19" s="13"/>
      <c r="R19" s="13"/>
      <c r="S19" s="13"/>
      <c r="T19" s="13"/>
      <c r="U19" s="15">
        <v>100</v>
      </c>
      <c r="V19" s="15">
        <v>150</v>
      </c>
      <c r="W19" s="13">
        <f t="shared" si="13"/>
        <v>56.4</v>
      </c>
      <c r="X19" s="15">
        <v>250</v>
      </c>
      <c r="Y19" s="16">
        <f t="shared" si="14"/>
        <v>9.9645390070921991</v>
      </c>
      <c r="Z19" s="13">
        <f t="shared" si="15"/>
        <v>-0.31914893617021278</v>
      </c>
      <c r="AA19" s="13"/>
      <c r="AB19" s="13"/>
      <c r="AC19" s="13"/>
      <c r="AD19" s="13">
        <v>0</v>
      </c>
      <c r="AE19" s="13">
        <f>VLOOKUP(A:A,[1]TDSheet!$A:$AF,32,0)</f>
        <v>45</v>
      </c>
      <c r="AF19" s="13">
        <f>VLOOKUP(A:A,[1]TDSheet!$A:$AG,33,0)</f>
        <v>39</v>
      </c>
      <c r="AG19" s="13">
        <f>VLOOKUP(A:A,[1]TDSheet!$A:$W,23,0)</f>
        <v>33</v>
      </c>
      <c r="AH19" s="13">
        <f>VLOOKUP(A:A,[3]TDSheet!$A:$B,2,0)</f>
        <v>36</v>
      </c>
      <c r="AI19" s="13">
        <f>VLOOKUP(A:A,[1]TDSheet!$A:$AI,35,0)</f>
        <v>0</v>
      </c>
      <c r="AJ19" s="13">
        <f t="shared" si="16"/>
        <v>0</v>
      </c>
      <c r="AK19" s="13">
        <f t="shared" si="17"/>
        <v>35</v>
      </c>
      <c r="AL19" s="13">
        <f t="shared" si="18"/>
        <v>52.5</v>
      </c>
      <c r="AM19" s="13">
        <f t="shared" si="19"/>
        <v>87.5</v>
      </c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429</v>
      </c>
      <c r="D20" s="8">
        <v>1252</v>
      </c>
      <c r="E20" s="8">
        <v>673</v>
      </c>
      <c r="F20" s="8">
        <v>374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681</v>
      </c>
      <c r="K20" s="13">
        <f t="shared" si="12"/>
        <v>-8</v>
      </c>
      <c r="L20" s="13">
        <f>VLOOKUP(A:A,[1]TDSheet!$A:$N,14,0)</f>
        <v>100</v>
      </c>
      <c r="M20" s="13">
        <f>VLOOKUP(A:A,[1]TDSheet!$A:$V,22,0)</f>
        <v>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5">
        <v>100</v>
      </c>
      <c r="V20" s="15">
        <v>150</v>
      </c>
      <c r="W20" s="13">
        <f t="shared" si="13"/>
        <v>134.6</v>
      </c>
      <c r="X20" s="15">
        <v>150</v>
      </c>
      <c r="Y20" s="16">
        <f t="shared" si="14"/>
        <v>7.2362555720653789</v>
      </c>
      <c r="Z20" s="13">
        <f t="shared" si="15"/>
        <v>2.7786032689450222</v>
      </c>
      <c r="AA20" s="13"/>
      <c r="AB20" s="13"/>
      <c r="AC20" s="13"/>
      <c r="AD20" s="13">
        <v>0</v>
      </c>
      <c r="AE20" s="13">
        <f>VLOOKUP(A:A,[1]TDSheet!$A:$AF,32,0)</f>
        <v>133</v>
      </c>
      <c r="AF20" s="13">
        <f>VLOOKUP(A:A,[1]TDSheet!$A:$AG,33,0)</f>
        <v>165.4</v>
      </c>
      <c r="AG20" s="13">
        <f>VLOOKUP(A:A,[1]TDSheet!$A:$W,23,0)</f>
        <v>100</v>
      </c>
      <c r="AH20" s="13">
        <f>VLOOKUP(A:A,[3]TDSheet!$A:$B,2,0)</f>
        <v>129</v>
      </c>
      <c r="AI20" s="13" t="str">
        <f>VLOOKUP(A:A,[1]TDSheet!$A:$AI,35,0)</f>
        <v>продавг</v>
      </c>
      <c r="AJ20" s="13">
        <f t="shared" si="16"/>
        <v>0</v>
      </c>
      <c r="AK20" s="13">
        <f t="shared" si="17"/>
        <v>35</v>
      </c>
      <c r="AL20" s="13">
        <f t="shared" si="18"/>
        <v>52.5</v>
      </c>
      <c r="AM20" s="13">
        <f t="shared" si="19"/>
        <v>52.5</v>
      </c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383.44200000000001</v>
      </c>
      <c r="D21" s="8">
        <v>422.58800000000002</v>
      </c>
      <c r="E21" s="8">
        <v>677.11300000000006</v>
      </c>
      <c r="F21" s="8">
        <v>112.001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686.45299999999997</v>
      </c>
      <c r="K21" s="13">
        <f t="shared" si="12"/>
        <v>-9.3399999999999181</v>
      </c>
      <c r="L21" s="13">
        <f>VLOOKUP(A:A,[1]TDSheet!$A:$N,14,0)</f>
        <v>120</v>
      </c>
      <c r="M21" s="13">
        <f>VLOOKUP(A:A,[1]TDSheet!$A:$V,22,0)</f>
        <v>150</v>
      </c>
      <c r="N21" s="13">
        <f>VLOOKUP(A:A,[1]TDSheet!$A:$X,24,0)</f>
        <v>150</v>
      </c>
      <c r="O21" s="13"/>
      <c r="P21" s="13"/>
      <c r="Q21" s="13"/>
      <c r="R21" s="13"/>
      <c r="S21" s="13"/>
      <c r="T21" s="13"/>
      <c r="U21" s="15">
        <v>100</v>
      </c>
      <c r="V21" s="15">
        <v>170</v>
      </c>
      <c r="W21" s="13">
        <f t="shared" si="13"/>
        <v>135.42260000000002</v>
      </c>
      <c r="X21" s="15">
        <v>120</v>
      </c>
      <c r="Y21" s="16">
        <f t="shared" si="14"/>
        <v>6.8083244598759727</v>
      </c>
      <c r="Z21" s="13">
        <f t="shared" si="15"/>
        <v>0.82704807026301363</v>
      </c>
      <c r="AA21" s="13"/>
      <c r="AB21" s="13"/>
      <c r="AC21" s="13"/>
      <c r="AD21" s="13">
        <v>0</v>
      </c>
      <c r="AE21" s="13">
        <f>VLOOKUP(A:A,[1]TDSheet!$A:$AF,32,0)</f>
        <v>127.54220000000001</v>
      </c>
      <c r="AF21" s="13">
        <f>VLOOKUP(A:A,[1]TDSheet!$A:$AG,33,0)</f>
        <v>119.76439999999999</v>
      </c>
      <c r="AG21" s="13">
        <f>VLOOKUP(A:A,[1]TDSheet!$A:$W,23,0)</f>
        <v>118.06959999999999</v>
      </c>
      <c r="AH21" s="13">
        <f>VLOOKUP(A:A,[3]TDSheet!$A:$B,2,0)</f>
        <v>139.648</v>
      </c>
      <c r="AI21" s="13">
        <f>VLOOKUP(A:A,[1]TDSheet!$A:$AI,35,0)</f>
        <v>0</v>
      </c>
      <c r="AJ21" s="13">
        <f t="shared" si="16"/>
        <v>0</v>
      </c>
      <c r="AK21" s="13">
        <f t="shared" si="17"/>
        <v>100</v>
      </c>
      <c r="AL21" s="13">
        <f t="shared" si="18"/>
        <v>170</v>
      </c>
      <c r="AM21" s="13">
        <f t="shared" si="19"/>
        <v>120</v>
      </c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3329.3270000000002</v>
      </c>
      <c r="D22" s="8">
        <v>10209.798000000001</v>
      </c>
      <c r="E22" s="8">
        <v>6306.8860000000004</v>
      </c>
      <c r="F22" s="8">
        <v>1900.575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6347.8689999999997</v>
      </c>
      <c r="K22" s="13">
        <f t="shared" si="12"/>
        <v>-40.982999999999265</v>
      </c>
      <c r="L22" s="13">
        <f>VLOOKUP(A:A,[1]TDSheet!$A:$N,14,0)</f>
        <v>1200</v>
      </c>
      <c r="M22" s="13">
        <f>VLOOKUP(A:A,[1]TDSheet!$A:$V,22,0)</f>
        <v>1000</v>
      </c>
      <c r="N22" s="13">
        <f>VLOOKUP(A:A,[1]TDSheet!$A:$X,24,0)</f>
        <v>1000</v>
      </c>
      <c r="O22" s="13"/>
      <c r="P22" s="13"/>
      <c r="Q22" s="13"/>
      <c r="R22" s="13"/>
      <c r="S22" s="13"/>
      <c r="T22" s="13">
        <v>105</v>
      </c>
      <c r="U22" s="15">
        <v>500</v>
      </c>
      <c r="V22" s="15">
        <v>1400</v>
      </c>
      <c r="W22" s="13">
        <f t="shared" si="13"/>
        <v>1209.7772</v>
      </c>
      <c r="X22" s="15">
        <v>1300</v>
      </c>
      <c r="Y22" s="16">
        <f t="shared" si="14"/>
        <v>6.8612427147742583</v>
      </c>
      <c r="Z22" s="13">
        <f t="shared" si="15"/>
        <v>1.5710124145173179</v>
      </c>
      <c r="AA22" s="13"/>
      <c r="AB22" s="13"/>
      <c r="AC22" s="13"/>
      <c r="AD22" s="13">
        <f>VLOOKUP(A:A,[4]TDSheet!$A:$D,4,0)</f>
        <v>258</v>
      </c>
      <c r="AE22" s="13">
        <f>VLOOKUP(A:A,[1]TDSheet!$A:$AF,32,0)</f>
        <v>1111.759</v>
      </c>
      <c r="AF22" s="13">
        <f>VLOOKUP(A:A,[1]TDSheet!$A:$AG,33,0)</f>
        <v>1242.9382000000001</v>
      </c>
      <c r="AG22" s="13">
        <f>VLOOKUP(A:A,[1]TDSheet!$A:$W,23,0)</f>
        <v>1104.7834</v>
      </c>
      <c r="AH22" s="13">
        <f>VLOOKUP(A:A,[3]TDSheet!$A:$B,2,0)</f>
        <v>1418.143</v>
      </c>
      <c r="AI22" s="13">
        <f>VLOOKUP(A:A,[1]TDSheet!$A:$AI,35,0)</f>
        <v>0</v>
      </c>
      <c r="AJ22" s="13">
        <f t="shared" si="16"/>
        <v>105</v>
      </c>
      <c r="AK22" s="13">
        <f t="shared" si="17"/>
        <v>500</v>
      </c>
      <c r="AL22" s="13">
        <f t="shared" si="18"/>
        <v>1400</v>
      </c>
      <c r="AM22" s="13">
        <f t="shared" si="19"/>
        <v>1300</v>
      </c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141.87</v>
      </c>
      <c r="D23" s="8">
        <v>543.38</v>
      </c>
      <c r="E23" s="8">
        <v>408.74599999999998</v>
      </c>
      <c r="F23" s="8">
        <v>259.78100000000001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409.11900000000003</v>
      </c>
      <c r="K23" s="13">
        <f t="shared" si="12"/>
        <v>-0.37300000000004729</v>
      </c>
      <c r="L23" s="13">
        <f>VLOOKUP(A:A,[1]TDSheet!$A:$N,14,0)</f>
        <v>0</v>
      </c>
      <c r="M23" s="13">
        <f>VLOOKUP(A:A,[1]TDSheet!$A:$V,22,0)</f>
        <v>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5"/>
      <c r="V23" s="15">
        <v>120</v>
      </c>
      <c r="W23" s="13">
        <f t="shared" si="13"/>
        <v>81.749200000000002</v>
      </c>
      <c r="X23" s="15">
        <v>90</v>
      </c>
      <c r="Y23" s="16">
        <f t="shared" si="14"/>
        <v>6.9698663717810074</v>
      </c>
      <c r="Z23" s="13">
        <f t="shared" si="15"/>
        <v>3.1777803330185495</v>
      </c>
      <c r="AA23" s="13"/>
      <c r="AB23" s="13"/>
      <c r="AC23" s="13"/>
      <c r="AD23" s="13">
        <v>0</v>
      </c>
      <c r="AE23" s="13">
        <f>VLOOKUP(A:A,[1]TDSheet!$A:$AF,32,0)</f>
        <v>94.671400000000006</v>
      </c>
      <c r="AF23" s="13">
        <f>VLOOKUP(A:A,[1]TDSheet!$A:$AG,33,0)</f>
        <v>101.5446</v>
      </c>
      <c r="AG23" s="13">
        <f>VLOOKUP(A:A,[1]TDSheet!$A:$W,23,0)</f>
        <v>78.253999999999991</v>
      </c>
      <c r="AH23" s="13">
        <f>VLOOKUP(A:A,[3]TDSheet!$A:$B,2,0)</f>
        <v>121.351</v>
      </c>
      <c r="AI23" s="13">
        <f>VLOOKUP(A:A,[1]TDSheet!$A:$AI,35,0)</f>
        <v>0</v>
      </c>
      <c r="AJ23" s="13">
        <f t="shared" si="16"/>
        <v>0</v>
      </c>
      <c r="AK23" s="13">
        <f t="shared" si="17"/>
        <v>0</v>
      </c>
      <c r="AL23" s="13">
        <f t="shared" si="18"/>
        <v>120</v>
      </c>
      <c r="AM23" s="13">
        <f t="shared" si="19"/>
        <v>90</v>
      </c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596.005</v>
      </c>
      <c r="D24" s="8">
        <v>3808.3809999999999</v>
      </c>
      <c r="E24" s="8">
        <v>1638.249</v>
      </c>
      <c r="F24" s="8">
        <v>1076.3610000000001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1632.8510000000001</v>
      </c>
      <c r="K24" s="13">
        <f t="shared" si="12"/>
        <v>5.3979999999999109</v>
      </c>
      <c r="L24" s="13">
        <f>VLOOKUP(A:A,[1]TDSheet!$A:$N,14,0)</f>
        <v>350</v>
      </c>
      <c r="M24" s="13">
        <f>VLOOKUP(A:A,[1]TDSheet!$A:$V,22,0)</f>
        <v>100</v>
      </c>
      <c r="N24" s="13">
        <f>VLOOKUP(A:A,[1]TDSheet!$A:$X,24,0)</f>
        <v>350</v>
      </c>
      <c r="O24" s="13"/>
      <c r="P24" s="13"/>
      <c r="Q24" s="13"/>
      <c r="R24" s="13"/>
      <c r="S24" s="13"/>
      <c r="T24" s="13"/>
      <c r="U24" s="15"/>
      <c r="V24" s="15">
        <v>100</v>
      </c>
      <c r="W24" s="13">
        <f t="shared" si="13"/>
        <v>327.64980000000003</v>
      </c>
      <c r="X24" s="15">
        <v>280</v>
      </c>
      <c r="Y24" s="16">
        <f t="shared" si="14"/>
        <v>6.8865019908451028</v>
      </c>
      <c r="Z24" s="13">
        <f t="shared" si="15"/>
        <v>3.2850958553919458</v>
      </c>
      <c r="AA24" s="13"/>
      <c r="AB24" s="13"/>
      <c r="AC24" s="13"/>
      <c r="AD24" s="13">
        <v>0</v>
      </c>
      <c r="AE24" s="13">
        <f>VLOOKUP(A:A,[1]TDSheet!$A:$AF,32,0)</f>
        <v>291.24</v>
      </c>
      <c r="AF24" s="13">
        <f>VLOOKUP(A:A,[1]TDSheet!$A:$AG,33,0)</f>
        <v>389.08760000000001</v>
      </c>
      <c r="AG24" s="13">
        <f>VLOOKUP(A:A,[1]TDSheet!$A:$W,23,0)</f>
        <v>360.42860000000002</v>
      </c>
      <c r="AH24" s="13">
        <f>VLOOKUP(A:A,[3]TDSheet!$A:$B,2,0)</f>
        <v>490.55900000000003</v>
      </c>
      <c r="AI24" s="13">
        <f>VLOOKUP(A:A,[1]TDSheet!$A:$AI,35,0)</f>
        <v>0</v>
      </c>
      <c r="AJ24" s="13">
        <f t="shared" si="16"/>
        <v>0</v>
      </c>
      <c r="AK24" s="13">
        <f t="shared" si="17"/>
        <v>0</v>
      </c>
      <c r="AL24" s="13">
        <f t="shared" si="18"/>
        <v>100</v>
      </c>
      <c r="AM24" s="13">
        <f t="shared" si="19"/>
        <v>280</v>
      </c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410.459</v>
      </c>
      <c r="D25" s="8">
        <v>626.79700000000003</v>
      </c>
      <c r="E25" s="8">
        <v>797.02599999999995</v>
      </c>
      <c r="F25" s="8">
        <v>223.00800000000001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802.49</v>
      </c>
      <c r="K25" s="13">
        <f t="shared" si="12"/>
        <v>-5.4640000000000555</v>
      </c>
      <c r="L25" s="13">
        <f>VLOOKUP(A:A,[1]TDSheet!$A:$N,14,0)</f>
        <v>150</v>
      </c>
      <c r="M25" s="13">
        <f>VLOOKUP(A:A,[1]TDSheet!$A:$V,22,0)</f>
        <v>0</v>
      </c>
      <c r="N25" s="13">
        <f>VLOOKUP(A:A,[1]TDSheet!$A:$X,24,0)</f>
        <v>200</v>
      </c>
      <c r="O25" s="13"/>
      <c r="P25" s="13"/>
      <c r="Q25" s="13"/>
      <c r="R25" s="13"/>
      <c r="S25" s="13"/>
      <c r="T25" s="13"/>
      <c r="U25" s="15">
        <v>100</v>
      </c>
      <c r="V25" s="15">
        <v>260</v>
      </c>
      <c r="W25" s="13">
        <f t="shared" si="13"/>
        <v>159.40519999999998</v>
      </c>
      <c r="X25" s="15">
        <v>160</v>
      </c>
      <c r="Y25" s="16">
        <f t="shared" si="14"/>
        <v>6.8567901172609185</v>
      </c>
      <c r="Z25" s="13">
        <f t="shared" si="15"/>
        <v>1.3990007854197983</v>
      </c>
      <c r="AA25" s="13"/>
      <c r="AB25" s="13"/>
      <c r="AC25" s="13"/>
      <c r="AD25" s="13">
        <v>0</v>
      </c>
      <c r="AE25" s="13">
        <f>VLOOKUP(A:A,[1]TDSheet!$A:$AF,32,0)</f>
        <v>157.5264</v>
      </c>
      <c r="AF25" s="13">
        <f>VLOOKUP(A:A,[1]TDSheet!$A:$AG,33,0)</f>
        <v>149.35679999999999</v>
      </c>
      <c r="AG25" s="13">
        <f>VLOOKUP(A:A,[1]TDSheet!$A:$W,23,0)</f>
        <v>135.886</v>
      </c>
      <c r="AH25" s="13">
        <f>VLOOKUP(A:A,[3]TDSheet!$A:$B,2,0)</f>
        <v>195.048</v>
      </c>
      <c r="AI25" s="13">
        <f>VLOOKUP(A:A,[1]TDSheet!$A:$AI,35,0)</f>
        <v>0</v>
      </c>
      <c r="AJ25" s="13">
        <f t="shared" si="16"/>
        <v>0</v>
      </c>
      <c r="AK25" s="13">
        <f t="shared" si="17"/>
        <v>100</v>
      </c>
      <c r="AL25" s="13">
        <f t="shared" si="18"/>
        <v>260</v>
      </c>
      <c r="AM25" s="13">
        <f t="shared" si="19"/>
        <v>160</v>
      </c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105.33799999999999</v>
      </c>
      <c r="D26" s="8">
        <v>202.93100000000001</v>
      </c>
      <c r="E26" s="8">
        <v>211.28899999999999</v>
      </c>
      <c r="F26" s="8">
        <v>91.668000000000006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209.77</v>
      </c>
      <c r="K26" s="13">
        <f t="shared" si="12"/>
        <v>1.518999999999977</v>
      </c>
      <c r="L26" s="13">
        <f>VLOOKUP(A:A,[1]TDSheet!$A:$N,14,0)</f>
        <v>0</v>
      </c>
      <c r="M26" s="13">
        <f>VLOOKUP(A:A,[1]TDSheet!$A:$V,22,0)</f>
        <v>40</v>
      </c>
      <c r="N26" s="13">
        <f>VLOOKUP(A:A,[1]TDSheet!$A:$X,24,0)</f>
        <v>40</v>
      </c>
      <c r="O26" s="13"/>
      <c r="P26" s="13"/>
      <c r="Q26" s="13"/>
      <c r="R26" s="13"/>
      <c r="S26" s="13"/>
      <c r="T26" s="13"/>
      <c r="U26" s="15">
        <v>40</v>
      </c>
      <c r="V26" s="15">
        <v>50</v>
      </c>
      <c r="W26" s="13">
        <f t="shared" si="13"/>
        <v>42.257799999999996</v>
      </c>
      <c r="X26" s="15">
        <v>30</v>
      </c>
      <c r="Y26" s="16">
        <f t="shared" si="14"/>
        <v>6.9021103796222247</v>
      </c>
      <c r="Z26" s="13">
        <f t="shared" si="15"/>
        <v>2.1692563266426559</v>
      </c>
      <c r="AA26" s="13"/>
      <c r="AB26" s="13"/>
      <c r="AC26" s="13"/>
      <c r="AD26" s="13">
        <v>0</v>
      </c>
      <c r="AE26" s="13">
        <f>VLOOKUP(A:A,[1]TDSheet!$A:$AF,32,0)</f>
        <v>34.806200000000004</v>
      </c>
      <c r="AF26" s="13">
        <f>VLOOKUP(A:A,[1]TDSheet!$A:$AG,33,0)</f>
        <v>45.845999999999997</v>
      </c>
      <c r="AG26" s="13">
        <f>VLOOKUP(A:A,[1]TDSheet!$A:$W,23,0)</f>
        <v>36.448999999999998</v>
      </c>
      <c r="AH26" s="13">
        <f>VLOOKUP(A:A,[3]TDSheet!$A:$B,2,0)</f>
        <v>51.694000000000003</v>
      </c>
      <c r="AI26" s="13">
        <f>VLOOKUP(A:A,[1]TDSheet!$A:$AI,35,0)</f>
        <v>0</v>
      </c>
      <c r="AJ26" s="13">
        <f t="shared" si="16"/>
        <v>0</v>
      </c>
      <c r="AK26" s="13">
        <f t="shared" si="17"/>
        <v>40</v>
      </c>
      <c r="AL26" s="13">
        <f t="shared" si="18"/>
        <v>50</v>
      </c>
      <c r="AM26" s="13">
        <f t="shared" si="19"/>
        <v>30</v>
      </c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71.05</v>
      </c>
      <c r="D27" s="8">
        <v>226.124</v>
      </c>
      <c r="E27" s="8">
        <v>194.268</v>
      </c>
      <c r="F27" s="8">
        <v>100.258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223.077</v>
      </c>
      <c r="K27" s="13">
        <f t="shared" si="12"/>
        <v>-28.808999999999997</v>
      </c>
      <c r="L27" s="13">
        <f>VLOOKUP(A:A,[1]TDSheet!$A:$N,14,0)</f>
        <v>0</v>
      </c>
      <c r="M27" s="13">
        <f>VLOOKUP(A:A,[1]TDSheet!$A:$V,22,0)</f>
        <v>20</v>
      </c>
      <c r="N27" s="13">
        <f>VLOOKUP(A:A,[1]TDSheet!$A:$X,24,0)</f>
        <v>30</v>
      </c>
      <c r="O27" s="13"/>
      <c r="P27" s="13"/>
      <c r="Q27" s="13"/>
      <c r="R27" s="13"/>
      <c r="S27" s="13"/>
      <c r="T27" s="13"/>
      <c r="U27" s="15">
        <v>40</v>
      </c>
      <c r="V27" s="15">
        <v>50</v>
      </c>
      <c r="W27" s="13">
        <f t="shared" si="13"/>
        <v>38.8536</v>
      </c>
      <c r="X27" s="15">
        <v>30</v>
      </c>
      <c r="Y27" s="16">
        <f t="shared" si="14"/>
        <v>6.9558033232441776</v>
      </c>
      <c r="Z27" s="13">
        <f t="shared" si="15"/>
        <v>2.5804043898120121</v>
      </c>
      <c r="AA27" s="13"/>
      <c r="AB27" s="13"/>
      <c r="AC27" s="13"/>
      <c r="AD27" s="13">
        <v>0</v>
      </c>
      <c r="AE27" s="13">
        <f>VLOOKUP(A:A,[1]TDSheet!$A:$AF,32,0)</f>
        <v>32.2714</v>
      </c>
      <c r="AF27" s="13">
        <f>VLOOKUP(A:A,[1]TDSheet!$A:$AG,33,0)</f>
        <v>35.851600000000005</v>
      </c>
      <c r="AG27" s="13">
        <f>VLOOKUP(A:A,[1]TDSheet!$A:$W,23,0)</f>
        <v>32.808</v>
      </c>
      <c r="AH27" s="13">
        <f>VLOOKUP(A:A,[3]TDSheet!$A:$B,2,0)</f>
        <v>38.872999999999998</v>
      </c>
      <c r="AI27" s="13">
        <f>VLOOKUP(A:A,[1]TDSheet!$A:$AI,35,0)</f>
        <v>0</v>
      </c>
      <c r="AJ27" s="13">
        <f t="shared" si="16"/>
        <v>0</v>
      </c>
      <c r="AK27" s="13">
        <f t="shared" si="17"/>
        <v>40</v>
      </c>
      <c r="AL27" s="13">
        <f t="shared" si="18"/>
        <v>50</v>
      </c>
      <c r="AM27" s="13">
        <f t="shared" si="19"/>
        <v>30</v>
      </c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590.21799999999996</v>
      </c>
      <c r="D28" s="8">
        <v>359.48899999999998</v>
      </c>
      <c r="E28" s="8">
        <v>690.16200000000003</v>
      </c>
      <c r="F28" s="8">
        <v>254.27199999999999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679.96900000000005</v>
      </c>
      <c r="K28" s="13">
        <f t="shared" si="12"/>
        <v>10.192999999999984</v>
      </c>
      <c r="L28" s="13">
        <f>VLOOKUP(A:A,[1]TDSheet!$A:$N,14,0)</f>
        <v>0</v>
      </c>
      <c r="M28" s="13">
        <f>VLOOKUP(A:A,[1]TDSheet!$A:$V,22,0)</f>
        <v>50</v>
      </c>
      <c r="N28" s="13">
        <f>VLOOKUP(A:A,[1]TDSheet!$A:$X,24,0)</f>
        <v>100</v>
      </c>
      <c r="O28" s="13"/>
      <c r="P28" s="13"/>
      <c r="Q28" s="13"/>
      <c r="R28" s="13"/>
      <c r="S28" s="13"/>
      <c r="T28" s="13"/>
      <c r="U28" s="15">
        <v>150</v>
      </c>
      <c r="V28" s="15">
        <v>260</v>
      </c>
      <c r="W28" s="13">
        <f t="shared" si="13"/>
        <v>138.0324</v>
      </c>
      <c r="X28" s="15">
        <v>140</v>
      </c>
      <c r="Y28" s="16">
        <f t="shared" si="14"/>
        <v>6.913391348697842</v>
      </c>
      <c r="Z28" s="13">
        <f t="shared" si="15"/>
        <v>1.8421182273147463</v>
      </c>
      <c r="AA28" s="13"/>
      <c r="AB28" s="13"/>
      <c r="AC28" s="13"/>
      <c r="AD28" s="13">
        <v>0</v>
      </c>
      <c r="AE28" s="13">
        <f>VLOOKUP(A:A,[1]TDSheet!$A:$AF,32,0)</f>
        <v>114.8194</v>
      </c>
      <c r="AF28" s="13">
        <f>VLOOKUP(A:A,[1]TDSheet!$A:$AG,33,0)</f>
        <v>150.58499999999998</v>
      </c>
      <c r="AG28" s="13">
        <f>VLOOKUP(A:A,[1]TDSheet!$A:$W,23,0)</f>
        <v>105.9884</v>
      </c>
      <c r="AH28" s="13">
        <f>VLOOKUP(A:A,[3]TDSheet!$A:$B,2,0)</f>
        <v>185.81</v>
      </c>
      <c r="AI28" s="13">
        <f>VLOOKUP(A:A,[1]TDSheet!$A:$AI,35,0)</f>
        <v>0</v>
      </c>
      <c r="AJ28" s="13">
        <f t="shared" si="16"/>
        <v>0</v>
      </c>
      <c r="AK28" s="13">
        <f t="shared" si="17"/>
        <v>150</v>
      </c>
      <c r="AL28" s="13">
        <f t="shared" si="18"/>
        <v>260</v>
      </c>
      <c r="AM28" s="13">
        <f t="shared" si="19"/>
        <v>140</v>
      </c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178.148</v>
      </c>
      <c r="D29" s="8">
        <v>118.36</v>
      </c>
      <c r="E29" s="8">
        <v>151.511</v>
      </c>
      <c r="F29" s="8">
        <v>46.466999999999999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152.655</v>
      </c>
      <c r="K29" s="13">
        <f t="shared" si="12"/>
        <v>-1.1440000000000055</v>
      </c>
      <c r="L29" s="13">
        <f>VLOOKUP(A:A,[1]TDSheet!$A:$N,14,0)</f>
        <v>60</v>
      </c>
      <c r="M29" s="13">
        <f>VLOOKUP(A:A,[1]TDSheet!$A:$V,22,0)</f>
        <v>40</v>
      </c>
      <c r="N29" s="13">
        <f>VLOOKUP(A:A,[1]TDSheet!$A:$X,24,0)</f>
        <v>40</v>
      </c>
      <c r="O29" s="13"/>
      <c r="P29" s="13"/>
      <c r="Q29" s="13"/>
      <c r="R29" s="13"/>
      <c r="S29" s="13"/>
      <c r="T29" s="13"/>
      <c r="U29" s="15"/>
      <c r="V29" s="15"/>
      <c r="W29" s="13">
        <f t="shared" si="13"/>
        <v>30.302199999999999</v>
      </c>
      <c r="X29" s="15">
        <v>30</v>
      </c>
      <c r="Y29" s="16">
        <f t="shared" si="14"/>
        <v>7.1436067348245338</v>
      </c>
      <c r="Z29" s="13">
        <f t="shared" si="15"/>
        <v>1.5334530166126552</v>
      </c>
      <c r="AA29" s="13"/>
      <c r="AB29" s="13"/>
      <c r="AC29" s="13"/>
      <c r="AD29" s="13">
        <v>0</v>
      </c>
      <c r="AE29" s="13">
        <f>VLOOKUP(A:A,[1]TDSheet!$A:$AF,32,0)</f>
        <v>34.2258</v>
      </c>
      <c r="AF29" s="13">
        <f>VLOOKUP(A:A,[1]TDSheet!$A:$AG,33,0)</f>
        <v>19.581</v>
      </c>
      <c r="AG29" s="13">
        <f>VLOOKUP(A:A,[1]TDSheet!$A:$W,23,0)</f>
        <v>31.433</v>
      </c>
      <c r="AH29" s="13">
        <f>VLOOKUP(A:A,[3]TDSheet!$A:$B,2,0)</f>
        <v>42.749000000000002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0</v>
      </c>
      <c r="AM29" s="13">
        <f t="shared" si="19"/>
        <v>30</v>
      </c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102.426</v>
      </c>
      <c r="D30" s="8">
        <v>327.43599999999998</v>
      </c>
      <c r="E30" s="8">
        <v>207.22499999999999</v>
      </c>
      <c r="F30" s="8">
        <v>77.78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226.84700000000001</v>
      </c>
      <c r="K30" s="13">
        <f t="shared" si="12"/>
        <v>-19.622000000000014</v>
      </c>
      <c r="L30" s="13">
        <f>VLOOKUP(A:A,[1]TDSheet!$A:$N,14,0)</f>
        <v>100</v>
      </c>
      <c r="M30" s="13">
        <f>VLOOKUP(A:A,[1]TDSheet!$A:$V,22,0)</f>
        <v>40</v>
      </c>
      <c r="N30" s="13">
        <f>VLOOKUP(A:A,[1]TDSheet!$A:$X,24,0)</f>
        <v>40</v>
      </c>
      <c r="O30" s="13"/>
      <c r="P30" s="13"/>
      <c r="Q30" s="13"/>
      <c r="R30" s="13"/>
      <c r="S30" s="13"/>
      <c r="T30" s="13"/>
      <c r="U30" s="15"/>
      <c r="V30" s="15"/>
      <c r="W30" s="13">
        <f t="shared" si="13"/>
        <v>41.445</v>
      </c>
      <c r="X30" s="15">
        <v>30</v>
      </c>
      <c r="Y30" s="16">
        <f t="shared" si="14"/>
        <v>6.9436602726504999</v>
      </c>
      <c r="Z30" s="13">
        <f t="shared" si="15"/>
        <v>1.8767040656291472</v>
      </c>
      <c r="AA30" s="13"/>
      <c r="AB30" s="13"/>
      <c r="AC30" s="13"/>
      <c r="AD30" s="13">
        <v>0</v>
      </c>
      <c r="AE30" s="13">
        <f>VLOOKUP(A:A,[1]TDSheet!$A:$AF,32,0)</f>
        <v>38.559800000000003</v>
      </c>
      <c r="AF30" s="13">
        <f>VLOOKUP(A:A,[1]TDSheet!$A:$AG,33,0)</f>
        <v>39.210599999999999</v>
      </c>
      <c r="AG30" s="13">
        <f>VLOOKUP(A:A,[1]TDSheet!$A:$W,23,0)</f>
        <v>41.684600000000003</v>
      </c>
      <c r="AH30" s="13">
        <f>VLOOKUP(A:A,[3]TDSheet!$A:$B,2,0)</f>
        <v>41.819000000000003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0</v>
      </c>
      <c r="AM30" s="13">
        <f t="shared" si="19"/>
        <v>30</v>
      </c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553.94000000000005</v>
      </c>
      <c r="D31" s="8">
        <v>3995.8130000000001</v>
      </c>
      <c r="E31" s="8">
        <v>1933.2460000000001</v>
      </c>
      <c r="F31" s="8">
        <v>1198.838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1956.3489999999999</v>
      </c>
      <c r="K31" s="13">
        <f t="shared" si="12"/>
        <v>-23.102999999999838</v>
      </c>
      <c r="L31" s="13">
        <f>VLOOKUP(A:A,[1]TDSheet!$A:$N,14,0)</f>
        <v>400</v>
      </c>
      <c r="M31" s="13">
        <f>VLOOKUP(A:A,[1]TDSheet!$A:$V,22,0)</f>
        <v>200</v>
      </c>
      <c r="N31" s="13">
        <f>VLOOKUP(A:A,[1]TDSheet!$A:$X,24,0)</f>
        <v>400</v>
      </c>
      <c r="O31" s="13"/>
      <c r="P31" s="13"/>
      <c r="Q31" s="13"/>
      <c r="R31" s="13"/>
      <c r="S31" s="13"/>
      <c r="T31" s="13"/>
      <c r="U31" s="15"/>
      <c r="V31" s="15">
        <v>120</v>
      </c>
      <c r="W31" s="13">
        <f t="shared" si="13"/>
        <v>386.64920000000001</v>
      </c>
      <c r="X31" s="15">
        <v>300</v>
      </c>
      <c r="Y31" s="16">
        <f t="shared" si="14"/>
        <v>6.773162856666973</v>
      </c>
      <c r="Z31" s="13">
        <f t="shared" si="15"/>
        <v>3.1005831642739721</v>
      </c>
      <c r="AA31" s="13"/>
      <c r="AB31" s="13"/>
      <c r="AC31" s="13"/>
      <c r="AD31" s="13">
        <v>0</v>
      </c>
      <c r="AE31" s="13">
        <f>VLOOKUP(A:A,[1]TDSheet!$A:$AF,32,0)</f>
        <v>312.06920000000002</v>
      </c>
      <c r="AF31" s="13">
        <f>VLOOKUP(A:A,[1]TDSheet!$A:$AG,33,0)</f>
        <v>452.25739999999996</v>
      </c>
      <c r="AG31" s="13">
        <f>VLOOKUP(A:A,[1]TDSheet!$A:$W,23,0)</f>
        <v>422.86080000000004</v>
      </c>
      <c r="AH31" s="13">
        <f>VLOOKUP(A:A,[3]TDSheet!$A:$B,2,0)</f>
        <v>393.61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0</v>
      </c>
      <c r="AL31" s="13">
        <f t="shared" si="18"/>
        <v>120</v>
      </c>
      <c r="AM31" s="13">
        <f t="shared" si="19"/>
        <v>300</v>
      </c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115.02500000000001</v>
      </c>
      <c r="D32" s="8">
        <v>207.672</v>
      </c>
      <c r="E32" s="8">
        <v>139.34100000000001</v>
      </c>
      <c r="F32" s="8">
        <v>108.73699999999999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133.48099999999999</v>
      </c>
      <c r="K32" s="13">
        <f t="shared" si="12"/>
        <v>5.8600000000000136</v>
      </c>
      <c r="L32" s="13">
        <f>VLOOKUP(A:A,[1]TDSheet!$A:$N,14,0)</f>
        <v>20</v>
      </c>
      <c r="M32" s="13">
        <f>VLOOKUP(A:A,[1]TDSheet!$A:$V,22,0)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5"/>
      <c r="V32" s="15">
        <v>40</v>
      </c>
      <c r="W32" s="13">
        <f t="shared" si="13"/>
        <v>27.868200000000002</v>
      </c>
      <c r="X32" s="15">
        <v>20</v>
      </c>
      <c r="Y32" s="16">
        <f t="shared" si="14"/>
        <v>6.7724862029122797</v>
      </c>
      <c r="Z32" s="13">
        <f t="shared" si="15"/>
        <v>3.9018307605083926</v>
      </c>
      <c r="AA32" s="13"/>
      <c r="AB32" s="13"/>
      <c r="AC32" s="13"/>
      <c r="AD32" s="13">
        <v>0</v>
      </c>
      <c r="AE32" s="13">
        <f>VLOOKUP(A:A,[1]TDSheet!$A:$AF,32,0)</f>
        <v>21.229599999999998</v>
      </c>
      <c r="AF32" s="13">
        <f>VLOOKUP(A:A,[1]TDSheet!$A:$AG,33,0)</f>
        <v>31.985599999999998</v>
      </c>
      <c r="AG32" s="13">
        <f>VLOOKUP(A:A,[1]TDSheet!$A:$W,23,0)</f>
        <v>23.881599999999999</v>
      </c>
      <c r="AH32" s="13">
        <f>VLOOKUP(A:A,[3]TDSheet!$A:$B,2,0)</f>
        <v>31.431999999999999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40</v>
      </c>
      <c r="AM32" s="13">
        <f t="shared" si="19"/>
        <v>20</v>
      </c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295.35500000000002</v>
      </c>
      <c r="D33" s="8">
        <v>738.86</v>
      </c>
      <c r="E33" s="8">
        <v>725.37699999999995</v>
      </c>
      <c r="F33" s="8">
        <v>132.78800000000001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825.34</v>
      </c>
      <c r="K33" s="13">
        <f t="shared" si="12"/>
        <v>-99.963000000000079</v>
      </c>
      <c r="L33" s="13">
        <f>VLOOKUP(A:A,[1]TDSheet!$A:$N,14,0)</f>
        <v>100</v>
      </c>
      <c r="M33" s="13">
        <f>VLOOKUP(A:A,[1]TDSheet!$A:$V,22,0)</f>
        <v>500</v>
      </c>
      <c r="N33" s="13">
        <f>VLOOKUP(A:A,[1]TDSheet!$A:$X,24,0)</f>
        <v>200</v>
      </c>
      <c r="O33" s="13"/>
      <c r="P33" s="13"/>
      <c r="Q33" s="13"/>
      <c r="R33" s="13"/>
      <c r="S33" s="13"/>
      <c r="T33" s="13"/>
      <c r="U33" s="15"/>
      <c r="V33" s="15">
        <v>250</v>
      </c>
      <c r="W33" s="13">
        <f t="shared" si="13"/>
        <v>145.0754</v>
      </c>
      <c r="X33" s="15">
        <v>150</v>
      </c>
      <c r="Y33" s="16">
        <f t="shared" si="14"/>
        <v>9.1868642099211861</v>
      </c>
      <c r="Z33" s="13">
        <f t="shared" si="15"/>
        <v>0.91530335260147488</v>
      </c>
      <c r="AA33" s="13"/>
      <c r="AB33" s="13"/>
      <c r="AC33" s="13"/>
      <c r="AD33" s="13">
        <v>0</v>
      </c>
      <c r="AE33" s="13">
        <f>VLOOKUP(A:A,[1]TDSheet!$A:$AF,32,0)</f>
        <v>67.767200000000003</v>
      </c>
      <c r="AF33" s="13">
        <f>VLOOKUP(A:A,[1]TDSheet!$A:$AG,33,0)</f>
        <v>123.01900000000001</v>
      </c>
      <c r="AG33" s="13">
        <f>VLOOKUP(A:A,[1]TDSheet!$A:$W,23,0)</f>
        <v>148.66579999999999</v>
      </c>
      <c r="AH33" s="13">
        <f>VLOOKUP(A:A,[3]TDSheet!$A:$B,2,0)</f>
        <v>272.84899999999999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>
        <f t="shared" si="18"/>
        <v>250</v>
      </c>
      <c r="AM33" s="13">
        <f t="shared" si="19"/>
        <v>150</v>
      </c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112.542</v>
      </c>
      <c r="D34" s="8">
        <v>153.04400000000001</v>
      </c>
      <c r="E34" s="8">
        <v>131.67599999999999</v>
      </c>
      <c r="F34" s="8">
        <v>11.708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138.95599999999999</v>
      </c>
      <c r="K34" s="13">
        <f t="shared" si="12"/>
        <v>-7.2800000000000011</v>
      </c>
      <c r="L34" s="13">
        <f>VLOOKUP(A:A,[1]TDSheet!$A:$N,14,0)</f>
        <v>30</v>
      </c>
      <c r="M34" s="13">
        <f>VLOOKUP(A:A,[1]TDSheet!$A:$V,22,0)</f>
        <v>20</v>
      </c>
      <c r="N34" s="13">
        <f>VLOOKUP(A:A,[1]TDSheet!$A:$X,24,0)</f>
        <v>20</v>
      </c>
      <c r="O34" s="13"/>
      <c r="P34" s="13"/>
      <c r="Q34" s="13"/>
      <c r="R34" s="13"/>
      <c r="S34" s="13"/>
      <c r="T34" s="13"/>
      <c r="U34" s="15">
        <v>30</v>
      </c>
      <c r="V34" s="15">
        <v>30</v>
      </c>
      <c r="W34" s="13">
        <f t="shared" si="13"/>
        <v>26.335199999999997</v>
      </c>
      <c r="X34" s="15">
        <v>30</v>
      </c>
      <c r="Y34" s="16">
        <f t="shared" si="14"/>
        <v>6.5200947780916803</v>
      </c>
      <c r="Z34" s="13">
        <f t="shared" si="15"/>
        <v>0.44457608068288834</v>
      </c>
      <c r="AA34" s="13"/>
      <c r="AB34" s="13"/>
      <c r="AC34" s="13"/>
      <c r="AD34" s="13">
        <v>0</v>
      </c>
      <c r="AE34" s="13">
        <f>VLOOKUP(A:A,[1]TDSheet!$A:$AF,32,0)</f>
        <v>31.292000000000002</v>
      </c>
      <c r="AF34" s="13">
        <f>VLOOKUP(A:A,[1]TDSheet!$A:$AG,33,0)</f>
        <v>29.382400000000001</v>
      </c>
      <c r="AG34" s="13">
        <f>VLOOKUP(A:A,[1]TDSheet!$A:$W,23,0)</f>
        <v>20.128800000000002</v>
      </c>
      <c r="AH34" s="13">
        <f>VLOOKUP(A:A,[3]TDSheet!$A:$B,2,0)</f>
        <v>21.584</v>
      </c>
      <c r="AI34" s="13">
        <f>VLOOKUP(A:A,[1]TDSheet!$A:$AI,35,0)</f>
        <v>0</v>
      </c>
      <c r="AJ34" s="13">
        <f t="shared" si="16"/>
        <v>0</v>
      </c>
      <c r="AK34" s="13">
        <f t="shared" si="17"/>
        <v>30</v>
      </c>
      <c r="AL34" s="13">
        <f t="shared" si="18"/>
        <v>30</v>
      </c>
      <c r="AM34" s="13">
        <f t="shared" si="19"/>
        <v>30</v>
      </c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13.972</v>
      </c>
      <c r="D35" s="8">
        <v>21.798999999999999</v>
      </c>
      <c r="E35" s="8">
        <v>33.594999999999999</v>
      </c>
      <c r="F35" s="8">
        <v>2.1760000000000002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39.235999999999997</v>
      </c>
      <c r="K35" s="13">
        <f t="shared" si="12"/>
        <v>-5.6409999999999982</v>
      </c>
      <c r="L35" s="13">
        <f>VLOOKUP(A:A,[1]TDSheet!$A:$N,14,0)</f>
        <v>0</v>
      </c>
      <c r="M35" s="13">
        <f>VLOOKUP(A:A,[1]TDSheet!$A:$V,22,0)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5">
        <v>20</v>
      </c>
      <c r="V35" s="15">
        <v>20</v>
      </c>
      <c r="W35" s="13">
        <f t="shared" si="13"/>
        <v>6.7189999999999994</v>
      </c>
      <c r="X35" s="15">
        <v>10</v>
      </c>
      <c r="Y35" s="16">
        <f t="shared" si="14"/>
        <v>7.7654412859056414</v>
      </c>
      <c r="Z35" s="13">
        <f t="shared" si="15"/>
        <v>0.32385771692216109</v>
      </c>
      <c r="AA35" s="13"/>
      <c r="AB35" s="13"/>
      <c r="AC35" s="13"/>
      <c r="AD35" s="13">
        <v>0</v>
      </c>
      <c r="AE35" s="13">
        <f>VLOOKUP(A:A,[1]TDSheet!$A:$AF,32,0)</f>
        <v>5.8144</v>
      </c>
      <c r="AF35" s="13">
        <f>VLOOKUP(A:A,[1]TDSheet!$A:$AG,33,0)</f>
        <v>6.7052000000000005</v>
      </c>
      <c r="AG35" s="13">
        <f>VLOOKUP(A:A,[1]TDSheet!$A:$W,23,0)</f>
        <v>1.6225999999999998</v>
      </c>
      <c r="AH35" s="13">
        <f>VLOOKUP(A:A,[3]TDSheet!$A:$B,2,0)</f>
        <v>1.788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20</v>
      </c>
      <c r="AL35" s="13">
        <f t="shared" si="18"/>
        <v>20</v>
      </c>
      <c r="AM35" s="13">
        <f t="shared" si="19"/>
        <v>10</v>
      </c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17.591999999999999</v>
      </c>
      <c r="D36" s="8">
        <v>0.92800000000000005</v>
      </c>
      <c r="E36" s="8">
        <v>7.4089999999999998</v>
      </c>
      <c r="F36" s="8">
        <v>10.183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</v>
      </c>
      <c r="K36" s="13">
        <f t="shared" si="12"/>
        <v>-0.59100000000000019</v>
      </c>
      <c r="L36" s="13">
        <f>VLOOKUP(A:A,[1]TDSheet!$A:$N,14,0)</f>
        <v>0</v>
      </c>
      <c r="M36" s="13">
        <f>VLOOKUP(A:A,[1]TDSheet!$A:$V,22,0)</f>
        <v>0</v>
      </c>
      <c r="N36" s="13">
        <f>VLOOKUP(A:A,[1]TDSheet!$A:$X,24,0)</f>
        <v>10</v>
      </c>
      <c r="O36" s="13"/>
      <c r="P36" s="13"/>
      <c r="Q36" s="13"/>
      <c r="R36" s="13"/>
      <c r="S36" s="13"/>
      <c r="T36" s="13"/>
      <c r="U36" s="15"/>
      <c r="V36" s="15"/>
      <c r="W36" s="13">
        <f t="shared" si="13"/>
        <v>1.4818</v>
      </c>
      <c r="X36" s="15"/>
      <c r="Y36" s="16">
        <f t="shared" si="14"/>
        <v>13.620596571737076</v>
      </c>
      <c r="Z36" s="13">
        <f t="shared" si="15"/>
        <v>6.8720475097853964</v>
      </c>
      <c r="AA36" s="13"/>
      <c r="AB36" s="13"/>
      <c r="AC36" s="13"/>
      <c r="AD36" s="13">
        <v>0</v>
      </c>
      <c r="AE36" s="13">
        <f>VLOOKUP(A:A,[1]TDSheet!$A:$AF,32,0)</f>
        <v>1.1126</v>
      </c>
      <c r="AF36" s="13">
        <f>VLOOKUP(A:A,[1]TDSheet!$A:$AG,33,0)</f>
        <v>2.4152</v>
      </c>
      <c r="AG36" s="13">
        <f>VLOOKUP(A:A,[1]TDSheet!$A:$W,23,0)</f>
        <v>2.0431999999999997</v>
      </c>
      <c r="AH36" s="13">
        <f>VLOOKUP(A:A,[3]TDSheet!$A:$B,2,0)</f>
        <v>2.778</v>
      </c>
      <c r="AI36" s="13" t="str">
        <f>VLOOKUP(A:A,[1]TDSheet!$A:$AI,35,0)</f>
        <v>увел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>
        <f t="shared" si="19"/>
        <v>0</v>
      </c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16.763000000000002</v>
      </c>
      <c r="D37" s="8"/>
      <c r="E37" s="8">
        <v>13.976000000000001</v>
      </c>
      <c r="F37" s="8">
        <v>2.7869999999999999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21.100999999999999</v>
      </c>
      <c r="K37" s="13">
        <f t="shared" si="12"/>
        <v>-7.1249999999999982</v>
      </c>
      <c r="L37" s="13">
        <f>VLOOKUP(A:A,[1]TDSheet!$A:$N,14,0)</f>
        <v>0</v>
      </c>
      <c r="M37" s="13">
        <f>VLOOKUP(A:A,[1]TDSheet!$A:$V,22,0)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5">
        <v>10</v>
      </c>
      <c r="V37" s="15">
        <v>10</v>
      </c>
      <c r="W37" s="13">
        <f t="shared" si="13"/>
        <v>2.7952000000000004</v>
      </c>
      <c r="X37" s="15"/>
      <c r="Y37" s="16">
        <f t="shared" si="14"/>
        <v>8.1521894676588431</v>
      </c>
      <c r="Z37" s="13">
        <f t="shared" si="15"/>
        <v>0.99706639954207199</v>
      </c>
      <c r="AA37" s="13"/>
      <c r="AB37" s="13"/>
      <c r="AC37" s="13"/>
      <c r="AD37" s="13">
        <v>0</v>
      </c>
      <c r="AE37" s="13">
        <f>VLOOKUP(A:A,[1]TDSheet!$A:$AF,32,0)</f>
        <v>1.4763999999999999</v>
      </c>
      <c r="AF37" s="13">
        <f>VLOOKUP(A:A,[1]TDSheet!$A:$AG,33,0)</f>
        <v>3.3305999999999996</v>
      </c>
      <c r="AG37" s="13">
        <f>VLOOKUP(A:A,[1]TDSheet!$A:$W,23,0)</f>
        <v>0.74059999999999993</v>
      </c>
      <c r="AH37" s="13">
        <f>VLOOKUP(A:A,[3]TDSheet!$A:$B,2,0)</f>
        <v>1.86</v>
      </c>
      <c r="AI37" s="13">
        <f>VLOOKUP(A:A,[1]TDSheet!$A:$AI,35,0)</f>
        <v>0</v>
      </c>
      <c r="AJ37" s="13">
        <f t="shared" si="16"/>
        <v>0</v>
      </c>
      <c r="AK37" s="13">
        <f t="shared" si="17"/>
        <v>10</v>
      </c>
      <c r="AL37" s="13">
        <f t="shared" si="18"/>
        <v>10</v>
      </c>
      <c r="AM37" s="13">
        <f t="shared" si="19"/>
        <v>0</v>
      </c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990</v>
      </c>
      <c r="D38" s="8">
        <v>4221</v>
      </c>
      <c r="E38" s="8">
        <v>1971</v>
      </c>
      <c r="F38" s="8">
        <v>1043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2021</v>
      </c>
      <c r="K38" s="13">
        <f t="shared" si="12"/>
        <v>-50</v>
      </c>
      <c r="L38" s="13">
        <f>VLOOKUP(A:A,[1]TDSheet!$A:$N,14,0)</f>
        <v>200</v>
      </c>
      <c r="M38" s="13">
        <f>VLOOKUP(A:A,[1]TDSheet!$A:$V,22,0)</f>
        <v>800</v>
      </c>
      <c r="N38" s="13">
        <f>VLOOKUP(A:A,[1]TDSheet!$A:$X,24,0)</f>
        <v>600</v>
      </c>
      <c r="O38" s="13"/>
      <c r="P38" s="13"/>
      <c r="Q38" s="13"/>
      <c r="R38" s="13"/>
      <c r="S38" s="13"/>
      <c r="T38" s="13"/>
      <c r="U38" s="15"/>
      <c r="V38" s="15"/>
      <c r="W38" s="13">
        <f t="shared" si="13"/>
        <v>394.2</v>
      </c>
      <c r="X38" s="15">
        <v>120</v>
      </c>
      <c r="Y38" s="16">
        <f t="shared" si="14"/>
        <v>7.0091324200913245</v>
      </c>
      <c r="Z38" s="13">
        <f t="shared" si="15"/>
        <v>2.6458650431253172</v>
      </c>
      <c r="AA38" s="13"/>
      <c r="AB38" s="13"/>
      <c r="AC38" s="13"/>
      <c r="AD38" s="13">
        <v>0</v>
      </c>
      <c r="AE38" s="13">
        <f>VLOOKUP(A:A,[1]TDSheet!$A:$AF,32,0)</f>
        <v>366.2</v>
      </c>
      <c r="AF38" s="13">
        <f>VLOOKUP(A:A,[1]TDSheet!$A:$AG,33,0)</f>
        <v>461</v>
      </c>
      <c r="AG38" s="13">
        <f>VLOOKUP(A:A,[1]TDSheet!$A:$W,23,0)</f>
        <v>462.2</v>
      </c>
      <c r="AH38" s="13">
        <f>VLOOKUP(A:A,[3]TDSheet!$A:$B,2,0)</f>
        <v>395</v>
      </c>
      <c r="AI38" s="13" t="str">
        <f>VLOOKUP(A:A,[1]TDSheet!$A:$AI,35,0)</f>
        <v>оконч</v>
      </c>
      <c r="AJ38" s="13">
        <f t="shared" si="16"/>
        <v>0</v>
      </c>
      <c r="AK38" s="13">
        <f t="shared" si="17"/>
        <v>0</v>
      </c>
      <c r="AL38" s="13">
        <f t="shared" si="18"/>
        <v>0</v>
      </c>
      <c r="AM38" s="13">
        <f t="shared" si="19"/>
        <v>42</v>
      </c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1415</v>
      </c>
      <c r="D39" s="8">
        <v>7337</v>
      </c>
      <c r="E39" s="8">
        <v>6599</v>
      </c>
      <c r="F39" s="8">
        <v>2043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6686</v>
      </c>
      <c r="K39" s="13">
        <f t="shared" si="12"/>
        <v>-87</v>
      </c>
      <c r="L39" s="13">
        <f>VLOOKUP(A:A,[1]TDSheet!$A:$N,14,0)</f>
        <v>800</v>
      </c>
      <c r="M39" s="13">
        <f>VLOOKUP(A:A,[1]TDSheet!$A:$V,22,0)</f>
        <v>500</v>
      </c>
      <c r="N39" s="13">
        <f>VLOOKUP(A:A,[1]TDSheet!$A:$X,24,0)</f>
        <v>1000</v>
      </c>
      <c r="O39" s="13"/>
      <c r="P39" s="13"/>
      <c r="Q39" s="13"/>
      <c r="R39" s="13"/>
      <c r="S39" s="13"/>
      <c r="T39" s="13">
        <v>1500</v>
      </c>
      <c r="U39" s="15"/>
      <c r="V39" s="15">
        <v>1100</v>
      </c>
      <c r="W39" s="13">
        <f t="shared" si="13"/>
        <v>919</v>
      </c>
      <c r="X39" s="15">
        <v>900</v>
      </c>
      <c r="Y39" s="16">
        <f t="shared" si="14"/>
        <v>6.9020674646354729</v>
      </c>
      <c r="Z39" s="13">
        <f t="shared" si="15"/>
        <v>2.2230685527747553</v>
      </c>
      <c r="AA39" s="13"/>
      <c r="AB39" s="13"/>
      <c r="AC39" s="13"/>
      <c r="AD39" s="13">
        <f>VLOOKUP(A:A,[4]TDSheet!$A:$D,4,0)</f>
        <v>2004</v>
      </c>
      <c r="AE39" s="13">
        <f>VLOOKUP(A:A,[1]TDSheet!$A:$AF,32,0)</f>
        <v>631</v>
      </c>
      <c r="AF39" s="13">
        <f>VLOOKUP(A:A,[1]TDSheet!$A:$AG,33,0)</f>
        <v>952</v>
      </c>
      <c r="AG39" s="13">
        <f>VLOOKUP(A:A,[1]TDSheet!$A:$W,23,0)</f>
        <v>813.4</v>
      </c>
      <c r="AH39" s="13">
        <f>VLOOKUP(A:A,[3]TDSheet!$A:$B,2,0)</f>
        <v>1042</v>
      </c>
      <c r="AI39" s="13">
        <f>VLOOKUP(A:A,[1]TDSheet!$A:$AI,35,0)</f>
        <v>0</v>
      </c>
      <c r="AJ39" s="13">
        <f t="shared" si="16"/>
        <v>600</v>
      </c>
      <c r="AK39" s="13">
        <f t="shared" si="17"/>
        <v>0</v>
      </c>
      <c r="AL39" s="13">
        <f t="shared" si="18"/>
        <v>440</v>
      </c>
      <c r="AM39" s="13">
        <f t="shared" si="19"/>
        <v>360</v>
      </c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2468</v>
      </c>
      <c r="D40" s="8">
        <v>16218</v>
      </c>
      <c r="E40" s="8">
        <v>15757</v>
      </c>
      <c r="F40" s="8">
        <v>2844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15840</v>
      </c>
      <c r="K40" s="13">
        <f t="shared" si="12"/>
        <v>-83</v>
      </c>
      <c r="L40" s="13">
        <f>VLOOKUP(A:A,[1]TDSheet!$A:$N,14,0)</f>
        <v>1000</v>
      </c>
      <c r="M40" s="13">
        <f>VLOOKUP(A:A,[1]TDSheet!$A:$V,22,0)</f>
        <v>1000</v>
      </c>
      <c r="N40" s="13">
        <f>VLOOKUP(A:A,[1]TDSheet!$A:$X,24,0)</f>
        <v>1200</v>
      </c>
      <c r="O40" s="13"/>
      <c r="P40" s="13"/>
      <c r="Q40" s="13"/>
      <c r="R40" s="13"/>
      <c r="S40" s="13"/>
      <c r="T40" s="13">
        <v>2000</v>
      </c>
      <c r="U40" s="15"/>
      <c r="V40" s="15">
        <v>1000</v>
      </c>
      <c r="W40" s="13">
        <f t="shared" si="13"/>
        <v>1151.4000000000001</v>
      </c>
      <c r="X40" s="15">
        <v>1000</v>
      </c>
      <c r="Y40" s="16">
        <f t="shared" si="14"/>
        <v>6.9862775751259329</v>
      </c>
      <c r="Z40" s="13">
        <f t="shared" si="15"/>
        <v>2.4700364773319436</v>
      </c>
      <c r="AA40" s="13"/>
      <c r="AB40" s="13"/>
      <c r="AC40" s="13"/>
      <c r="AD40" s="13">
        <f>VLOOKUP(A:A,[4]TDSheet!$A:$D,4,0)</f>
        <v>10000</v>
      </c>
      <c r="AE40" s="13">
        <f>VLOOKUP(A:A,[1]TDSheet!$A:$AF,32,0)</f>
        <v>1004.6</v>
      </c>
      <c r="AF40" s="13">
        <f>VLOOKUP(A:A,[1]TDSheet!$A:$AG,33,0)</f>
        <v>1006</v>
      </c>
      <c r="AG40" s="13">
        <f>VLOOKUP(A:A,[1]TDSheet!$A:$W,23,0)</f>
        <v>999.6</v>
      </c>
      <c r="AH40" s="13">
        <f>VLOOKUP(A:A,[3]TDSheet!$A:$B,2,0)</f>
        <v>1292</v>
      </c>
      <c r="AI40" s="13" t="str">
        <f>VLOOKUP(A:A,[1]TDSheet!$A:$AI,35,0)</f>
        <v>авгяб</v>
      </c>
      <c r="AJ40" s="13">
        <f t="shared" si="16"/>
        <v>900</v>
      </c>
      <c r="AK40" s="13">
        <f t="shared" si="17"/>
        <v>0</v>
      </c>
      <c r="AL40" s="13">
        <f t="shared" si="18"/>
        <v>450</v>
      </c>
      <c r="AM40" s="13">
        <f t="shared" si="19"/>
        <v>450</v>
      </c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573.18799999999999</v>
      </c>
      <c r="D41" s="8">
        <v>2315.3719999999998</v>
      </c>
      <c r="E41" s="8">
        <v>953.20299999999997</v>
      </c>
      <c r="F41" s="8">
        <v>1028.0129999999999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899.44899999999996</v>
      </c>
      <c r="K41" s="13">
        <f t="shared" si="12"/>
        <v>53.754000000000019</v>
      </c>
      <c r="L41" s="13">
        <f>VLOOKUP(A:A,[1]TDSheet!$A:$N,14,0)</f>
        <v>300</v>
      </c>
      <c r="M41" s="13">
        <f>VLOOKUP(A:A,[1]TDSheet!$A:$V,22,0)</f>
        <v>250</v>
      </c>
      <c r="N41" s="13">
        <f>VLOOKUP(A:A,[1]TDSheet!$A:$X,24,0)</f>
        <v>250</v>
      </c>
      <c r="O41" s="13"/>
      <c r="P41" s="13"/>
      <c r="Q41" s="13"/>
      <c r="R41" s="13"/>
      <c r="S41" s="13"/>
      <c r="T41" s="13"/>
      <c r="U41" s="15"/>
      <c r="V41" s="15"/>
      <c r="W41" s="13">
        <f t="shared" si="13"/>
        <v>190.64060000000001</v>
      </c>
      <c r="X41" s="15"/>
      <c r="Y41" s="16">
        <f t="shared" si="14"/>
        <v>9.5887916844575596</v>
      </c>
      <c r="Z41" s="13">
        <f t="shared" si="15"/>
        <v>5.3924137880388541</v>
      </c>
      <c r="AA41" s="13"/>
      <c r="AB41" s="13"/>
      <c r="AC41" s="13"/>
      <c r="AD41" s="13">
        <v>0</v>
      </c>
      <c r="AE41" s="13">
        <f>VLOOKUP(A:A,[1]TDSheet!$A:$AF,32,0)</f>
        <v>243.142</v>
      </c>
      <c r="AF41" s="13">
        <f>VLOOKUP(A:A,[1]TDSheet!$A:$AG,33,0)</f>
        <v>304.84199999999998</v>
      </c>
      <c r="AG41" s="13">
        <f>VLOOKUP(A:A,[1]TDSheet!$A:$W,23,0)</f>
        <v>279.7706</v>
      </c>
      <c r="AH41" s="13">
        <f>VLOOKUP(A:A,[3]TDSheet!$A:$B,2,0)</f>
        <v>132.13999999999999</v>
      </c>
      <c r="AI41" s="13">
        <f>VLOOKUP(A:A,[1]TDSheet!$A:$AI,35,0)</f>
        <v>0</v>
      </c>
      <c r="AJ41" s="13">
        <f t="shared" si="16"/>
        <v>0</v>
      </c>
      <c r="AK41" s="13">
        <f t="shared" si="17"/>
        <v>0</v>
      </c>
      <c r="AL41" s="13">
        <f t="shared" si="18"/>
        <v>0</v>
      </c>
      <c r="AM41" s="13">
        <f t="shared" si="19"/>
        <v>0</v>
      </c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1452</v>
      </c>
      <c r="D42" s="8">
        <v>23</v>
      </c>
      <c r="E42" s="8">
        <v>976</v>
      </c>
      <c r="F42" s="8">
        <v>491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1011</v>
      </c>
      <c r="K42" s="13">
        <f t="shared" si="12"/>
        <v>-35</v>
      </c>
      <c r="L42" s="13">
        <f>VLOOKUP(A:A,[1]TDSheet!$A:$N,14,0)</f>
        <v>0</v>
      </c>
      <c r="M42" s="13">
        <f>VLOOKUP(A:A,[1]TDSheet!$A:$V,22,0)</f>
        <v>300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5"/>
      <c r="V42" s="15">
        <v>1000</v>
      </c>
      <c r="W42" s="13">
        <f t="shared" si="13"/>
        <v>195.2</v>
      </c>
      <c r="X42" s="15"/>
      <c r="Y42" s="16">
        <f t="shared" si="14"/>
        <v>9.1752049180327866</v>
      </c>
      <c r="Z42" s="13">
        <f t="shared" si="15"/>
        <v>2.5153688524590168</v>
      </c>
      <c r="AA42" s="13"/>
      <c r="AB42" s="13"/>
      <c r="AC42" s="13"/>
      <c r="AD42" s="13">
        <v>0</v>
      </c>
      <c r="AE42" s="13">
        <f>VLOOKUP(A:A,[1]TDSheet!$A:$AF,32,0)</f>
        <v>155.6</v>
      </c>
      <c r="AF42" s="13">
        <f>VLOOKUP(A:A,[1]TDSheet!$A:$AG,33,0)</f>
        <v>156.6</v>
      </c>
      <c r="AG42" s="13">
        <f>VLOOKUP(A:A,[1]TDSheet!$A:$W,23,0)</f>
        <v>142.19999999999999</v>
      </c>
      <c r="AH42" s="13">
        <f>VLOOKUP(A:A,[3]TDSheet!$A:$B,2,0)</f>
        <v>294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100</v>
      </c>
      <c r="AM42" s="13">
        <f t="shared" si="19"/>
        <v>0</v>
      </c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542</v>
      </c>
      <c r="D43" s="8">
        <v>2609</v>
      </c>
      <c r="E43" s="8">
        <v>1622</v>
      </c>
      <c r="F43" s="8">
        <v>292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1666</v>
      </c>
      <c r="K43" s="13">
        <f t="shared" si="12"/>
        <v>-44</v>
      </c>
      <c r="L43" s="13">
        <f>VLOOKUP(A:A,[1]TDSheet!$A:$N,14,0)</f>
        <v>150</v>
      </c>
      <c r="M43" s="13">
        <f>VLOOKUP(A:A,[1]TDSheet!$A:$V,22,0)</f>
        <v>350</v>
      </c>
      <c r="N43" s="13">
        <f>VLOOKUP(A:A,[1]TDSheet!$A:$X,24,0)</f>
        <v>300</v>
      </c>
      <c r="O43" s="13"/>
      <c r="P43" s="13"/>
      <c r="Q43" s="13"/>
      <c r="R43" s="13"/>
      <c r="S43" s="13"/>
      <c r="T43" s="13"/>
      <c r="U43" s="15">
        <v>300</v>
      </c>
      <c r="V43" s="15">
        <v>500</v>
      </c>
      <c r="W43" s="13">
        <f t="shared" si="13"/>
        <v>324.39999999999998</v>
      </c>
      <c r="X43" s="15">
        <v>300</v>
      </c>
      <c r="Y43" s="16">
        <f t="shared" si="14"/>
        <v>6.7570900123304565</v>
      </c>
      <c r="Z43" s="13">
        <f t="shared" si="15"/>
        <v>0.90012330456226886</v>
      </c>
      <c r="AA43" s="13"/>
      <c r="AB43" s="13"/>
      <c r="AC43" s="13"/>
      <c r="AD43" s="13">
        <v>0</v>
      </c>
      <c r="AE43" s="13">
        <f>VLOOKUP(A:A,[1]TDSheet!$A:$AF,32,0)</f>
        <v>249.8</v>
      </c>
      <c r="AF43" s="13">
        <f>VLOOKUP(A:A,[1]TDSheet!$A:$AG,33,0)</f>
        <v>305.39999999999998</v>
      </c>
      <c r="AG43" s="13">
        <f>VLOOKUP(A:A,[1]TDSheet!$A:$W,23,0)</f>
        <v>264.39999999999998</v>
      </c>
      <c r="AH43" s="13">
        <f>VLOOKUP(A:A,[3]TDSheet!$A:$B,2,0)</f>
        <v>361</v>
      </c>
      <c r="AI43" s="13">
        <f>VLOOKUP(A:A,[1]TDSheet!$A:$AI,35,0)</f>
        <v>0</v>
      </c>
      <c r="AJ43" s="13">
        <f t="shared" si="16"/>
        <v>0</v>
      </c>
      <c r="AK43" s="13">
        <f t="shared" si="17"/>
        <v>105</v>
      </c>
      <c r="AL43" s="13">
        <f t="shared" si="18"/>
        <v>175</v>
      </c>
      <c r="AM43" s="13">
        <f t="shared" si="19"/>
        <v>105</v>
      </c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184.15199999999999</v>
      </c>
      <c r="D44" s="8">
        <v>578.56600000000003</v>
      </c>
      <c r="E44" s="8">
        <v>572.23199999999997</v>
      </c>
      <c r="F44" s="8">
        <v>-33.506999999999998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754.37099999999998</v>
      </c>
      <c r="K44" s="13">
        <f t="shared" si="12"/>
        <v>-182.13900000000001</v>
      </c>
      <c r="L44" s="13">
        <f>VLOOKUP(A:A,[1]TDSheet!$A:$N,14,0)</f>
        <v>0</v>
      </c>
      <c r="M44" s="13">
        <f>VLOOKUP(A:A,[1]TDSheet!$A:$V,22,0)</f>
        <v>0</v>
      </c>
      <c r="N44" s="13">
        <f>VLOOKUP(A:A,[1]TDSheet!$A:$X,24,0)</f>
        <v>100</v>
      </c>
      <c r="O44" s="13"/>
      <c r="P44" s="13"/>
      <c r="Q44" s="13"/>
      <c r="R44" s="13"/>
      <c r="S44" s="13"/>
      <c r="T44" s="13"/>
      <c r="U44" s="15">
        <v>300</v>
      </c>
      <c r="V44" s="15">
        <v>250</v>
      </c>
      <c r="W44" s="13">
        <f t="shared" si="13"/>
        <v>114.4464</v>
      </c>
      <c r="X44" s="15">
        <v>200</v>
      </c>
      <c r="Y44" s="16">
        <f t="shared" si="14"/>
        <v>7.1342829481748655</v>
      </c>
      <c r="Z44" s="13">
        <f t="shared" si="15"/>
        <v>-0.29277460889988677</v>
      </c>
      <c r="AA44" s="13"/>
      <c r="AB44" s="13"/>
      <c r="AC44" s="13"/>
      <c r="AD44" s="13">
        <v>0</v>
      </c>
      <c r="AE44" s="13">
        <f>VLOOKUP(A:A,[1]TDSheet!$A:$AF,32,0)</f>
        <v>53.209400000000002</v>
      </c>
      <c r="AF44" s="13">
        <f>VLOOKUP(A:A,[1]TDSheet!$A:$AG,33,0)</f>
        <v>46.3718</v>
      </c>
      <c r="AG44" s="13">
        <f>VLOOKUP(A:A,[1]TDSheet!$A:$W,23,0)</f>
        <v>48.566800000000001</v>
      </c>
      <c r="AH44" s="13">
        <f>VLOOKUP(A:A,[3]TDSheet!$A:$B,2,0)</f>
        <v>156.26300000000001</v>
      </c>
      <c r="AI44" s="13" t="str">
        <f>VLOOKUP(A:A,[1]TDSheet!$A:$AI,35,0)</f>
        <v>сниж</v>
      </c>
      <c r="AJ44" s="13">
        <f t="shared" si="16"/>
        <v>0</v>
      </c>
      <c r="AK44" s="13">
        <f t="shared" si="17"/>
        <v>300</v>
      </c>
      <c r="AL44" s="13">
        <f t="shared" si="18"/>
        <v>250</v>
      </c>
      <c r="AM44" s="13">
        <f t="shared" si="19"/>
        <v>200</v>
      </c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611</v>
      </c>
      <c r="D45" s="8">
        <v>2520</v>
      </c>
      <c r="E45" s="8">
        <v>1302</v>
      </c>
      <c r="F45" s="8">
        <v>459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1364</v>
      </c>
      <c r="K45" s="13">
        <f t="shared" si="12"/>
        <v>-62</v>
      </c>
      <c r="L45" s="13">
        <f>VLOOKUP(A:A,[1]TDSheet!$A:$N,14,0)</f>
        <v>0</v>
      </c>
      <c r="M45" s="13">
        <f>VLOOKUP(A:A,[1]TDSheet!$A:$V,22,0)</f>
        <v>250</v>
      </c>
      <c r="N45" s="13">
        <f>VLOOKUP(A:A,[1]TDSheet!$A:$X,24,0)</f>
        <v>250</v>
      </c>
      <c r="O45" s="13"/>
      <c r="P45" s="13"/>
      <c r="Q45" s="13"/>
      <c r="R45" s="13"/>
      <c r="S45" s="13"/>
      <c r="T45" s="13"/>
      <c r="U45" s="15">
        <v>200</v>
      </c>
      <c r="V45" s="15">
        <v>350</v>
      </c>
      <c r="W45" s="13">
        <f t="shared" si="13"/>
        <v>260.39999999999998</v>
      </c>
      <c r="X45" s="15">
        <v>300</v>
      </c>
      <c r="Y45" s="16">
        <f t="shared" si="14"/>
        <v>6.9470046082949315</v>
      </c>
      <c r="Z45" s="13">
        <f t="shared" si="15"/>
        <v>1.7626728110599079</v>
      </c>
      <c r="AA45" s="13"/>
      <c r="AB45" s="13"/>
      <c r="AC45" s="13"/>
      <c r="AD45" s="13">
        <v>0</v>
      </c>
      <c r="AE45" s="13">
        <f>VLOOKUP(A:A,[1]TDSheet!$A:$AF,32,0)</f>
        <v>241.2</v>
      </c>
      <c r="AF45" s="13">
        <f>VLOOKUP(A:A,[1]TDSheet!$A:$AG,33,0)</f>
        <v>283.2</v>
      </c>
      <c r="AG45" s="13">
        <f>VLOOKUP(A:A,[1]TDSheet!$A:$W,23,0)</f>
        <v>213.2</v>
      </c>
      <c r="AH45" s="13">
        <f>VLOOKUP(A:A,[3]TDSheet!$A:$B,2,0)</f>
        <v>325</v>
      </c>
      <c r="AI45" s="13">
        <f>VLOOKUP(A:A,[1]TDSheet!$A:$AI,35,0)</f>
        <v>0</v>
      </c>
      <c r="AJ45" s="13">
        <f t="shared" si="16"/>
        <v>0</v>
      </c>
      <c r="AK45" s="13">
        <f t="shared" si="17"/>
        <v>80</v>
      </c>
      <c r="AL45" s="13">
        <f t="shared" si="18"/>
        <v>140</v>
      </c>
      <c r="AM45" s="13">
        <f t="shared" si="19"/>
        <v>120</v>
      </c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745</v>
      </c>
      <c r="D46" s="8">
        <v>7127</v>
      </c>
      <c r="E46" s="8">
        <v>3320</v>
      </c>
      <c r="F46" s="8">
        <v>857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3395</v>
      </c>
      <c r="K46" s="13">
        <f t="shared" si="12"/>
        <v>-75</v>
      </c>
      <c r="L46" s="13">
        <f>VLOOKUP(A:A,[1]TDSheet!$A:$N,14,0)</f>
        <v>400</v>
      </c>
      <c r="M46" s="13">
        <f>VLOOKUP(A:A,[1]TDSheet!$A:$V,22,0)</f>
        <v>700</v>
      </c>
      <c r="N46" s="13">
        <f>VLOOKUP(A:A,[1]TDSheet!$A:$X,24,0)</f>
        <v>650</v>
      </c>
      <c r="O46" s="13"/>
      <c r="P46" s="13"/>
      <c r="Q46" s="13"/>
      <c r="R46" s="13"/>
      <c r="S46" s="13"/>
      <c r="T46" s="13"/>
      <c r="U46" s="15">
        <v>300</v>
      </c>
      <c r="V46" s="15">
        <v>900</v>
      </c>
      <c r="W46" s="13">
        <f t="shared" si="13"/>
        <v>664</v>
      </c>
      <c r="X46" s="15">
        <v>700</v>
      </c>
      <c r="Y46" s="16">
        <f t="shared" si="14"/>
        <v>6.7876506024096388</v>
      </c>
      <c r="Z46" s="13">
        <f t="shared" si="15"/>
        <v>1.2906626506024097</v>
      </c>
      <c r="AA46" s="13"/>
      <c r="AB46" s="13"/>
      <c r="AC46" s="13"/>
      <c r="AD46" s="13">
        <v>0</v>
      </c>
      <c r="AE46" s="13">
        <f>VLOOKUP(A:A,[1]TDSheet!$A:$AF,32,0)</f>
        <v>485</v>
      </c>
      <c r="AF46" s="13">
        <f>VLOOKUP(A:A,[1]TDSheet!$A:$AG,33,0)</f>
        <v>625.4</v>
      </c>
      <c r="AG46" s="13">
        <f>VLOOKUP(A:A,[1]TDSheet!$A:$W,23,0)</f>
        <v>576</v>
      </c>
      <c r="AH46" s="13">
        <f>VLOOKUP(A:A,[3]TDSheet!$A:$B,2,0)</f>
        <v>769</v>
      </c>
      <c r="AI46" s="13">
        <f>VLOOKUP(A:A,[1]TDSheet!$A:$AI,35,0)</f>
        <v>0</v>
      </c>
      <c r="AJ46" s="13">
        <f t="shared" si="16"/>
        <v>0</v>
      </c>
      <c r="AK46" s="13">
        <f t="shared" si="17"/>
        <v>120</v>
      </c>
      <c r="AL46" s="13">
        <f t="shared" si="18"/>
        <v>360</v>
      </c>
      <c r="AM46" s="13">
        <f t="shared" si="19"/>
        <v>280</v>
      </c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112.57</v>
      </c>
      <c r="D47" s="8">
        <v>332.928</v>
      </c>
      <c r="E47" s="8">
        <v>159.00800000000001</v>
      </c>
      <c r="F47" s="8">
        <v>116.099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164.90899999999999</v>
      </c>
      <c r="K47" s="13">
        <f t="shared" si="12"/>
        <v>-5.900999999999982</v>
      </c>
      <c r="L47" s="13">
        <f>VLOOKUP(A:A,[1]TDSheet!$A:$N,14,0)</f>
        <v>50</v>
      </c>
      <c r="M47" s="13">
        <f>VLOOKUP(A:A,[1]TDSheet!$A:$V,22,0)</f>
        <v>90</v>
      </c>
      <c r="N47" s="13">
        <f>VLOOKUP(A:A,[1]TDSheet!$A:$X,24,0)</f>
        <v>50</v>
      </c>
      <c r="O47" s="13"/>
      <c r="P47" s="13"/>
      <c r="Q47" s="13"/>
      <c r="R47" s="13"/>
      <c r="S47" s="13"/>
      <c r="T47" s="13"/>
      <c r="U47" s="15"/>
      <c r="V47" s="15"/>
      <c r="W47" s="13">
        <f t="shared" si="13"/>
        <v>31.801600000000001</v>
      </c>
      <c r="X47" s="15"/>
      <c r="Y47" s="16">
        <f t="shared" si="14"/>
        <v>9.6252704266451996</v>
      </c>
      <c r="Z47" s="13">
        <f t="shared" si="15"/>
        <v>3.6507282652445161</v>
      </c>
      <c r="AA47" s="13"/>
      <c r="AB47" s="13"/>
      <c r="AC47" s="13"/>
      <c r="AD47" s="13">
        <v>0</v>
      </c>
      <c r="AE47" s="13">
        <f>VLOOKUP(A:A,[1]TDSheet!$A:$AF,32,0)</f>
        <v>38.868400000000001</v>
      </c>
      <c r="AF47" s="13">
        <f>VLOOKUP(A:A,[1]TDSheet!$A:$AG,33,0)</f>
        <v>38.832799999999999</v>
      </c>
      <c r="AG47" s="13">
        <f>VLOOKUP(A:A,[1]TDSheet!$A:$W,23,0)</f>
        <v>40.013600000000004</v>
      </c>
      <c r="AH47" s="13">
        <f>VLOOKUP(A:A,[3]TDSheet!$A:$B,2,0)</f>
        <v>34.186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0</v>
      </c>
      <c r="AM47" s="13">
        <f t="shared" si="19"/>
        <v>0</v>
      </c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268.45699999999999</v>
      </c>
      <c r="D48" s="8">
        <v>1117.9860000000001</v>
      </c>
      <c r="E48" s="8">
        <v>618.09500000000003</v>
      </c>
      <c r="F48" s="8">
        <v>243.524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635.41899999999998</v>
      </c>
      <c r="K48" s="13">
        <f t="shared" si="12"/>
        <v>-17.323999999999955</v>
      </c>
      <c r="L48" s="13">
        <f>VLOOKUP(A:A,[1]TDSheet!$A:$N,14,0)</f>
        <v>0</v>
      </c>
      <c r="M48" s="13">
        <f>VLOOKUP(A:A,[1]TDSheet!$A:$V,22,0)</f>
        <v>300</v>
      </c>
      <c r="N48" s="13">
        <f>VLOOKUP(A:A,[1]TDSheet!$A:$X,24,0)</f>
        <v>150</v>
      </c>
      <c r="O48" s="13"/>
      <c r="P48" s="13"/>
      <c r="Q48" s="13"/>
      <c r="R48" s="13"/>
      <c r="S48" s="13"/>
      <c r="T48" s="13"/>
      <c r="U48" s="15"/>
      <c r="V48" s="15">
        <v>50</v>
      </c>
      <c r="W48" s="13">
        <f t="shared" si="13"/>
        <v>123.619</v>
      </c>
      <c r="X48" s="15">
        <v>100</v>
      </c>
      <c r="Y48" s="16">
        <f t="shared" si="14"/>
        <v>6.8235788996837057</v>
      </c>
      <c r="Z48" s="13">
        <f t="shared" si="15"/>
        <v>1.9699560747134339</v>
      </c>
      <c r="AA48" s="13"/>
      <c r="AB48" s="13"/>
      <c r="AC48" s="13"/>
      <c r="AD48" s="13">
        <v>0</v>
      </c>
      <c r="AE48" s="13">
        <f>VLOOKUP(A:A,[1]TDSheet!$A:$AF,32,0)</f>
        <v>113.27919999999999</v>
      </c>
      <c r="AF48" s="13">
        <f>VLOOKUP(A:A,[1]TDSheet!$A:$AG,33,0)</f>
        <v>138.15540000000001</v>
      </c>
      <c r="AG48" s="13">
        <f>VLOOKUP(A:A,[1]TDSheet!$A:$W,23,0)</f>
        <v>130.191</v>
      </c>
      <c r="AH48" s="13">
        <f>VLOOKUP(A:A,[3]TDSheet!$A:$B,2,0)</f>
        <v>101.482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50</v>
      </c>
      <c r="AM48" s="13">
        <f t="shared" si="19"/>
        <v>100</v>
      </c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483</v>
      </c>
      <c r="D49" s="8">
        <v>2949</v>
      </c>
      <c r="E49" s="8">
        <v>1579</v>
      </c>
      <c r="F49" s="8">
        <v>498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1629</v>
      </c>
      <c r="K49" s="13">
        <f t="shared" si="12"/>
        <v>-50</v>
      </c>
      <c r="L49" s="13">
        <f>VLOOKUP(A:A,[1]TDSheet!$A:$N,14,0)</f>
        <v>250</v>
      </c>
      <c r="M49" s="13">
        <f>VLOOKUP(A:A,[1]TDSheet!$A:$V,22,0)</f>
        <v>300</v>
      </c>
      <c r="N49" s="13">
        <f>VLOOKUP(A:A,[1]TDSheet!$A:$X,24,0)</f>
        <v>250</v>
      </c>
      <c r="O49" s="13"/>
      <c r="P49" s="13"/>
      <c r="Q49" s="13"/>
      <c r="R49" s="13"/>
      <c r="S49" s="13"/>
      <c r="T49" s="13"/>
      <c r="U49" s="15">
        <v>100</v>
      </c>
      <c r="V49" s="15">
        <v>400</v>
      </c>
      <c r="W49" s="13">
        <f t="shared" si="13"/>
        <v>315.8</v>
      </c>
      <c r="X49" s="15">
        <v>350</v>
      </c>
      <c r="Y49" s="16">
        <f t="shared" si="14"/>
        <v>6.8017732742241925</v>
      </c>
      <c r="Z49" s="13">
        <f t="shared" si="15"/>
        <v>1.5769474350854971</v>
      </c>
      <c r="AA49" s="13"/>
      <c r="AB49" s="13"/>
      <c r="AC49" s="13"/>
      <c r="AD49" s="13">
        <v>0</v>
      </c>
      <c r="AE49" s="13">
        <f>VLOOKUP(A:A,[1]TDSheet!$A:$AF,32,0)</f>
        <v>247.8</v>
      </c>
      <c r="AF49" s="13">
        <f>VLOOKUP(A:A,[1]TDSheet!$A:$AG,33,0)</f>
        <v>335.6</v>
      </c>
      <c r="AG49" s="13">
        <f>VLOOKUP(A:A,[1]TDSheet!$A:$W,23,0)</f>
        <v>270.60000000000002</v>
      </c>
      <c r="AH49" s="13">
        <f>VLOOKUP(A:A,[3]TDSheet!$A:$B,2,0)</f>
        <v>324</v>
      </c>
      <c r="AI49" s="13">
        <f>VLOOKUP(A:A,[1]TDSheet!$A:$AI,35,0)</f>
        <v>0</v>
      </c>
      <c r="AJ49" s="13">
        <f t="shared" si="16"/>
        <v>0</v>
      </c>
      <c r="AK49" s="13">
        <f t="shared" si="17"/>
        <v>35</v>
      </c>
      <c r="AL49" s="13">
        <f t="shared" si="18"/>
        <v>140</v>
      </c>
      <c r="AM49" s="13">
        <f t="shared" si="19"/>
        <v>122.49999999999999</v>
      </c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1014</v>
      </c>
      <c r="D50" s="8">
        <v>4479</v>
      </c>
      <c r="E50" s="17">
        <v>3156</v>
      </c>
      <c r="F50" s="17">
        <v>947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2732</v>
      </c>
      <c r="K50" s="13">
        <f t="shared" si="12"/>
        <v>424</v>
      </c>
      <c r="L50" s="13">
        <f>VLOOKUP(A:A,[1]TDSheet!$A:$N,14,0)</f>
        <v>550</v>
      </c>
      <c r="M50" s="13">
        <f>VLOOKUP(A:A,[1]TDSheet!$A:$V,22,0)</f>
        <v>500</v>
      </c>
      <c r="N50" s="13">
        <f>VLOOKUP(A:A,[1]TDSheet!$A:$X,24,0)</f>
        <v>600</v>
      </c>
      <c r="O50" s="13"/>
      <c r="P50" s="13"/>
      <c r="Q50" s="13"/>
      <c r="R50" s="13"/>
      <c r="S50" s="13"/>
      <c r="T50" s="13"/>
      <c r="U50" s="15">
        <v>300</v>
      </c>
      <c r="V50" s="15">
        <v>700</v>
      </c>
      <c r="W50" s="13">
        <f t="shared" si="13"/>
        <v>631.20000000000005</v>
      </c>
      <c r="X50" s="15">
        <v>750</v>
      </c>
      <c r="Y50" s="16">
        <f t="shared" si="14"/>
        <v>6.8868821292775664</v>
      </c>
      <c r="Z50" s="13">
        <f t="shared" si="15"/>
        <v>1.500316856780735</v>
      </c>
      <c r="AA50" s="13"/>
      <c r="AB50" s="13"/>
      <c r="AC50" s="13"/>
      <c r="AD50" s="13">
        <v>0</v>
      </c>
      <c r="AE50" s="13">
        <f>VLOOKUP(A:A,[1]TDSheet!$A:$AF,32,0)</f>
        <v>490.8</v>
      </c>
      <c r="AF50" s="13">
        <f>VLOOKUP(A:A,[1]TDSheet!$A:$AG,33,0)</f>
        <v>620.6</v>
      </c>
      <c r="AG50" s="13">
        <f>VLOOKUP(A:A,[1]TDSheet!$A:$W,23,0)</f>
        <v>552.6</v>
      </c>
      <c r="AH50" s="13">
        <f>VLOOKUP(A:A,[3]TDSheet!$A:$B,2,0)</f>
        <v>548</v>
      </c>
      <c r="AI50" s="13">
        <f>VLOOKUP(A:A,[1]TDSheet!$A:$AI,35,0)</f>
        <v>0</v>
      </c>
      <c r="AJ50" s="13">
        <f t="shared" si="16"/>
        <v>0</v>
      </c>
      <c r="AK50" s="13">
        <f t="shared" si="17"/>
        <v>105</v>
      </c>
      <c r="AL50" s="13">
        <f t="shared" si="18"/>
        <v>244.99999999999997</v>
      </c>
      <c r="AM50" s="13">
        <f t="shared" si="19"/>
        <v>262.5</v>
      </c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380</v>
      </c>
      <c r="D51" s="8">
        <v>3295</v>
      </c>
      <c r="E51" s="8">
        <v>1843</v>
      </c>
      <c r="F51" s="8">
        <v>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2118</v>
      </c>
      <c r="K51" s="13">
        <f t="shared" si="12"/>
        <v>-275</v>
      </c>
      <c r="L51" s="13">
        <f>VLOOKUP(A:A,[1]TDSheet!$A:$N,14,0)</f>
        <v>600</v>
      </c>
      <c r="M51" s="13">
        <f>VLOOKUP(A:A,[1]TDSheet!$A:$V,22,0)</f>
        <v>500</v>
      </c>
      <c r="N51" s="13">
        <f>VLOOKUP(A:A,[1]TDSheet!$A:$X,24,0)</f>
        <v>350</v>
      </c>
      <c r="O51" s="13"/>
      <c r="P51" s="13"/>
      <c r="Q51" s="13"/>
      <c r="R51" s="13"/>
      <c r="S51" s="13"/>
      <c r="T51" s="13"/>
      <c r="U51" s="15">
        <v>200</v>
      </c>
      <c r="V51" s="15">
        <v>500</v>
      </c>
      <c r="W51" s="13">
        <f t="shared" si="13"/>
        <v>368.6</v>
      </c>
      <c r="X51" s="15">
        <v>400</v>
      </c>
      <c r="Y51" s="16">
        <f t="shared" si="14"/>
        <v>6.9262072707542046</v>
      </c>
      <c r="Z51" s="13">
        <f t="shared" si="15"/>
        <v>8.1389039609332612E-3</v>
      </c>
      <c r="AA51" s="13"/>
      <c r="AB51" s="13"/>
      <c r="AC51" s="13"/>
      <c r="AD51" s="13">
        <v>0</v>
      </c>
      <c r="AE51" s="13">
        <f>VLOOKUP(A:A,[1]TDSheet!$A:$AF,32,0)</f>
        <v>242.8</v>
      </c>
      <c r="AF51" s="13">
        <f>VLOOKUP(A:A,[1]TDSheet!$A:$AG,33,0)</f>
        <v>268.2</v>
      </c>
      <c r="AG51" s="13">
        <f>VLOOKUP(A:A,[1]TDSheet!$A:$W,23,0)</f>
        <v>336.8</v>
      </c>
      <c r="AH51" s="13">
        <f>VLOOKUP(A:A,[3]TDSheet!$A:$B,2,0)</f>
        <v>436</v>
      </c>
      <c r="AI51" s="13">
        <f>VLOOKUP(A:A,[1]TDSheet!$A:$AI,35,0)</f>
        <v>0</v>
      </c>
      <c r="AJ51" s="13">
        <f t="shared" si="16"/>
        <v>0</v>
      </c>
      <c r="AK51" s="13">
        <f t="shared" si="17"/>
        <v>80</v>
      </c>
      <c r="AL51" s="13">
        <f t="shared" si="18"/>
        <v>200</v>
      </c>
      <c r="AM51" s="13">
        <f t="shared" si="19"/>
        <v>160</v>
      </c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75.587999999999994</v>
      </c>
      <c r="D52" s="8">
        <v>743.87300000000005</v>
      </c>
      <c r="E52" s="8">
        <v>606.13800000000003</v>
      </c>
      <c r="F52" s="8">
        <v>210.614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642.71199999999999</v>
      </c>
      <c r="K52" s="13">
        <f t="shared" si="12"/>
        <v>-36.573999999999955</v>
      </c>
      <c r="L52" s="13">
        <f>VLOOKUP(A:A,[1]TDSheet!$A:$N,14,0)</f>
        <v>50</v>
      </c>
      <c r="M52" s="13">
        <f>VLOOKUP(A:A,[1]TDSheet!$A:$V,22,0)</f>
        <v>300</v>
      </c>
      <c r="N52" s="13">
        <f>VLOOKUP(A:A,[1]TDSheet!$A:$X,24,0)</f>
        <v>180</v>
      </c>
      <c r="O52" s="13"/>
      <c r="P52" s="13"/>
      <c r="Q52" s="13"/>
      <c r="R52" s="13"/>
      <c r="S52" s="13"/>
      <c r="T52" s="13"/>
      <c r="U52" s="15"/>
      <c r="V52" s="15">
        <v>100</v>
      </c>
      <c r="W52" s="13">
        <f t="shared" si="13"/>
        <v>121.22760000000001</v>
      </c>
      <c r="X52" s="15">
        <v>50</v>
      </c>
      <c r="Y52" s="16">
        <f t="shared" si="14"/>
        <v>7.3466273356892318</v>
      </c>
      <c r="Z52" s="13">
        <f t="shared" si="15"/>
        <v>1.7373436412170165</v>
      </c>
      <c r="AA52" s="13"/>
      <c r="AB52" s="13"/>
      <c r="AC52" s="13"/>
      <c r="AD52" s="13">
        <v>0</v>
      </c>
      <c r="AE52" s="13">
        <f>VLOOKUP(A:A,[1]TDSheet!$A:$AF,32,0)</f>
        <v>67.996200000000002</v>
      </c>
      <c r="AF52" s="13">
        <f>VLOOKUP(A:A,[1]TDSheet!$A:$AG,33,0)</f>
        <v>93.171400000000006</v>
      </c>
      <c r="AG52" s="13">
        <f>VLOOKUP(A:A,[1]TDSheet!$A:$W,23,0)</f>
        <v>126.0812</v>
      </c>
      <c r="AH52" s="13">
        <f>VLOOKUP(A:A,[3]TDSheet!$A:$B,2,0)</f>
        <v>213.46199999999999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100</v>
      </c>
      <c r="AM52" s="13">
        <f t="shared" si="19"/>
        <v>50</v>
      </c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525.11699999999996</v>
      </c>
      <c r="D53" s="8">
        <v>1547.0360000000001</v>
      </c>
      <c r="E53" s="8">
        <v>1588.855</v>
      </c>
      <c r="F53" s="8">
        <v>469.87900000000002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1568.335</v>
      </c>
      <c r="K53" s="13">
        <f t="shared" si="12"/>
        <v>20.519999999999982</v>
      </c>
      <c r="L53" s="13">
        <f>VLOOKUP(A:A,[1]TDSheet!$A:$N,14,0)</f>
        <v>100</v>
      </c>
      <c r="M53" s="13">
        <f>VLOOKUP(A:A,[1]TDSheet!$A:$V,22,0)</f>
        <v>200</v>
      </c>
      <c r="N53" s="13">
        <f>VLOOKUP(A:A,[1]TDSheet!$A:$X,24,0)</f>
        <v>200</v>
      </c>
      <c r="O53" s="13"/>
      <c r="P53" s="13"/>
      <c r="Q53" s="13"/>
      <c r="R53" s="13"/>
      <c r="S53" s="13"/>
      <c r="T53" s="13"/>
      <c r="U53" s="15">
        <v>300</v>
      </c>
      <c r="V53" s="15">
        <v>500</v>
      </c>
      <c r="W53" s="13">
        <f t="shared" si="13"/>
        <v>317.77100000000002</v>
      </c>
      <c r="X53" s="15">
        <v>400</v>
      </c>
      <c r="Y53" s="16">
        <f t="shared" si="14"/>
        <v>6.8284362009119768</v>
      </c>
      <c r="Z53" s="13">
        <f t="shared" si="15"/>
        <v>1.4786717478939235</v>
      </c>
      <c r="AA53" s="13"/>
      <c r="AB53" s="13"/>
      <c r="AC53" s="13"/>
      <c r="AD53" s="13">
        <v>0</v>
      </c>
      <c r="AE53" s="13">
        <f>VLOOKUP(A:A,[1]TDSheet!$A:$AF,32,0)</f>
        <v>187.57040000000001</v>
      </c>
      <c r="AF53" s="13">
        <f>VLOOKUP(A:A,[1]TDSheet!$A:$AG,33,0)</f>
        <v>214.58620000000002</v>
      </c>
      <c r="AG53" s="13">
        <f>VLOOKUP(A:A,[1]TDSheet!$A:$W,23,0)</f>
        <v>215.33679999999998</v>
      </c>
      <c r="AH53" s="13">
        <f>VLOOKUP(A:A,[3]TDSheet!$A:$B,2,0)</f>
        <v>471.27800000000002</v>
      </c>
      <c r="AI53" s="13" t="str">
        <f>VLOOKUP(A:A,[1]TDSheet!$A:$AI,35,0)</f>
        <v>сниж, авяб</v>
      </c>
      <c r="AJ53" s="13">
        <f t="shared" si="16"/>
        <v>0</v>
      </c>
      <c r="AK53" s="13">
        <f t="shared" si="17"/>
        <v>300</v>
      </c>
      <c r="AL53" s="13">
        <f t="shared" si="18"/>
        <v>500</v>
      </c>
      <c r="AM53" s="13">
        <f t="shared" si="19"/>
        <v>400</v>
      </c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1.474</v>
      </c>
      <c r="D54" s="8">
        <v>23.951000000000001</v>
      </c>
      <c r="E54" s="8">
        <v>12.023999999999999</v>
      </c>
      <c r="F54" s="8">
        <v>13.401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35.9</v>
      </c>
      <c r="K54" s="13">
        <f t="shared" si="12"/>
        <v>-23.875999999999998</v>
      </c>
      <c r="L54" s="13">
        <f>VLOOKUP(A:A,[1]TDSheet!$A:$N,14,0)</f>
        <v>0</v>
      </c>
      <c r="M54" s="13">
        <f>VLOOKUP(A:A,[1]TDSheet!$A:$V,22,0)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5"/>
      <c r="V54" s="15">
        <v>10</v>
      </c>
      <c r="W54" s="13">
        <f t="shared" si="13"/>
        <v>2.4047999999999998</v>
      </c>
      <c r="X54" s="15"/>
      <c r="Y54" s="16">
        <f t="shared" si="14"/>
        <v>9.7309547571523627</v>
      </c>
      <c r="Z54" s="13">
        <f t="shared" si="15"/>
        <v>5.5726047904191622</v>
      </c>
      <c r="AA54" s="13"/>
      <c r="AB54" s="13"/>
      <c r="AC54" s="13"/>
      <c r="AD54" s="13">
        <v>0</v>
      </c>
      <c r="AE54" s="13">
        <f>VLOOKUP(A:A,[1]TDSheet!$A:$AF,32,0)</f>
        <v>7.8462000000000005</v>
      </c>
      <c r="AF54" s="13">
        <f>VLOOKUP(A:A,[1]TDSheet!$A:$AG,33,0)</f>
        <v>6.9055999999999997</v>
      </c>
      <c r="AG54" s="13">
        <f>VLOOKUP(A:A,[1]TDSheet!$A:$W,23,0)</f>
        <v>3.6101999999999999</v>
      </c>
      <c r="AH54" s="13">
        <f>VLOOKUP(A:A,[3]TDSheet!$A:$B,2,0)</f>
        <v>1.502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10</v>
      </c>
      <c r="AM54" s="13">
        <f t="shared" si="19"/>
        <v>0</v>
      </c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2784.7510000000002</v>
      </c>
      <c r="D55" s="8">
        <v>6032.1970000000001</v>
      </c>
      <c r="E55" s="8">
        <v>4144.2190000000001</v>
      </c>
      <c r="F55" s="8">
        <v>1046.4780000000001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4088.2179999999998</v>
      </c>
      <c r="K55" s="13">
        <f t="shared" si="12"/>
        <v>56.001000000000204</v>
      </c>
      <c r="L55" s="13">
        <f>VLOOKUP(A:A,[1]TDSheet!$A:$N,14,0)</f>
        <v>800</v>
      </c>
      <c r="M55" s="13">
        <f>VLOOKUP(A:A,[1]TDSheet!$A:$V,22,0)</f>
        <v>500</v>
      </c>
      <c r="N55" s="13">
        <f>VLOOKUP(A:A,[1]TDSheet!$A:$X,24,0)</f>
        <v>300</v>
      </c>
      <c r="O55" s="13"/>
      <c r="P55" s="13"/>
      <c r="Q55" s="13"/>
      <c r="R55" s="13"/>
      <c r="S55" s="13"/>
      <c r="T55" s="13"/>
      <c r="U55" s="15">
        <v>700</v>
      </c>
      <c r="V55" s="15">
        <v>1400</v>
      </c>
      <c r="W55" s="13">
        <f t="shared" si="13"/>
        <v>828.84379999999999</v>
      </c>
      <c r="X55" s="15">
        <v>900</v>
      </c>
      <c r="Y55" s="16">
        <f t="shared" si="14"/>
        <v>6.8124754024823497</v>
      </c>
      <c r="Z55" s="13">
        <f t="shared" si="15"/>
        <v>1.2625756505628685</v>
      </c>
      <c r="AA55" s="13"/>
      <c r="AB55" s="13"/>
      <c r="AC55" s="13"/>
      <c r="AD55" s="13">
        <v>0</v>
      </c>
      <c r="AE55" s="13">
        <f>VLOOKUP(A:A,[1]TDSheet!$A:$AF,32,0)</f>
        <v>909.64359999999999</v>
      </c>
      <c r="AF55" s="13">
        <f>VLOOKUP(A:A,[1]TDSheet!$A:$AG,33,0)</f>
        <v>861.61699999999996</v>
      </c>
      <c r="AG55" s="13">
        <f>VLOOKUP(A:A,[1]TDSheet!$A:$W,23,0)</f>
        <v>685.70759999999996</v>
      </c>
      <c r="AH55" s="13">
        <f>VLOOKUP(A:A,[3]TDSheet!$A:$B,2,0)</f>
        <v>947.73699999999997</v>
      </c>
      <c r="AI55" s="13" t="str">
        <f>VLOOKUP(A:A,[1]TDSheet!$A:$AI,35,0)</f>
        <v>авгяб</v>
      </c>
      <c r="AJ55" s="13">
        <f t="shared" si="16"/>
        <v>0</v>
      </c>
      <c r="AK55" s="13">
        <f t="shared" si="17"/>
        <v>700</v>
      </c>
      <c r="AL55" s="13">
        <f t="shared" si="18"/>
        <v>1400</v>
      </c>
      <c r="AM55" s="13">
        <f t="shared" si="19"/>
        <v>900</v>
      </c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2383</v>
      </c>
      <c r="D56" s="8">
        <v>14517</v>
      </c>
      <c r="E56" s="17">
        <v>8260</v>
      </c>
      <c r="F56" s="17">
        <v>4702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5941</v>
      </c>
      <c r="K56" s="13">
        <f t="shared" si="12"/>
        <v>2319</v>
      </c>
      <c r="L56" s="13">
        <f>VLOOKUP(A:A,[1]TDSheet!$A:$N,14,0)</f>
        <v>1100</v>
      </c>
      <c r="M56" s="13">
        <f>VLOOKUP(A:A,[1]TDSheet!$A:$V,22,0)</f>
        <v>800</v>
      </c>
      <c r="N56" s="13">
        <f>VLOOKUP(A:A,[1]TDSheet!$A:$X,24,0)</f>
        <v>1200</v>
      </c>
      <c r="O56" s="13"/>
      <c r="P56" s="13"/>
      <c r="Q56" s="13"/>
      <c r="R56" s="13"/>
      <c r="S56" s="13"/>
      <c r="T56" s="13">
        <v>3000</v>
      </c>
      <c r="U56" s="15"/>
      <c r="V56" s="15">
        <v>500</v>
      </c>
      <c r="W56" s="13">
        <f t="shared" si="13"/>
        <v>1352</v>
      </c>
      <c r="X56" s="15">
        <v>1100</v>
      </c>
      <c r="Y56" s="16">
        <f t="shared" si="14"/>
        <v>6.9541420118343193</v>
      </c>
      <c r="Z56" s="13">
        <f t="shared" si="15"/>
        <v>3.4778106508875739</v>
      </c>
      <c r="AA56" s="13"/>
      <c r="AB56" s="13"/>
      <c r="AC56" s="13"/>
      <c r="AD56" s="13">
        <f>VLOOKUP(A:A,[4]TDSheet!$A:$D,4,0)</f>
        <v>1500</v>
      </c>
      <c r="AE56" s="13">
        <f>VLOOKUP(A:A,[1]TDSheet!$A:$AF,32,0)</f>
        <v>1334</v>
      </c>
      <c r="AF56" s="13">
        <f>VLOOKUP(A:A,[1]TDSheet!$A:$AG,33,0)</f>
        <v>1802.8</v>
      </c>
      <c r="AG56" s="13">
        <f>VLOOKUP(A:A,[1]TDSheet!$A:$W,23,0)</f>
        <v>1443.4</v>
      </c>
      <c r="AH56" s="13">
        <f>VLOOKUP(A:A,[3]TDSheet!$A:$B,2,0)</f>
        <v>849</v>
      </c>
      <c r="AI56" s="13" t="str">
        <f>VLOOKUP(A:A,[1]TDSheet!$A:$AI,35,0)</f>
        <v>оконч</v>
      </c>
      <c r="AJ56" s="13">
        <f t="shared" si="16"/>
        <v>1350</v>
      </c>
      <c r="AK56" s="13">
        <f t="shared" si="17"/>
        <v>0</v>
      </c>
      <c r="AL56" s="13">
        <f t="shared" si="18"/>
        <v>225</v>
      </c>
      <c r="AM56" s="13">
        <f t="shared" si="19"/>
        <v>495</v>
      </c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2342</v>
      </c>
      <c r="D57" s="8">
        <v>7964</v>
      </c>
      <c r="E57" s="8">
        <v>9277</v>
      </c>
      <c r="F57" s="8">
        <v>912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9490</v>
      </c>
      <c r="K57" s="13">
        <f t="shared" si="12"/>
        <v>-213</v>
      </c>
      <c r="L57" s="13">
        <f>VLOOKUP(A:A,[1]TDSheet!$A:$N,14,0)</f>
        <v>1600</v>
      </c>
      <c r="M57" s="13">
        <f>VLOOKUP(A:A,[1]TDSheet!$A:$V,22,0)</f>
        <v>1200</v>
      </c>
      <c r="N57" s="13">
        <f>VLOOKUP(A:A,[1]TDSheet!$A:$X,24,0)</f>
        <v>1000</v>
      </c>
      <c r="O57" s="13"/>
      <c r="P57" s="13"/>
      <c r="Q57" s="13"/>
      <c r="R57" s="13"/>
      <c r="S57" s="13"/>
      <c r="T57" s="13">
        <v>2000</v>
      </c>
      <c r="U57" s="15">
        <v>400</v>
      </c>
      <c r="V57" s="15">
        <v>1100</v>
      </c>
      <c r="W57" s="13">
        <f t="shared" si="13"/>
        <v>1055.4000000000001</v>
      </c>
      <c r="X57" s="15">
        <v>1100</v>
      </c>
      <c r="Y57" s="16">
        <f t="shared" si="14"/>
        <v>6.9281788895205603</v>
      </c>
      <c r="Z57" s="13">
        <f t="shared" si="15"/>
        <v>0.86412734508243316</v>
      </c>
      <c r="AA57" s="13"/>
      <c r="AB57" s="13"/>
      <c r="AC57" s="13"/>
      <c r="AD57" s="13">
        <f>VLOOKUP(A:A,[4]TDSheet!$A:$D,4,0)</f>
        <v>4000</v>
      </c>
      <c r="AE57" s="13">
        <f>VLOOKUP(A:A,[1]TDSheet!$A:$AF,32,0)</f>
        <v>680.2</v>
      </c>
      <c r="AF57" s="13">
        <f>VLOOKUP(A:A,[1]TDSheet!$A:$AG,33,0)</f>
        <v>967.4</v>
      </c>
      <c r="AG57" s="13">
        <f>VLOOKUP(A:A,[1]TDSheet!$A:$W,23,0)</f>
        <v>973.6</v>
      </c>
      <c r="AH57" s="13">
        <f>VLOOKUP(A:A,[3]TDSheet!$A:$B,2,0)</f>
        <v>1186</v>
      </c>
      <c r="AI57" s="13">
        <f>VLOOKUP(A:A,[1]TDSheet!$A:$AI,35,0)</f>
        <v>0</v>
      </c>
      <c r="AJ57" s="13">
        <f t="shared" si="16"/>
        <v>900</v>
      </c>
      <c r="AK57" s="13">
        <f t="shared" si="17"/>
        <v>180</v>
      </c>
      <c r="AL57" s="13">
        <f t="shared" si="18"/>
        <v>495</v>
      </c>
      <c r="AM57" s="13">
        <f t="shared" si="19"/>
        <v>495</v>
      </c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1262</v>
      </c>
      <c r="D58" s="8">
        <v>2132</v>
      </c>
      <c r="E58" s="8">
        <v>1921</v>
      </c>
      <c r="F58" s="8">
        <v>1438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1954</v>
      </c>
      <c r="K58" s="13">
        <f t="shared" si="12"/>
        <v>-33</v>
      </c>
      <c r="L58" s="13">
        <f>VLOOKUP(A:A,[1]TDSheet!$A:$N,14,0)</f>
        <v>300</v>
      </c>
      <c r="M58" s="13">
        <f>VLOOKUP(A:A,[1]TDSheet!$A:$V,22,0)</f>
        <v>300</v>
      </c>
      <c r="N58" s="13">
        <f>VLOOKUP(A:A,[1]TDSheet!$A:$X,24,0)</f>
        <v>400</v>
      </c>
      <c r="O58" s="13"/>
      <c r="P58" s="13"/>
      <c r="Q58" s="13"/>
      <c r="R58" s="13"/>
      <c r="S58" s="13"/>
      <c r="T58" s="13"/>
      <c r="U58" s="15"/>
      <c r="V58" s="15"/>
      <c r="W58" s="13">
        <f t="shared" si="13"/>
        <v>384.2</v>
      </c>
      <c r="X58" s="15">
        <v>250</v>
      </c>
      <c r="Y58" s="16">
        <f t="shared" si="14"/>
        <v>6.9963560645497136</v>
      </c>
      <c r="Z58" s="13">
        <f t="shared" si="15"/>
        <v>3.7428422696512236</v>
      </c>
      <c r="AA58" s="13"/>
      <c r="AB58" s="13"/>
      <c r="AC58" s="13"/>
      <c r="AD58" s="13">
        <v>0</v>
      </c>
      <c r="AE58" s="13">
        <f>VLOOKUP(A:A,[1]TDSheet!$A:$AF,32,0)</f>
        <v>413.6</v>
      </c>
      <c r="AF58" s="13">
        <f>VLOOKUP(A:A,[1]TDSheet!$A:$AG,33,0)</f>
        <v>538.20000000000005</v>
      </c>
      <c r="AG58" s="13">
        <f>VLOOKUP(A:A,[1]TDSheet!$A:$W,23,0)</f>
        <v>434.8</v>
      </c>
      <c r="AH58" s="13">
        <f>VLOOKUP(A:A,[3]TDSheet!$A:$B,2,0)</f>
        <v>367</v>
      </c>
      <c r="AI58" s="13" t="str">
        <f>VLOOKUP(A:A,[1]TDSheet!$A:$AI,35,0)</f>
        <v>оконч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>
        <f t="shared" si="19"/>
        <v>112.5</v>
      </c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250</v>
      </c>
      <c r="D59" s="8">
        <v>711</v>
      </c>
      <c r="E59" s="8">
        <v>376</v>
      </c>
      <c r="F59" s="8">
        <v>120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487</v>
      </c>
      <c r="K59" s="13">
        <f t="shared" si="12"/>
        <v>-111</v>
      </c>
      <c r="L59" s="13">
        <f>VLOOKUP(A:A,[1]TDSheet!$A:$N,14,0)</f>
        <v>80</v>
      </c>
      <c r="M59" s="13">
        <f>VLOOKUP(A:A,[1]TDSheet!$A:$V,22,0)</f>
        <v>100</v>
      </c>
      <c r="N59" s="13">
        <f>VLOOKUP(A:A,[1]TDSheet!$A:$X,24,0)</f>
        <v>90</v>
      </c>
      <c r="O59" s="13"/>
      <c r="P59" s="13"/>
      <c r="Q59" s="13"/>
      <c r="R59" s="13"/>
      <c r="S59" s="13"/>
      <c r="T59" s="13"/>
      <c r="U59" s="15"/>
      <c r="V59" s="15">
        <v>80</v>
      </c>
      <c r="W59" s="13">
        <f t="shared" si="13"/>
        <v>75.2</v>
      </c>
      <c r="X59" s="15">
        <v>90</v>
      </c>
      <c r="Y59" s="16">
        <f t="shared" si="14"/>
        <v>7.4468085106382977</v>
      </c>
      <c r="Z59" s="13">
        <f t="shared" si="15"/>
        <v>1.5957446808510638</v>
      </c>
      <c r="AA59" s="13"/>
      <c r="AB59" s="13"/>
      <c r="AC59" s="13"/>
      <c r="AD59" s="13">
        <v>0</v>
      </c>
      <c r="AE59" s="13">
        <f>VLOOKUP(A:A,[1]TDSheet!$A:$AF,32,0)</f>
        <v>69.8</v>
      </c>
      <c r="AF59" s="13">
        <f>VLOOKUP(A:A,[1]TDSheet!$A:$AG,33,0)</f>
        <v>92.2</v>
      </c>
      <c r="AG59" s="13">
        <f>VLOOKUP(A:A,[1]TDSheet!$A:$W,23,0)</f>
        <v>76</v>
      </c>
      <c r="AH59" s="13">
        <f>VLOOKUP(A:A,[3]TDSheet!$A:$B,2,0)</f>
        <v>73</v>
      </c>
      <c r="AI59" s="13" t="e">
        <f>VLOOKUP(A:A,[1]TDSheet!$A:$AI,35,0)</f>
        <v>#N/A</v>
      </c>
      <c r="AJ59" s="13">
        <f t="shared" si="16"/>
        <v>0</v>
      </c>
      <c r="AK59" s="13">
        <f t="shared" si="17"/>
        <v>0</v>
      </c>
      <c r="AL59" s="13">
        <f t="shared" si="18"/>
        <v>32</v>
      </c>
      <c r="AM59" s="13">
        <f t="shared" si="19"/>
        <v>36</v>
      </c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241</v>
      </c>
      <c r="D60" s="8">
        <v>278</v>
      </c>
      <c r="E60" s="8">
        <v>389</v>
      </c>
      <c r="F60" s="8">
        <v>109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457</v>
      </c>
      <c r="K60" s="13">
        <f t="shared" si="12"/>
        <v>-68</v>
      </c>
      <c r="L60" s="13">
        <f>VLOOKUP(A:A,[1]TDSheet!$A:$N,14,0)</f>
        <v>100</v>
      </c>
      <c r="M60" s="13">
        <f>VLOOKUP(A:A,[1]TDSheet!$A:$V,22,0)</f>
        <v>100</v>
      </c>
      <c r="N60" s="13">
        <f>VLOOKUP(A:A,[1]TDSheet!$A:$X,24,0)</f>
        <v>100</v>
      </c>
      <c r="O60" s="13"/>
      <c r="P60" s="13"/>
      <c r="Q60" s="13"/>
      <c r="R60" s="13"/>
      <c r="S60" s="13"/>
      <c r="T60" s="13"/>
      <c r="U60" s="15"/>
      <c r="V60" s="15">
        <v>80</v>
      </c>
      <c r="W60" s="13">
        <f t="shared" si="13"/>
        <v>77.8</v>
      </c>
      <c r="X60" s="15">
        <v>90</v>
      </c>
      <c r="Y60" s="16">
        <f t="shared" si="14"/>
        <v>7.4421593830334194</v>
      </c>
      <c r="Z60" s="13">
        <f t="shared" si="15"/>
        <v>1.4010282776349614</v>
      </c>
      <c r="AA60" s="13"/>
      <c r="AB60" s="13"/>
      <c r="AC60" s="13"/>
      <c r="AD60" s="13">
        <v>0</v>
      </c>
      <c r="AE60" s="13">
        <f>VLOOKUP(A:A,[1]TDSheet!$A:$AF,32,0)</f>
        <v>74</v>
      </c>
      <c r="AF60" s="13">
        <f>VLOOKUP(A:A,[1]TDSheet!$A:$AG,33,0)</f>
        <v>80.8</v>
      </c>
      <c r="AG60" s="13">
        <f>VLOOKUP(A:A,[1]TDSheet!$A:$W,23,0)</f>
        <v>77.400000000000006</v>
      </c>
      <c r="AH60" s="13">
        <f>VLOOKUP(A:A,[3]TDSheet!$A:$B,2,0)</f>
        <v>82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0</v>
      </c>
      <c r="AL60" s="13">
        <f t="shared" si="18"/>
        <v>32</v>
      </c>
      <c r="AM60" s="13">
        <f t="shared" si="19"/>
        <v>36</v>
      </c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517.59199999999998</v>
      </c>
      <c r="D61" s="8">
        <v>1659.566</v>
      </c>
      <c r="E61" s="8">
        <v>1105.9649999999999</v>
      </c>
      <c r="F61" s="8">
        <v>1040.1780000000001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1138.4829999999999</v>
      </c>
      <c r="K61" s="13">
        <f t="shared" si="12"/>
        <v>-32.518000000000029</v>
      </c>
      <c r="L61" s="13">
        <f>VLOOKUP(A:A,[1]TDSheet!$A:$N,14,0)</f>
        <v>100</v>
      </c>
      <c r="M61" s="13">
        <f>VLOOKUP(A:A,[1]TDSheet!$A:$V,22,0)</f>
        <v>200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5"/>
      <c r="V61" s="15"/>
      <c r="W61" s="13">
        <f t="shared" si="13"/>
        <v>221.19299999999998</v>
      </c>
      <c r="X61" s="15">
        <v>200</v>
      </c>
      <c r="Y61" s="16">
        <f t="shared" si="14"/>
        <v>7.867238113321851</v>
      </c>
      <c r="Z61" s="13">
        <f t="shared" si="15"/>
        <v>4.7025810039196552</v>
      </c>
      <c r="AA61" s="13"/>
      <c r="AB61" s="13"/>
      <c r="AC61" s="13"/>
      <c r="AD61" s="13">
        <v>0</v>
      </c>
      <c r="AE61" s="13">
        <f>VLOOKUP(A:A,[1]TDSheet!$A:$AF,32,0)</f>
        <v>197.53800000000001</v>
      </c>
      <c r="AF61" s="13">
        <f>VLOOKUP(A:A,[1]TDSheet!$A:$AG,33,0)</f>
        <v>220.17739999999998</v>
      </c>
      <c r="AG61" s="13">
        <f>VLOOKUP(A:A,[1]TDSheet!$A:$W,23,0)</f>
        <v>208.82220000000001</v>
      </c>
      <c r="AH61" s="13">
        <f>VLOOKUP(A:A,[3]TDSheet!$A:$B,2,0)</f>
        <v>251.77699999999999</v>
      </c>
      <c r="AI61" s="13" t="str">
        <f>VLOOKUP(A:A,[1]TDSheet!$A:$AI,35,0)</f>
        <v>авгяб</v>
      </c>
      <c r="AJ61" s="13">
        <f t="shared" si="16"/>
        <v>0</v>
      </c>
      <c r="AK61" s="13">
        <f t="shared" si="17"/>
        <v>0</v>
      </c>
      <c r="AL61" s="13">
        <f t="shared" si="18"/>
        <v>0</v>
      </c>
      <c r="AM61" s="13">
        <f t="shared" si="19"/>
        <v>200</v>
      </c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740</v>
      </c>
      <c r="D62" s="8">
        <v>133</v>
      </c>
      <c r="E62" s="8">
        <v>684</v>
      </c>
      <c r="F62" s="8">
        <v>-62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725</v>
      </c>
      <c r="K62" s="13">
        <f t="shared" si="12"/>
        <v>-41</v>
      </c>
      <c r="L62" s="13">
        <f>VLOOKUP(A:A,[1]TDSheet!$A:$N,14,0)</f>
        <v>300</v>
      </c>
      <c r="M62" s="13">
        <f>VLOOKUP(A:A,[1]TDSheet!$A:$V,22,0)</f>
        <v>300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5"/>
      <c r="V62" s="15">
        <v>1000</v>
      </c>
      <c r="W62" s="13">
        <f t="shared" si="13"/>
        <v>136.80000000000001</v>
      </c>
      <c r="X62" s="15"/>
      <c r="Y62" s="16">
        <f t="shared" si="14"/>
        <v>11.242690058479532</v>
      </c>
      <c r="Z62" s="13">
        <f t="shared" si="15"/>
        <v>-0.4532163742690058</v>
      </c>
      <c r="AA62" s="13"/>
      <c r="AB62" s="13"/>
      <c r="AC62" s="13"/>
      <c r="AD62" s="13">
        <v>0</v>
      </c>
      <c r="AE62" s="13">
        <f>VLOOKUP(A:A,[1]TDSheet!$A:$AF,32,0)</f>
        <v>98.6</v>
      </c>
      <c r="AF62" s="13">
        <f>VLOOKUP(A:A,[1]TDSheet!$A:$AG,33,0)</f>
        <v>97</v>
      </c>
      <c r="AG62" s="13">
        <f>VLOOKUP(A:A,[1]TDSheet!$A:$W,23,0)</f>
        <v>94.4</v>
      </c>
      <c r="AH62" s="13">
        <f>VLOOKUP(A:A,[3]TDSheet!$A:$B,2,0)</f>
        <v>185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0</v>
      </c>
      <c r="AL62" s="13">
        <f t="shared" si="18"/>
        <v>100</v>
      </c>
      <c r="AM62" s="13">
        <f t="shared" si="19"/>
        <v>0</v>
      </c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233.66300000000001</v>
      </c>
      <c r="D63" s="8">
        <v>1220.567</v>
      </c>
      <c r="E63" s="8">
        <v>516.31399999999996</v>
      </c>
      <c r="F63" s="8">
        <v>921.24599999999998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526.16300000000001</v>
      </c>
      <c r="K63" s="13">
        <f t="shared" si="12"/>
        <v>-9.8490000000000464</v>
      </c>
      <c r="L63" s="13">
        <f>VLOOKUP(A:A,[1]TDSheet!$A:$N,14,0)</f>
        <v>180</v>
      </c>
      <c r="M63" s="13">
        <f>VLOOKUP(A:A,[1]TDSheet!$A:$V,22,0)</f>
        <v>0</v>
      </c>
      <c r="N63" s="13">
        <f>VLOOKUP(A:A,[1]TDSheet!$A:$X,24,0)</f>
        <v>150</v>
      </c>
      <c r="O63" s="13"/>
      <c r="P63" s="13"/>
      <c r="Q63" s="13"/>
      <c r="R63" s="13"/>
      <c r="S63" s="13"/>
      <c r="T63" s="13"/>
      <c r="U63" s="15"/>
      <c r="V63" s="15"/>
      <c r="W63" s="13">
        <f t="shared" si="13"/>
        <v>103.2628</v>
      </c>
      <c r="X63" s="15"/>
      <c r="Y63" s="16">
        <f t="shared" si="14"/>
        <v>12.117103158155697</v>
      </c>
      <c r="Z63" s="13">
        <f t="shared" si="15"/>
        <v>8.9213734277978123</v>
      </c>
      <c r="AA63" s="13"/>
      <c r="AB63" s="13"/>
      <c r="AC63" s="13"/>
      <c r="AD63" s="13">
        <v>0</v>
      </c>
      <c r="AE63" s="13">
        <f>VLOOKUP(A:A,[1]TDSheet!$A:$AF,32,0)</f>
        <v>136.10499999999999</v>
      </c>
      <c r="AF63" s="13">
        <f>VLOOKUP(A:A,[1]TDSheet!$A:$AG,33,0)</f>
        <v>218.2792</v>
      </c>
      <c r="AG63" s="13">
        <f>VLOOKUP(A:A,[1]TDSheet!$A:$W,23,0)</f>
        <v>177.19839999999999</v>
      </c>
      <c r="AH63" s="13">
        <f>VLOOKUP(A:A,[3]TDSheet!$A:$B,2,0)</f>
        <v>62.814999999999998</v>
      </c>
      <c r="AI63" s="13">
        <f>VLOOKUP(A:A,[1]TDSheet!$A:$AI,35,0)</f>
        <v>0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>
        <f t="shared" si="19"/>
        <v>0</v>
      </c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1572</v>
      </c>
      <c r="D64" s="8">
        <v>6165</v>
      </c>
      <c r="E64" s="8">
        <v>6240</v>
      </c>
      <c r="F64" s="8">
        <v>1400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6319</v>
      </c>
      <c r="K64" s="13">
        <f t="shared" si="12"/>
        <v>-79</v>
      </c>
      <c r="L64" s="13">
        <f>VLOOKUP(A:A,[1]TDSheet!$A:$N,14,0)</f>
        <v>700</v>
      </c>
      <c r="M64" s="13">
        <f>VLOOKUP(A:A,[1]TDSheet!$A:$V,22,0)</f>
        <v>900</v>
      </c>
      <c r="N64" s="13">
        <f>VLOOKUP(A:A,[1]TDSheet!$A:$X,24,0)</f>
        <v>900</v>
      </c>
      <c r="O64" s="13"/>
      <c r="P64" s="13"/>
      <c r="Q64" s="13"/>
      <c r="R64" s="13"/>
      <c r="S64" s="13"/>
      <c r="T64" s="13">
        <v>2004</v>
      </c>
      <c r="U64" s="15"/>
      <c r="V64" s="15">
        <v>800</v>
      </c>
      <c r="W64" s="13">
        <f t="shared" si="13"/>
        <v>807.6</v>
      </c>
      <c r="X64" s="15">
        <v>800</v>
      </c>
      <c r="Y64" s="16">
        <f t="shared" si="14"/>
        <v>6.8103021297672113</v>
      </c>
      <c r="Z64" s="13">
        <f t="shared" si="15"/>
        <v>1.7335314512134721</v>
      </c>
      <c r="AA64" s="13"/>
      <c r="AB64" s="13"/>
      <c r="AC64" s="13"/>
      <c r="AD64" s="13">
        <f>VLOOKUP(A:A,[4]TDSheet!$A:$D,4,0)</f>
        <v>2202</v>
      </c>
      <c r="AE64" s="13">
        <f>VLOOKUP(A:A,[1]TDSheet!$A:$AF,32,0)</f>
        <v>700.8</v>
      </c>
      <c r="AF64" s="13">
        <f>VLOOKUP(A:A,[1]TDSheet!$A:$AG,33,0)</f>
        <v>854.4</v>
      </c>
      <c r="AG64" s="13">
        <f>VLOOKUP(A:A,[1]TDSheet!$A:$W,23,0)</f>
        <v>749.6</v>
      </c>
      <c r="AH64" s="13">
        <f>VLOOKUP(A:A,[3]TDSheet!$A:$B,2,0)</f>
        <v>873</v>
      </c>
      <c r="AI64" s="13">
        <f>VLOOKUP(A:A,[1]TDSheet!$A:$AI,35,0)</f>
        <v>0</v>
      </c>
      <c r="AJ64" s="13">
        <f t="shared" si="16"/>
        <v>801.6</v>
      </c>
      <c r="AK64" s="13">
        <f t="shared" si="17"/>
        <v>0</v>
      </c>
      <c r="AL64" s="13">
        <f t="shared" si="18"/>
        <v>320</v>
      </c>
      <c r="AM64" s="13">
        <f t="shared" si="19"/>
        <v>320</v>
      </c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1265</v>
      </c>
      <c r="D65" s="8">
        <v>3507</v>
      </c>
      <c r="E65" s="8">
        <v>3861</v>
      </c>
      <c r="F65" s="8">
        <v>834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3922</v>
      </c>
      <c r="K65" s="13">
        <f t="shared" si="12"/>
        <v>-61</v>
      </c>
      <c r="L65" s="13">
        <f>VLOOKUP(A:A,[1]TDSheet!$A:$N,14,0)</f>
        <v>700</v>
      </c>
      <c r="M65" s="13">
        <f>VLOOKUP(A:A,[1]TDSheet!$A:$V,22,0)</f>
        <v>900</v>
      </c>
      <c r="N65" s="13">
        <f>VLOOKUP(A:A,[1]TDSheet!$A:$X,24,0)</f>
        <v>900</v>
      </c>
      <c r="O65" s="13"/>
      <c r="P65" s="13"/>
      <c r="Q65" s="13"/>
      <c r="R65" s="13"/>
      <c r="S65" s="13"/>
      <c r="T65" s="13"/>
      <c r="U65" s="15">
        <v>300</v>
      </c>
      <c r="V65" s="15">
        <v>850</v>
      </c>
      <c r="W65" s="13">
        <f t="shared" si="13"/>
        <v>772.2</v>
      </c>
      <c r="X65" s="15">
        <v>800</v>
      </c>
      <c r="Y65" s="16">
        <f t="shared" si="14"/>
        <v>6.8427868427868423</v>
      </c>
      <c r="Z65" s="13">
        <f t="shared" si="15"/>
        <v>1.0800310800310799</v>
      </c>
      <c r="AA65" s="13"/>
      <c r="AB65" s="13"/>
      <c r="AC65" s="13"/>
      <c r="AD65" s="13">
        <v>0</v>
      </c>
      <c r="AE65" s="13">
        <f>VLOOKUP(A:A,[1]TDSheet!$A:$AF,32,0)</f>
        <v>597.6</v>
      </c>
      <c r="AF65" s="13">
        <f>VLOOKUP(A:A,[1]TDSheet!$A:$AG,33,0)</f>
        <v>769.4</v>
      </c>
      <c r="AG65" s="13">
        <f>VLOOKUP(A:A,[1]TDSheet!$A:$W,23,0)</f>
        <v>667.8</v>
      </c>
      <c r="AH65" s="13">
        <f>VLOOKUP(A:A,[3]TDSheet!$A:$B,2,0)</f>
        <v>762</v>
      </c>
      <c r="AI65" s="13">
        <f>VLOOKUP(A:A,[1]TDSheet!$A:$AI,35,0)</f>
        <v>0</v>
      </c>
      <c r="AJ65" s="13">
        <f t="shared" si="16"/>
        <v>0</v>
      </c>
      <c r="AK65" s="13">
        <f t="shared" si="17"/>
        <v>120</v>
      </c>
      <c r="AL65" s="13">
        <f t="shared" si="18"/>
        <v>340</v>
      </c>
      <c r="AM65" s="13">
        <f t="shared" si="19"/>
        <v>320</v>
      </c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400.12900000000002</v>
      </c>
      <c r="D66" s="8">
        <v>2096.9499999999998</v>
      </c>
      <c r="E66" s="8">
        <v>887.27099999999996</v>
      </c>
      <c r="F66" s="8">
        <v>693.24300000000005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839.88099999999997</v>
      </c>
      <c r="K66" s="13">
        <f t="shared" si="12"/>
        <v>47.389999999999986</v>
      </c>
      <c r="L66" s="13">
        <f>VLOOKUP(A:A,[1]TDSheet!$A:$N,14,0)</f>
        <v>130</v>
      </c>
      <c r="M66" s="13">
        <f>VLOOKUP(A:A,[1]TDSheet!$A:$V,22,0)</f>
        <v>180</v>
      </c>
      <c r="N66" s="13">
        <f>VLOOKUP(A:A,[1]TDSheet!$A:$X,24,0)</f>
        <v>200</v>
      </c>
      <c r="O66" s="13"/>
      <c r="P66" s="13"/>
      <c r="Q66" s="13"/>
      <c r="R66" s="13"/>
      <c r="S66" s="13"/>
      <c r="T66" s="13"/>
      <c r="U66" s="15"/>
      <c r="V66" s="15"/>
      <c r="W66" s="13">
        <f t="shared" si="13"/>
        <v>177.45419999999999</v>
      </c>
      <c r="X66" s="15">
        <v>50</v>
      </c>
      <c r="Y66" s="16">
        <f t="shared" si="14"/>
        <v>7.0623462279281082</v>
      </c>
      <c r="Z66" s="13">
        <f t="shared" si="15"/>
        <v>3.9066023796562726</v>
      </c>
      <c r="AA66" s="13"/>
      <c r="AB66" s="13"/>
      <c r="AC66" s="13"/>
      <c r="AD66" s="13">
        <v>0</v>
      </c>
      <c r="AE66" s="13">
        <f>VLOOKUP(A:A,[1]TDSheet!$A:$AF,32,0)</f>
        <v>223.64619999999999</v>
      </c>
      <c r="AF66" s="13">
        <f>VLOOKUP(A:A,[1]TDSheet!$A:$AG,33,0)</f>
        <v>261.20400000000001</v>
      </c>
      <c r="AG66" s="13">
        <f>VLOOKUP(A:A,[1]TDSheet!$A:$W,23,0)</f>
        <v>204.2792</v>
      </c>
      <c r="AH66" s="13">
        <f>VLOOKUP(A:A,[3]TDSheet!$A:$B,2,0)</f>
        <v>123.24299999999999</v>
      </c>
      <c r="AI66" s="13">
        <f>VLOOKUP(A:A,[1]TDSheet!$A:$AI,35,0)</f>
        <v>0</v>
      </c>
      <c r="AJ66" s="13">
        <f t="shared" si="16"/>
        <v>0</v>
      </c>
      <c r="AK66" s="13">
        <f t="shared" si="17"/>
        <v>0</v>
      </c>
      <c r="AL66" s="13">
        <f t="shared" si="18"/>
        <v>0</v>
      </c>
      <c r="AM66" s="13">
        <f t="shared" si="19"/>
        <v>50</v>
      </c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124.26</v>
      </c>
      <c r="D67" s="8">
        <v>373.09</v>
      </c>
      <c r="E67" s="8">
        <v>246.786</v>
      </c>
      <c r="F67" s="8">
        <v>50.911000000000001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251.15799999999999</v>
      </c>
      <c r="K67" s="13">
        <f t="shared" si="12"/>
        <v>-4.3719999999999857</v>
      </c>
      <c r="L67" s="13">
        <f>VLOOKUP(A:A,[1]TDSheet!$A:$N,14,0)</f>
        <v>60</v>
      </c>
      <c r="M67" s="13">
        <f>VLOOKUP(A:A,[1]TDSheet!$A:$V,22,0)</f>
        <v>100</v>
      </c>
      <c r="N67" s="13">
        <f>VLOOKUP(A:A,[1]TDSheet!$A:$X,24,0)</f>
        <v>100</v>
      </c>
      <c r="O67" s="13"/>
      <c r="P67" s="13"/>
      <c r="Q67" s="13"/>
      <c r="R67" s="13"/>
      <c r="S67" s="13"/>
      <c r="T67" s="13"/>
      <c r="U67" s="15"/>
      <c r="V67" s="15"/>
      <c r="W67" s="13">
        <f t="shared" si="13"/>
        <v>49.357199999999999</v>
      </c>
      <c r="X67" s="15">
        <v>50</v>
      </c>
      <c r="Y67" s="16">
        <f t="shared" si="14"/>
        <v>7.3122259771623996</v>
      </c>
      <c r="Z67" s="13">
        <f t="shared" si="15"/>
        <v>1.0314807160860018</v>
      </c>
      <c r="AA67" s="13"/>
      <c r="AB67" s="13"/>
      <c r="AC67" s="13"/>
      <c r="AD67" s="13">
        <v>0</v>
      </c>
      <c r="AE67" s="13">
        <f>VLOOKUP(A:A,[1]TDSheet!$A:$AF,32,0)</f>
        <v>43.14</v>
      </c>
      <c r="AF67" s="13">
        <f>VLOOKUP(A:A,[1]TDSheet!$A:$AG,33,0)</f>
        <v>52.995600000000003</v>
      </c>
      <c r="AG67" s="13">
        <f>VLOOKUP(A:A,[1]TDSheet!$A:$W,23,0)</f>
        <v>50.892000000000003</v>
      </c>
      <c r="AH67" s="13">
        <f>VLOOKUP(A:A,[3]TDSheet!$A:$B,2,0)</f>
        <v>29.19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>
        <f t="shared" si="18"/>
        <v>0</v>
      </c>
      <c r="AM67" s="13">
        <f t="shared" si="19"/>
        <v>50</v>
      </c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498.58800000000002</v>
      </c>
      <c r="D68" s="8">
        <v>795.24199999999996</v>
      </c>
      <c r="E68" s="8">
        <v>706.17899999999997</v>
      </c>
      <c r="F68" s="8">
        <v>49.183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877.88599999999997</v>
      </c>
      <c r="K68" s="13">
        <f t="shared" si="12"/>
        <v>-171.70699999999999</v>
      </c>
      <c r="L68" s="13">
        <f>VLOOKUP(A:A,[1]TDSheet!$A:$N,14,0)</f>
        <v>220</v>
      </c>
      <c r="M68" s="13">
        <f>VLOOKUP(A:A,[1]TDSheet!$A:$V,22,0)</f>
        <v>130</v>
      </c>
      <c r="N68" s="13">
        <f>VLOOKUP(A:A,[1]TDSheet!$A:$X,24,0)</f>
        <v>150</v>
      </c>
      <c r="O68" s="13"/>
      <c r="P68" s="13"/>
      <c r="Q68" s="13"/>
      <c r="R68" s="13"/>
      <c r="S68" s="13"/>
      <c r="T68" s="13"/>
      <c r="U68" s="15">
        <v>100</v>
      </c>
      <c r="V68" s="15">
        <v>200</v>
      </c>
      <c r="W68" s="13">
        <f t="shared" si="13"/>
        <v>141.23579999999998</v>
      </c>
      <c r="X68" s="15">
        <v>200</v>
      </c>
      <c r="Y68" s="16">
        <f t="shared" si="14"/>
        <v>7.4285910512773681</v>
      </c>
      <c r="Z68" s="13">
        <f t="shared" si="15"/>
        <v>0.34823323831493153</v>
      </c>
      <c r="AA68" s="13"/>
      <c r="AB68" s="13"/>
      <c r="AC68" s="13"/>
      <c r="AD68" s="13">
        <v>0</v>
      </c>
      <c r="AE68" s="13">
        <f>VLOOKUP(A:A,[1]TDSheet!$A:$AF,32,0)</f>
        <v>148.39159999999998</v>
      </c>
      <c r="AF68" s="13">
        <f>VLOOKUP(A:A,[1]TDSheet!$A:$AG,33,0)</f>
        <v>126.03579999999999</v>
      </c>
      <c r="AG68" s="13">
        <f>VLOOKUP(A:A,[1]TDSheet!$A:$W,23,0)</f>
        <v>120.7406</v>
      </c>
      <c r="AH68" s="13">
        <f>VLOOKUP(A:A,[3]TDSheet!$A:$B,2,0)</f>
        <v>145.94399999999999</v>
      </c>
      <c r="AI68" s="13">
        <f>VLOOKUP(A:A,[1]TDSheet!$A:$AI,35,0)</f>
        <v>0</v>
      </c>
      <c r="AJ68" s="13">
        <f t="shared" si="16"/>
        <v>0</v>
      </c>
      <c r="AK68" s="13">
        <f t="shared" si="17"/>
        <v>100</v>
      </c>
      <c r="AL68" s="13">
        <f t="shared" si="18"/>
        <v>200</v>
      </c>
      <c r="AM68" s="13">
        <f t="shared" si="19"/>
        <v>200</v>
      </c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175.81100000000001</v>
      </c>
      <c r="D69" s="8">
        <v>447.048</v>
      </c>
      <c r="E69" s="8">
        <v>326.89800000000002</v>
      </c>
      <c r="F69" s="8">
        <v>138.642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350.32499999999999</v>
      </c>
      <c r="K69" s="13">
        <f t="shared" si="12"/>
        <v>-23.426999999999964</v>
      </c>
      <c r="L69" s="13">
        <f>VLOOKUP(A:A,[1]TDSheet!$A:$N,14,0)</f>
        <v>50</v>
      </c>
      <c r="M69" s="13">
        <f>VLOOKUP(A:A,[1]TDSheet!$A:$V,22,0)</f>
        <v>60</v>
      </c>
      <c r="N69" s="13">
        <f>VLOOKUP(A:A,[1]TDSheet!$A:$X,24,0)</f>
        <v>80</v>
      </c>
      <c r="O69" s="13"/>
      <c r="P69" s="13"/>
      <c r="Q69" s="13"/>
      <c r="R69" s="13"/>
      <c r="S69" s="13"/>
      <c r="T69" s="13"/>
      <c r="U69" s="15"/>
      <c r="V69" s="15">
        <v>80</v>
      </c>
      <c r="W69" s="13">
        <f t="shared" si="13"/>
        <v>65.379600000000011</v>
      </c>
      <c r="X69" s="15">
        <v>50</v>
      </c>
      <c r="Y69" s="16">
        <f t="shared" si="14"/>
        <v>7.0150628024643762</v>
      </c>
      <c r="Z69" s="13">
        <f t="shared" si="15"/>
        <v>2.1205697189949153</v>
      </c>
      <c r="AA69" s="13"/>
      <c r="AB69" s="13"/>
      <c r="AC69" s="13"/>
      <c r="AD69" s="13">
        <v>0</v>
      </c>
      <c r="AE69" s="13">
        <f>VLOOKUP(A:A,[1]TDSheet!$A:$AF,32,0)</f>
        <v>56.888599999999997</v>
      </c>
      <c r="AF69" s="13">
        <f>VLOOKUP(A:A,[1]TDSheet!$A:$AG,33,0)</f>
        <v>69.64439999999999</v>
      </c>
      <c r="AG69" s="13">
        <f>VLOOKUP(A:A,[1]TDSheet!$A:$W,23,0)</f>
        <v>59.396400000000007</v>
      </c>
      <c r="AH69" s="13">
        <f>VLOOKUP(A:A,[3]TDSheet!$A:$B,2,0)</f>
        <v>41.204000000000001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80</v>
      </c>
      <c r="AM69" s="13">
        <f t="shared" si="19"/>
        <v>50</v>
      </c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106</v>
      </c>
      <c r="D70" s="8">
        <v>145</v>
      </c>
      <c r="E70" s="8">
        <v>182</v>
      </c>
      <c r="F70" s="8">
        <v>68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197</v>
      </c>
      <c r="K70" s="13">
        <f t="shared" si="12"/>
        <v>-15</v>
      </c>
      <c r="L70" s="13">
        <f>VLOOKUP(A:A,[1]TDSheet!$A:$N,14,0)</f>
        <v>30</v>
      </c>
      <c r="M70" s="13">
        <f>VLOOKUP(A:A,[1]TDSheet!$A:$V,22,0)</f>
        <v>50</v>
      </c>
      <c r="N70" s="13">
        <f>VLOOKUP(A:A,[1]TDSheet!$A:$X,24,0)</f>
        <v>50</v>
      </c>
      <c r="O70" s="13"/>
      <c r="P70" s="13"/>
      <c r="Q70" s="13"/>
      <c r="R70" s="13"/>
      <c r="S70" s="13"/>
      <c r="T70" s="13"/>
      <c r="U70" s="15"/>
      <c r="V70" s="15">
        <v>30</v>
      </c>
      <c r="W70" s="13">
        <f t="shared" si="13"/>
        <v>36.4</v>
      </c>
      <c r="X70" s="15">
        <v>30</v>
      </c>
      <c r="Y70" s="16">
        <f t="shared" si="14"/>
        <v>7.0879120879120885</v>
      </c>
      <c r="Z70" s="13">
        <f t="shared" si="15"/>
        <v>1.8681318681318682</v>
      </c>
      <c r="AA70" s="13"/>
      <c r="AB70" s="13"/>
      <c r="AC70" s="13"/>
      <c r="AD70" s="13">
        <v>0</v>
      </c>
      <c r="AE70" s="13">
        <f>VLOOKUP(A:A,[1]TDSheet!$A:$AF,32,0)</f>
        <v>29.8</v>
      </c>
      <c r="AF70" s="13">
        <f>VLOOKUP(A:A,[1]TDSheet!$A:$AG,33,0)</f>
        <v>35</v>
      </c>
      <c r="AG70" s="13">
        <f>VLOOKUP(A:A,[1]TDSheet!$A:$W,23,0)</f>
        <v>34</v>
      </c>
      <c r="AH70" s="13">
        <f>VLOOKUP(A:A,[3]TDSheet!$A:$B,2,0)</f>
        <v>42</v>
      </c>
      <c r="AI70" s="13">
        <f>VLOOKUP(A:A,[1]TDSheet!$A:$AI,35,0)</f>
        <v>0</v>
      </c>
      <c r="AJ70" s="13">
        <f t="shared" si="16"/>
        <v>0</v>
      </c>
      <c r="AK70" s="13">
        <f t="shared" si="17"/>
        <v>0</v>
      </c>
      <c r="AL70" s="13">
        <f t="shared" si="18"/>
        <v>18</v>
      </c>
      <c r="AM70" s="13">
        <f t="shared" si="19"/>
        <v>18</v>
      </c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60</v>
      </c>
      <c r="D71" s="8">
        <v>442</v>
      </c>
      <c r="E71" s="8">
        <v>475</v>
      </c>
      <c r="F71" s="8">
        <v>25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532</v>
      </c>
      <c r="K71" s="13">
        <f t="shared" si="12"/>
        <v>-57</v>
      </c>
      <c r="L71" s="13">
        <f>VLOOKUP(A:A,[1]TDSheet!$A:$N,14,0)</f>
        <v>50</v>
      </c>
      <c r="M71" s="13">
        <f>VLOOKUP(A:A,[1]TDSheet!$A:$V,22,0)</f>
        <v>130</v>
      </c>
      <c r="N71" s="13">
        <f>VLOOKUP(A:A,[1]TDSheet!$A:$X,24,0)</f>
        <v>90</v>
      </c>
      <c r="O71" s="13"/>
      <c r="P71" s="13"/>
      <c r="Q71" s="13"/>
      <c r="R71" s="13"/>
      <c r="S71" s="13"/>
      <c r="T71" s="13"/>
      <c r="U71" s="15">
        <v>100</v>
      </c>
      <c r="V71" s="15">
        <v>150</v>
      </c>
      <c r="W71" s="13">
        <f t="shared" si="13"/>
        <v>95</v>
      </c>
      <c r="X71" s="15">
        <v>110</v>
      </c>
      <c r="Y71" s="16">
        <f t="shared" si="14"/>
        <v>6.8947368421052628</v>
      </c>
      <c r="Z71" s="13">
        <f t="shared" si="15"/>
        <v>0.26315789473684209</v>
      </c>
      <c r="AA71" s="13"/>
      <c r="AB71" s="13"/>
      <c r="AC71" s="13"/>
      <c r="AD71" s="13">
        <v>0</v>
      </c>
      <c r="AE71" s="13">
        <f>VLOOKUP(A:A,[1]TDSheet!$A:$AF,32,0)</f>
        <v>66</v>
      </c>
      <c r="AF71" s="13">
        <f>VLOOKUP(A:A,[1]TDSheet!$A:$AG,33,0)</f>
        <v>79.599999999999994</v>
      </c>
      <c r="AG71" s="13">
        <f>VLOOKUP(A:A,[1]TDSheet!$A:$W,23,0)</f>
        <v>70</v>
      </c>
      <c r="AH71" s="13">
        <f>VLOOKUP(A:A,[3]TDSheet!$A:$B,2,0)</f>
        <v>84</v>
      </c>
      <c r="AI71" s="13" t="str">
        <f>VLOOKUP(A:A,[1]TDSheet!$A:$AI,35,0)</f>
        <v>продавг</v>
      </c>
      <c r="AJ71" s="13">
        <f t="shared" si="16"/>
        <v>0</v>
      </c>
      <c r="AK71" s="13">
        <f t="shared" si="17"/>
        <v>60</v>
      </c>
      <c r="AL71" s="13">
        <f t="shared" si="18"/>
        <v>90</v>
      </c>
      <c r="AM71" s="13">
        <f t="shared" si="19"/>
        <v>66</v>
      </c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430</v>
      </c>
      <c r="D72" s="8">
        <v>481</v>
      </c>
      <c r="E72" s="8">
        <v>676</v>
      </c>
      <c r="F72" s="8">
        <v>226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713</v>
      </c>
      <c r="K72" s="13">
        <f t="shared" ref="K72:K111" si="20">E72-J72</f>
        <v>-37</v>
      </c>
      <c r="L72" s="13">
        <f>VLOOKUP(A:A,[1]TDSheet!$A:$N,14,0)</f>
        <v>30</v>
      </c>
      <c r="M72" s="13">
        <f>VLOOKUP(A:A,[1]TDSheet!$A:$V,22,0)</f>
        <v>160</v>
      </c>
      <c r="N72" s="13">
        <f>VLOOKUP(A:A,[1]TDSheet!$A:$X,24,0)</f>
        <v>120</v>
      </c>
      <c r="O72" s="13"/>
      <c r="P72" s="13"/>
      <c r="Q72" s="13"/>
      <c r="R72" s="13"/>
      <c r="S72" s="13"/>
      <c r="T72" s="13"/>
      <c r="U72" s="15">
        <v>100</v>
      </c>
      <c r="V72" s="15">
        <v>180</v>
      </c>
      <c r="W72" s="13">
        <f t="shared" ref="W72:W111" si="21">(E72-AD72)/5</f>
        <v>135.19999999999999</v>
      </c>
      <c r="X72" s="15">
        <v>120</v>
      </c>
      <c r="Y72" s="16">
        <f t="shared" ref="Y72:Y111" si="22">(F72+L72+M72+N72+U72+V72+X72)/W72</f>
        <v>6.9230769230769234</v>
      </c>
      <c r="Z72" s="13">
        <f t="shared" ref="Z72:Z111" si="23">F72/W72</f>
        <v>1.6715976331360949</v>
      </c>
      <c r="AA72" s="13"/>
      <c r="AB72" s="13"/>
      <c r="AC72" s="13"/>
      <c r="AD72" s="13">
        <v>0</v>
      </c>
      <c r="AE72" s="13">
        <f>VLOOKUP(A:A,[1]TDSheet!$A:$AF,32,0)</f>
        <v>146.4</v>
      </c>
      <c r="AF72" s="13">
        <f>VLOOKUP(A:A,[1]TDSheet!$A:$AG,33,0)</f>
        <v>145.4</v>
      </c>
      <c r="AG72" s="13">
        <f>VLOOKUP(A:A,[1]TDSheet!$A:$W,23,0)</f>
        <v>117</v>
      </c>
      <c r="AH72" s="13">
        <f>VLOOKUP(A:A,[3]TDSheet!$A:$B,2,0)</f>
        <v>166</v>
      </c>
      <c r="AI72" s="13" t="str">
        <f>VLOOKUP(A:A,[1]TDSheet!$A:$AI,35,0)</f>
        <v>продавг</v>
      </c>
      <c r="AJ72" s="13">
        <f t="shared" ref="AJ72:AJ111" si="24">T72*H72</f>
        <v>0</v>
      </c>
      <c r="AK72" s="13">
        <f t="shared" ref="AK72:AK111" si="25">U72*H72</f>
        <v>60</v>
      </c>
      <c r="AL72" s="13">
        <f t="shared" ref="AL72:AL111" si="26">V72*H72</f>
        <v>108</v>
      </c>
      <c r="AM72" s="13">
        <f t="shared" ref="AM72:AM111" si="27">X72*H72</f>
        <v>72</v>
      </c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94.254999999999995</v>
      </c>
      <c r="D73" s="8">
        <v>172.184</v>
      </c>
      <c r="E73" s="8">
        <v>220.761</v>
      </c>
      <c r="F73" s="8">
        <v>45.622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221.131</v>
      </c>
      <c r="K73" s="13">
        <f t="shared" si="20"/>
        <v>-0.37000000000000455</v>
      </c>
      <c r="L73" s="13">
        <f>VLOOKUP(A:A,[1]TDSheet!$A:$N,14,0)</f>
        <v>50</v>
      </c>
      <c r="M73" s="13">
        <f>VLOOKUP(A:A,[1]TDSheet!$A:$V,22,0)</f>
        <v>30</v>
      </c>
      <c r="N73" s="13">
        <f>VLOOKUP(A:A,[1]TDSheet!$A:$X,24,0)</f>
        <v>30</v>
      </c>
      <c r="O73" s="13"/>
      <c r="P73" s="13"/>
      <c r="Q73" s="13"/>
      <c r="R73" s="13"/>
      <c r="S73" s="13"/>
      <c r="T73" s="13"/>
      <c r="U73" s="15">
        <v>50</v>
      </c>
      <c r="V73" s="15">
        <v>40</v>
      </c>
      <c r="W73" s="13">
        <f t="shared" si="21"/>
        <v>44.152200000000001</v>
      </c>
      <c r="X73" s="15">
        <v>50</v>
      </c>
      <c r="Y73" s="16">
        <f t="shared" si="22"/>
        <v>6.6955214009720923</v>
      </c>
      <c r="Z73" s="13">
        <f t="shared" si="23"/>
        <v>1.0332893944129624</v>
      </c>
      <c r="AA73" s="13"/>
      <c r="AB73" s="13"/>
      <c r="AC73" s="13"/>
      <c r="AD73" s="13">
        <v>0</v>
      </c>
      <c r="AE73" s="13">
        <f>VLOOKUP(A:A,[1]TDSheet!$A:$AF,32,0)</f>
        <v>39.105599999999995</v>
      </c>
      <c r="AF73" s="13">
        <f>VLOOKUP(A:A,[1]TDSheet!$A:$AG,33,0)</f>
        <v>34.009</v>
      </c>
      <c r="AG73" s="13">
        <f>VLOOKUP(A:A,[1]TDSheet!$A:$W,23,0)</f>
        <v>37.7346</v>
      </c>
      <c r="AH73" s="13">
        <f>VLOOKUP(A:A,[3]TDSheet!$A:$B,2,0)</f>
        <v>81.176000000000002</v>
      </c>
      <c r="AI73" s="13">
        <f>VLOOKUP(A:A,[1]TDSheet!$A:$AI,35,0)</f>
        <v>0</v>
      </c>
      <c r="AJ73" s="13">
        <f t="shared" si="24"/>
        <v>0</v>
      </c>
      <c r="AK73" s="13">
        <f t="shared" si="25"/>
        <v>50</v>
      </c>
      <c r="AL73" s="13">
        <f t="shared" si="26"/>
        <v>40</v>
      </c>
      <c r="AM73" s="13">
        <f t="shared" si="27"/>
        <v>50</v>
      </c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528</v>
      </c>
      <c r="D74" s="8">
        <v>693</v>
      </c>
      <c r="E74" s="8">
        <v>923</v>
      </c>
      <c r="F74" s="8">
        <v>287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938</v>
      </c>
      <c r="K74" s="13">
        <f t="shared" si="20"/>
        <v>-15</v>
      </c>
      <c r="L74" s="13">
        <f>VLOOKUP(A:A,[1]TDSheet!$A:$N,14,0)</f>
        <v>100</v>
      </c>
      <c r="M74" s="13">
        <f>VLOOKUP(A:A,[1]TDSheet!$A:$V,22,0)</f>
        <v>200</v>
      </c>
      <c r="N74" s="13">
        <f>VLOOKUP(A:A,[1]TDSheet!$A:$X,24,0)</f>
        <v>150</v>
      </c>
      <c r="O74" s="13"/>
      <c r="P74" s="13"/>
      <c r="Q74" s="13"/>
      <c r="R74" s="13"/>
      <c r="S74" s="13"/>
      <c r="T74" s="13"/>
      <c r="U74" s="15">
        <v>100</v>
      </c>
      <c r="V74" s="15">
        <v>250</v>
      </c>
      <c r="W74" s="13">
        <f t="shared" si="21"/>
        <v>184.6</v>
      </c>
      <c r="X74" s="15">
        <v>180</v>
      </c>
      <c r="Y74" s="16">
        <f t="shared" si="22"/>
        <v>6.8634886240520041</v>
      </c>
      <c r="Z74" s="13">
        <f t="shared" si="23"/>
        <v>1.5547128927410618</v>
      </c>
      <c r="AA74" s="13"/>
      <c r="AB74" s="13"/>
      <c r="AC74" s="13"/>
      <c r="AD74" s="13">
        <v>0</v>
      </c>
      <c r="AE74" s="13">
        <f>VLOOKUP(A:A,[1]TDSheet!$A:$AF,32,0)</f>
        <v>185</v>
      </c>
      <c r="AF74" s="13">
        <f>VLOOKUP(A:A,[1]TDSheet!$A:$AG,33,0)</f>
        <v>199.2</v>
      </c>
      <c r="AG74" s="13">
        <f>VLOOKUP(A:A,[1]TDSheet!$A:$W,23,0)</f>
        <v>160.6</v>
      </c>
      <c r="AH74" s="13">
        <f>VLOOKUP(A:A,[3]TDSheet!$A:$B,2,0)</f>
        <v>197</v>
      </c>
      <c r="AI74" s="13" t="str">
        <f>VLOOKUP(A:A,[1]TDSheet!$A:$AI,35,0)</f>
        <v>авгяб</v>
      </c>
      <c r="AJ74" s="13">
        <f t="shared" si="24"/>
        <v>0</v>
      </c>
      <c r="AK74" s="13">
        <f t="shared" si="25"/>
        <v>60</v>
      </c>
      <c r="AL74" s="13">
        <f t="shared" si="26"/>
        <v>150</v>
      </c>
      <c r="AM74" s="13">
        <f t="shared" si="27"/>
        <v>108</v>
      </c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399</v>
      </c>
      <c r="D75" s="8">
        <v>1178</v>
      </c>
      <c r="E75" s="8">
        <v>1292</v>
      </c>
      <c r="F75" s="8">
        <v>256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1307</v>
      </c>
      <c r="K75" s="13">
        <f t="shared" si="20"/>
        <v>-15</v>
      </c>
      <c r="L75" s="13">
        <f>VLOOKUP(A:A,[1]TDSheet!$A:$N,14,0)</f>
        <v>170</v>
      </c>
      <c r="M75" s="13">
        <f>VLOOKUP(A:A,[1]TDSheet!$A:$V,22,0)</f>
        <v>250</v>
      </c>
      <c r="N75" s="13">
        <f>VLOOKUP(A:A,[1]TDSheet!$A:$X,24,0)</f>
        <v>280</v>
      </c>
      <c r="O75" s="13"/>
      <c r="P75" s="13"/>
      <c r="Q75" s="13"/>
      <c r="R75" s="13"/>
      <c r="S75" s="13"/>
      <c r="T75" s="13"/>
      <c r="U75" s="15">
        <v>200</v>
      </c>
      <c r="V75" s="15">
        <v>350</v>
      </c>
      <c r="W75" s="13">
        <f t="shared" si="21"/>
        <v>258.39999999999998</v>
      </c>
      <c r="X75" s="15">
        <v>260</v>
      </c>
      <c r="Y75" s="16">
        <f t="shared" si="22"/>
        <v>6.8343653250773997</v>
      </c>
      <c r="Z75" s="13">
        <f t="shared" si="23"/>
        <v>0.99071207430340569</v>
      </c>
      <c r="AA75" s="13"/>
      <c r="AB75" s="13"/>
      <c r="AC75" s="13"/>
      <c r="AD75" s="13">
        <v>0</v>
      </c>
      <c r="AE75" s="13">
        <f>VLOOKUP(A:A,[1]TDSheet!$A:$AF,32,0)</f>
        <v>230.2</v>
      </c>
      <c r="AF75" s="13">
        <f>VLOOKUP(A:A,[1]TDSheet!$A:$AG,33,0)</f>
        <v>243</v>
      </c>
      <c r="AG75" s="13">
        <f>VLOOKUP(A:A,[1]TDSheet!$A:$W,23,0)</f>
        <v>225.6</v>
      </c>
      <c r="AH75" s="13">
        <f>VLOOKUP(A:A,[3]TDSheet!$A:$B,2,0)</f>
        <v>268</v>
      </c>
      <c r="AI75" s="13">
        <f>VLOOKUP(A:A,[1]TDSheet!$A:$AI,35,0)</f>
        <v>0</v>
      </c>
      <c r="AJ75" s="13">
        <f t="shared" si="24"/>
        <v>0</v>
      </c>
      <c r="AK75" s="13">
        <f t="shared" si="25"/>
        <v>120</v>
      </c>
      <c r="AL75" s="13">
        <f t="shared" si="26"/>
        <v>210</v>
      </c>
      <c r="AM75" s="13">
        <f t="shared" si="27"/>
        <v>156</v>
      </c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-1</v>
      </c>
      <c r="D76" s="8">
        <v>629</v>
      </c>
      <c r="E76" s="8">
        <v>558</v>
      </c>
      <c r="F76" s="8">
        <v>49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964</v>
      </c>
      <c r="K76" s="13">
        <f t="shared" si="20"/>
        <v>-406</v>
      </c>
      <c r="L76" s="13">
        <f>VLOOKUP(A:A,[1]TDSheet!$A:$N,14,0)</f>
        <v>100</v>
      </c>
      <c r="M76" s="13">
        <f>VLOOKUP(A:A,[1]TDSheet!$A:$V,22,0)</f>
        <v>300</v>
      </c>
      <c r="N76" s="13">
        <f>VLOOKUP(A:A,[1]TDSheet!$A:$X,24,0)</f>
        <v>200</v>
      </c>
      <c r="O76" s="13"/>
      <c r="P76" s="13"/>
      <c r="Q76" s="13"/>
      <c r="R76" s="13"/>
      <c r="S76" s="13"/>
      <c r="T76" s="13"/>
      <c r="U76" s="15"/>
      <c r="V76" s="15">
        <v>300</v>
      </c>
      <c r="W76" s="13">
        <f t="shared" si="21"/>
        <v>111.6</v>
      </c>
      <c r="X76" s="15">
        <v>250</v>
      </c>
      <c r="Y76" s="16">
        <f t="shared" si="22"/>
        <v>10.743727598566309</v>
      </c>
      <c r="Z76" s="13">
        <f t="shared" si="23"/>
        <v>0.43906810035842297</v>
      </c>
      <c r="AA76" s="13"/>
      <c r="AB76" s="13"/>
      <c r="AC76" s="13"/>
      <c r="AD76" s="13">
        <v>0</v>
      </c>
      <c r="AE76" s="13">
        <f>VLOOKUP(A:A,[1]TDSheet!$A:$AF,32,0)</f>
        <v>2.2000000000000002</v>
      </c>
      <c r="AF76" s="13">
        <f>VLOOKUP(A:A,[1]TDSheet!$A:$AG,33,0)</f>
        <v>1.4</v>
      </c>
      <c r="AG76" s="13">
        <f>VLOOKUP(A:A,[1]TDSheet!$A:$W,23,0)</f>
        <v>25.6</v>
      </c>
      <c r="AH76" s="13">
        <f>VLOOKUP(A:A,[3]TDSheet!$A:$B,2,0)</f>
        <v>239</v>
      </c>
      <c r="AI76" s="13">
        <f>VLOOKUP(A:A,[1]TDSheet!$A:$AI,35,0)</f>
        <v>0</v>
      </c>
      <c r="AJ76" s="13">
        <f t="shared" si="24"/>
        <v>0</v>
      </c>
      <c r="AK76" s="13">
        <f t="shared" si="25"/>
        <v>0</v>
      </c>
      <c r="AL76" s="13">
        <f t="shared" si="26"/>
        <v>120</v>
      </c>
      <c r="AM76" s="13">
        <f t="shared" si="27"/>
        <v>100</v>
      </c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236</v>
      </c>
      <c r="D77" s="8">
        <v>866</v>
      </c>
      <c r="E77" s="8">
        <v>1128</v>
      </c>
      <c r="F77" s="8">
        <v>-50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1171</v>
      </c>
      <c r="K77" s="13">
        <f t="shared" si="20"/>
        <v>-43</v>
      </c>
      <c r="L77" s="13">
        <f>VLOOKUP(A:A,[1]TDSheet!$A:$N,14,0)</f>
        <v>250</v>
      </c>
      <c r="M77" s="13">
        <f>VLOOKUP(A:A,[1]TDSheet!$A:$V,22,0)</f>
        <v>180</v>
      </c>
      <c r="N77" s="13">
        <f>VLOOKUP(A:A,[1]TDSheet!$A:$X,24,0)</f>
        <v>200</v>
      </c>
      <c r="O77" s="13"/>
      <c r="P77" s="13"/>
      <c r="Q77" s="13"/>
      <c r="R77" s="13"/>
      <c r="S77" s="13"/>
      <c r="T77" s="13"/>
      <c r="U77" s="15">
        <v>300</v>
      </c>
      <c r="V77" s="15">
        <v>300</v>
      </c>
      <c r="W77" s="13">
        <f t="shared" si="21"/>
        <v>225.6</v>
      </c>
      <c r="X77" s="15">
        <v>300</v>
      </c>
      <c r="Y77" s="16">
        <f t="shared" si="22"/>
        <v>6.5602836879432624</v>
      </c>
      <c r="Z77" s="13">
        <f t="shared" si="23"/>
        <v>-0.22163120567375888</v>
      </c>
      <c r="AA77" s="13"/>
      <c r="AB77" s="13"/>
      <c r="AC77" s="13"/>
      <c r="AD77" s="13">
        <v>0</v>
      </c>
      <c r="AE77" s="13">
        <f>VLOOKUP(A:A,[1]TDSheet!$A:$AF,32,0)</f>
        <v>186.4</v>
      </c>
      <c r="AF77" s="13">
        <f>VLOOKUP(A:A,[1]TDSheet!$A:$AG,33,0)</f>
        <v>229.2</v>
      </c>
      <c r="AG77" s="13">
        <f>VLOOKUP(A:A,[1]TDSheet!$A:$W,23,0)</f>
        <v>195</v>
      </c>
      <c r="AH77" s="13">
        <f>VLOOKUP(A:A,[3]TDSheet!$A:$B,2,0)</f>
        <v>260</v>
      </c>
      <c r="AI77" s="13">
        <f>VLOOKUP(A:A,[1]TDSheet!$A:$AI,35,0)</f>
        <v>0</v>
      </c>
      <c r="AJ77" s="13">
        <f t="shared" si="24"/>
        <v>0</v>
      </c>
      <c r="AK77" s="13">
        <f t="shared" si="25"/>
        <v>99</v>
      </c>
      <c r="AL77" s="13">
        <f t="shared" si="26"/>
        <v>99</v>
      </c>
      <c r="AM77" s="13">
        <f t="shared" si="27"/>
        <v>99</v>
      </c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305</v>
      </c>
      <c r="D78" s="8">
        <v>587</v>
      </c>
      <c r="E78" s="8">
        <v>708</v>
      </c>
      <c r="F78" s="8">
        <v>160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797</v>
      </c>
      <c r="K78" s="13">
        <f t="shared" si="20"/>
        <v>-89</v>
      </c>
      <c r="L78" s="13">
        <f>VLOOKUP(A:A,[1]TDSheet!$A:$N,14,0)</f>
        <v>80</v>
      </c>
      <c r="M78" s="13">
        <f>VLOOKUP(A:A,[1]TDSheet!$A:$V,22,0)</f>
        <v>150</v>
      </c>
      <c r="N78" s="13">
        <f>VLOOKUP(A:A,[1]TDSheet!$A:$X,24,0)</f>
        <v>150</v>
      </c>
      <c r="O78" s="13"/>
      <c r="P78" s="13"/>
      <c r="Q78" s="13"/>
      <c r="R78" s="13"/>
      <c r="S78" s="13"/>
      <c r="T78" s="13"/>
      <c r="U78" s="15">
        <v>120</v>
      </c>
      <c r="V78" s="15">
        <v>150</v>
      </c>
      <c r="W78" s="13">
        <f t="shared" si="21"/>
        <v>141.6</v>
      </c>
      <c r="X78" s="15">
        <v>150</v>
      </c>
      <c r="Y78" s="16">
        <f t="shared" si="22"/>
        <v>6.7796610169491531</v>
      </c>
      <c r="Z78" s="13">
        <f t="shared" si="23"/>
        <v>1.1299435028248588</v>
      </c>
      <c r="AA78" s="13"/>
      <c r="AB78" s="13"/>
      <c r="AC78" s="13"/>
      <c r="AD78" s="13">
        <v>0</v>
      </c>
      <c r="AE78" s="13">
        <f>VLOOKUP(A:A,[1]TDSheet!$A:$AF,32,0)</f>
        <v>82.4</v>
      </c>
      <c r="AF78" s="13">
        <f>VLOOKUP(A:A,[1]TDSheet!$A:$AG,33,0)</f>
        <v>137.80000000000001</v>
      </c>
      <c r="AG78" s="13">
        <f>VLOOKUP(A:A,[1]TDSheet!$A:$W,23,0)</f>
        <v>121.2</v>
      </c>
      <c r="AH78" s="13">
        <f>VLOOKUP(A:A,[3]TDSheet!$A:$B,2,0)</f>
        <v>121</v>
      </c>
      <c r="AI78" s="13">
        <f>VLOOKUP(A:A,[1]TDSheet!$A:$AI,35,0)</f>
        <v>0</v>
      </c>
      <c r="AJ78" s="13">
        <f t="shared" si="24"/>
        <v>0</v>
      </c>
      <c r="AK78" s="13">
        <f t="shared" si="25"/>
        <v>42</v>
      </c>
      <c r="AL78" s="13">
        <f t="shared" si="26"/>
        <v>52.5</v>
      </c>
      <c r="AM78" s="13">
        <f t="shared" si="27"/>
        <v>52.5</v>
      </c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70</v>
      </c>
      <c r="D79" s="8">
        <v>395</v>
      </c>
      <c r="E79" s="8">
        <v>329</v>
      </c>
      <c r="F79" s="8">
        <v>99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381</v>
      </c>
      <c r="K79" s="13">
        <f t="shared" si="20"/>
        <v>-52</v>
      </c>
      <c r="L79" s="13">
        <f>VLOOKUP(A:A,[1]TDSheet!$A:$N,14,0)</f>
        <v>60</v>
      </c>
      <c r="M79" s="13">
        <f>VLOOKUP(A:A,[1]TDSheet!$A:$V,22,0)</f>
        <v>100</v>
      </c>
      <c r="N79" s="13">
        <f>VLOOKUP(A:A,[1]TDSheet!$A:$X,24,0)</f>
        <v>100</v>
      </c>
      <c r="O79" s="13"/>
      <c r="P79" s="13"/>
      <c r="Q79" s="13"/>
      <c r="R79" s="13"/>
      <c r="S79" s="13"/>
      <c r="T79" s="13"/>
      <c r="U79" s="15"/>
      <c r="V79" s="15">
        <v>50</v>
      </c>
      <c r="W79" s="13">
        <f t="shared" si="21"/>
        <v>65.8</v>
      </c>
      <c r="X79" s="15">
        <v>50</v>
      </c>
      <c r="Y79" s="16">
        <f t="shared" si="22"/>
        <v>6.9756838905775078</v>
      </c>
      <c r="Z79" s="13">
        <f t="shared" si="23"/>
        <v>1.5045592705167175</v>
      </c>
      <c r="AA79" s="13"/>
      <c r="AB79" s="13"/>
      <c r="AC79" s="13"/>
      <c r="AD79" s="13">
        <v>0</v>
      </c>
      <c r="AE79" s="13">
        <f>VLOOKUP(A:A,[1]TDSheet!$A:$AF,32,0)</f>
        <v>80.599999999999994</v>
      </c>
      <c r="AF79" s="13">
        <f>VLOOKUP(A:A,[1]TDSheet!$A:$AG,33,0)</f>
        <v>67.599999999999994</v>
      </c>
      <c r="AG79" s="13">
        <f>VLOOKUP(A:A,[1]TDSheet!$A:$W,23,0)</f>
        <v>64.8</v>
      </c>
      <c r="AH79" s="13">
        <f>VLOOKUP(A:A,[3]TDSheet!$A:$B,2,0)</f>
        <v>47</v>
      </c>
      <c r="AI79" s="13">
        <f>VLOOKUP(A:A,[1]TDSheet!$A:$AI,35,0)</f>
        <v>0</v>
      </c>
      <c r="AJ79" s="13">
        <f t="shared" si="24"/>
        <v>0</v>
      </c>
      <c r="AK79" s="13">
        <f t="shared" si="25"/>
        <v>0</v>
      </c>
      <c r="AL79" s="13">
        <f t="shared" si="26"/>
        <v>16.5</v>
      </c>
      <c r="AM79" s="13">
        <f t="shared" si="27"/>
        <v>16.5</v>
      </c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1676</v>
      </c>
      <c r="D80" s="8">
        <v>18964</v>
      </c>
      <c r="E80" s="8">
        <v>6577</v>
      </c>
      <c r="F80" s="8">
        <v>3933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6711</v>
      </c>
      <c r="K80" s="13">
        <f t="shared" si="20"/>
        <v>-134</v>
      </c>
      <c r="L80" s="13">
        <f>VLOOKUP(A:A,[1]TDSheet!$A:$N,14,0)</f>
        <v>1000</v>
      </c>
      <c r="M80" s="13">
        <f>VLOOKUP(A:A,[1]TDSheet!$A:$V,22,0)</f>
        <v>1200</v>
      </c>
      <c r="N80" s="13">
        <f>VLOOKUP(A:A,[1]TDSheet!$A:$X,24,0)</f>
        <v>1000</v>
      </c>
      <c r="O80" s="13"/>
      <c r="P80" s="13"/>
      <c r="Q80" s="13"/>
      <c r="R80" s="13"/>
      <c r="S80" s="13"/>
      <c r="T80" s="13">
        <v>2004</v>
      </c>
      <c r="U80" s="15"/>
      <c r="V80" s="15">
        <v>1000</v>
      </c>
      <c r="W80" s="13">
        <f t="shared" si="21"/>
        <v>935</v>
      </c>
      <c r="X80" s="15">
        <v>800</v>
      </c>
      <c r="Y80" s="16">
        <f t="shared" si="22"/>
        <v>9.5540106951871664</v>
      </c>
      <c r="Z80" s="13">
        <f t="shared" si="23"/>
        <v>4.2064171122994649</v>
      </c>
      <c r="AA80" s="13"/>
      <c r="AB80" s="13"/>
      <c r="AC80" s="13"/>
      <c r="AD80" s="13">
        <f>VLOOKUP(A:A,[4]TDSheet!$A:$D,4,0)</f>
        <v>1902</v>
      </c>
      <c r="AE80" s="13">
        <f>VLOOKUP(A:A,[1]TDSheet!$A:$AF,32,0)</f>
        <v>823.4</v>
      </c>
      <c r="AF80" s="13">
        <f>VLOOKUP(A:A,[1]TDSheet!$A:$AG,33,0)</f>
        <v>921.6</v>
      </c>
      <c r="AG80" s="13">
        <f>VLOOKUP(A:A,[1]TDSheet!$A:$W,23,0)</f>
        <v>807.8</v>
      </c>
      <c r="AH80" s="13">
        <f>VLOOKUP(A:A,[3]TDSheet!$A:$B,2,0)</f>
        <v>1196</v>
      </c>
      <c r="AI80" s="13" t="str">
        <f>VLOOKUP(A:A,[1]TDSheet!$A:$AI,35,0)</f>
        <v>авгяб</v>
      </c>
      <c r="AJ80" s="13">
        <f t="shared" si="24"/>
        <v>701.4</v>
      </c>
      <c r="AK80" s="13">
        <f t="shared" si="25"/>
        <v>0</v>
      </c>
      <c r="AL80" s="13">
        <f t="shared" si="26"/>
        <v>350</v>
      </c>
      <c r="AM80" s="13">
        <f t="shared" si="27"/>
        <v>280</v>
      </c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6085</v>
      </c>
      <c r="D81" s="8">
        <v>40072</v>
      </c>
      <c r="E81" s="8">
        <v>18447</v>
      </c>
      <c r="F81" s="8">
        <v>1609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18828</v>
      </c>
      <c r="K81" s="13">
        <f t="shared" si="20"/>
        <v>-381</v>
      </c>
      <c r="L81" s="13">
        <f>VLOOKUP(A:A,[1]TDSheet!$A:$N,14,0)</f>
        <v>2000</v>
      </c>
      <c r="M81" s="13">
        <f>VLOOKUP(A:A,[1]TDSheet!$A:$V,22,0)</f>
        <v>2500</v>
      </c>
      <c r="N81" s="13">
        <f>VLOOKUP(A:A,[1]TDSheet!$A:$X,24,0)</f>
        <v>2500</v>
      </c>
      <c r="O81" s="13"/>
      <c r="P81" s="13"/>
      <c r="Q81" s="13"/>
      <c r="R81" s="13"/>
      <c r="S81" s="13"/>
      <c r="T81" s="13">
        <v>3000</v>
      </c>
      <c r="U81" s="15">
        <v>1600</v>
      </c>
      <c r="V81" s="15">
        <v>2500</v>
      </c>
      <c r="W81" s="13">
        <f t="shared" si="21"/>
        <v>2305.8000000000002</v>
      </c>
      <c r="X81" s="15">
        <v>2200</v>
      </c>
      <c r="Y81" s="16">
        <f t="shared" si="22"/>
        <v>6.4658686789834325</v>
      </c>
      <c r="Z81" s="13">
        <f t="shared" si="23"/>
        <v>0.69780553387110755</v>
      </c>
      <c r="AA81" s="13"/>
      <c r="AB81" s="13"/>
      <c r="AC81" s="13"/>
      <c r="AD81" s="13">
        <f>VLOOKUP(A:A,[4]TDSheet!$A:$D,4,0)</f>
        <v>6918</v>
      </c>
      <c r="AE81" s="13">
        <f>VLOOKUP(A:A,[1]TDSheet!$A:$AF,32,0)</f>
        <v>2082.1999999999998</v>
      </c>
      <c r="AF81" s="13">
        <f>VLOOKUP(A:A,[1]TDSheet!$A:$AG,33,0)</f>
        <v>2296</v>
      </c>
      <c r="AG81" s="13">
        <f>VLOOKUP(A:A,[1]TDSheet!$A:$W,23,0)</f>
        <v>2156.6</v>
      </c>
      <c r="AH81" s="13">
        <f>VLOOKUP(A:A,[3]TDSheet!$A:$B,2,0)</f>
        <v>2719</v>
      </c>
      <c r="AI81" s="13" t="str">
        <f>VLOOKUP(A:A,[1]TDSheet!$A:$AI,35,0)</f>
        <v>оконч</v>
      </c>
      <c r="AJ81" s="13">
        <f t="shared" si="24"/>
        <v>1050</v>
      </c>
      <c r="AK81" s="13">
        <f t="shared" si="25"/>
        <v>560</v>
      </c>
      <c r="AL81" s="13">
        <f t="shared" si="26"/>
        <v>875</v>
      </c>
      <c r="AM81" s="13">
        <f t="shared" si="27"/>
        <v>770</v>
      </c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338</v>
      </c>
      <c r="D82" s="8">
        <v>1062</v>
      </c>
      <c r="E82" s="8">
        <v>769</v>
      </c>
      <c r="F82" s="8">
        <v>-29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835</v>
      </c>
      <c r="K82" s="13">
        <f t="shared" si="20"/>
        <v>-66</v>
      </c>
      <c r="L82" s="13">
        <f>VLOOKUP(A:A,[1]TDSheet!$A:$N,14,0)</f>
        <v>130</v>
      </c>
      <c r="M82" s="13">
        <f>VLOOKUP(A:A,[1]TDSheet!$A:$V,22,0)</f>
        <v>220</v>
      </c>
      <c r="N82" s="13">
        <f>VLOOKUP(A:A,[1]TDSheet!$A:$X,24,0)</f>
        <v>120</v>
      </c>
      <c r="O82" s="13"/>
      <c r="P82" s="13"/>
      <c r="Q82" s="13"/>
      <c r="R82" s="13"/>
      <c r="S82" s="13"/>
      <c r="T82" s="13"/>
      <c r="U82" s="15">
        <v>200</v>
      </c>
      <c r="V82" s="15">
        <v>200</v>
      </c>
      <c r="W82" s="13">
        <f t="shared" si="21"/>
        <v>153.80000000000001</v>
      </c>
      <c r="X82" s="15">
        <v>200</v>
      </c>
      <c r="Y82" s="16">
        <f t="shared" si="22"/>
        <v>6.7685305591677496</v>
      </c>
      <c r="Z82" s="13">
        <f t="shared" si="23"/>
        <v>-0.18855656697009102</v>
      </c>
      <c r="AA82" s="13"/>
      <c r="AB82" s="13"/>
      <c r="AC82" s="13"/>
      <c r="AD82" s="13">
        <v>0</v>
      </c>
      <c r="AE82" s="13">
        <f>VLOOKUP(A:A,[1]TDSheet!$A:$AF,32,0)</f>
        <v>122.6</v>
      </c>
      <c r="AF82" s="13">
        <f>VLOOKUP(A:A,[1]TDSheet!$A:$AG,33,0)</f>
        <v>135.80000000000001</v>
      </c>
      <c r="AG82" s="13">
        <f>VLOOKUP(A:A,[1]TDSheet!$A:$W,23,0)</f>
        <v>120.8</v>
      </c>
      <c r="AH82" s="13">
        <f>VLOOKUP(A:A,[3]TDSheet!$A:$B,2,0)</f>
        <v>184</v>
      </c>
      <c r="AI82" s="13">
        <f>VLOOKUP(A:A,[1]TDSheet!$A:$AI,35,0)</f>
        <v>0</v>
      </c>
      <c r="AJ82" s="13">
        <f t="shared" si="24"/>
        <v>0</v>
      </c>
      <c r="AK82" s="13">
        <f t="shared" si="25"/>
        <v>80</v>
      </c>
      <c r="AL82" s="13">
        <f t="shared" si="26"/>
        <v>80</v>
      </c>
      <c r="AM82" s="13">
        <f t="shared" si="27"/>
        <v>80</v>
      </c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580.65800000000002</v>
      </c>
      <c r="D83" s="8">
        <v>1089.2460000000001</v>
      </c>
      <c r="E83" s="8">
        <v>923.83699999999999</v>
      </c>
      <c r="F83" s="8">
        <v>140.01900000000001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923.25300000000004</v>
      </c>
      <c r="K83" s="13">
        <f t="shared" si="20"/>
        <v>0.58399999999994634</v>
      </c>
      <c r="L83" s="13">
        <f>VLOOKUP(A:A,[1]TDSheet!$A:$N,14,0)</f>
        <v>0</v>
      </c>
      <c r="M83" s="13">
        <f>VLOOKUP(A:A,[1]TDSheet!$A:$V,22,0)</f>
        <v>250</v>
      </c>
      <c r="N83" s="13">
        <f>VLOOKUP(A:A,[1]TDSheet!$A:$X,24,0)</f>
        <v>200</v>
      </c>
      <c r="O83" s="13"/>
      <c r="P83" s="13"/>
      <c r="Q83" s="13"/>
      <c r="R83" s="13"/>
      <c r="S83" s="13"/>
      <c r="T83" s="13"/>
      <c r="U83" s="15">
        <v>200</v>
      </c>
      <c r="V83" s="15">
        <v>250</v>
      </c>
      <c r="W83" s="13">
        <f t="shared" si="21"/>
        <v>184.76740000000001</v>
      </c>
      <c r="X83" s="15">
        <v>220</v>
      </c>
      <c r="Y83" s="16">
        <f t="shared" si="22"/>
        <v>6.8194876368883248</v>
      </c>
      <c r="Z83" s="13">
        <f t="shared" si="23"/>
        <v>0.75781225475922698</v>
      </c>
      <c r="AA83" s="13"/>
      <c r="AB83" s="13"/>
      <c r="AC83" s="13"/>
      <c r="AD83" s="13">
        <v>0</v>
      </c>
      <c r="AE83" s="13">
        <f>VLOOKUP(A:A,[1]TDSheet!$A:$AF,32,0)</f>
        <v>129.18979999999999</v>
      </c>
      <c r="AF83" s="13">
        <f>VLOOKUP(A:A,[1]TDSheet!$A:$AG,33,0)</f>
        <v>208.87240000000003</v>
      </c>
      <c r="AG83" s="13">
        <f>VLOOKUP(A:A,[1]TDSheet!$A:$W,23,0)</f>
        <v>149.7662</v>
      </c>
      <c r="AH83" s="13">
        <f>VLOOKUP(A:A,[3]TDSheet!$A:$B,2,0)</f>
        <v>319.05700000000002</v>
      </c>
      <c r="AI83" s="13">
        <f>VLOOKUP(A:A,[1]TDSheet!$A:$AI,35,0)</f>
        <v>0</v>
      </c>
      <c r="AJ83" s="13">
        <f t="shared" si="24"/>
        <v>0</v>
      </c>
      <c r="AK83" s="13">
        <f t="shared" si="25"/>
        <v>200</v>
      </c>
      <c r="AL83" s="13">
        <f t="shared" si="26"/>
        <v>250</v>
      </c>
      <c r="AM83" s="13">
        <f t="shared" si="27"/>
        <v>220</v>
      </c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175</v>
      </c>
      <c r="D84" s="8">
        <v>788</v>
      </c>
      <c r="E84" s="8">
        <v>435</v>
      </c>
      <c r="F84" s="8">
        <v>116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481</v>
      </c>
      <c r="K84" s="13">
        <f t="shared" si="20"/>
        <v>-46</v>
      </c>
      <c r="L84" s="13">
        <f>VLOOKUP(A:A,[1]TDSheet!$A:$N,14,0)</f>
        <v>100</v>
      </c>
      <c r="M84" s="13">
        <f>VLOOKUP(A:A,[1]TDSheet!$A:$V,22,0)</f>
        <v>100</v>
      </c>
      <c r="N84" s="13">
        <f>VLOOKUP(A:A,[1]TDSheet!$A:$X,24,0)</f>
        <v>100</v>
      </c>
      <c r="O84" s="13"/>
      <c r="P84" s="13"/>
      <c r="Q84" s="13"/>
      <c r="R84" s="13"/>
      <c r="S84" s="13"/>
      <c r="T84" s="13"/>
      <c r="U84" s="15">
        <v>20</v>
      </c>
      <c r="V84" s="15">
        <v>80</v>
      </c>
      <c r="W84" s="13">
        <f t="shared" si="21"/>
        <v>87</v>
      </c>
      <c r="X84" s="15">
        <v>80</v>
      </c>
      <c r="Y84" s="16">
        <f t="shared" si="22"/>
        <v>6.8505747126436782</v>
      </c>
      <c r="Z84" s="13">
        <f t="shared" si="23"/>
        <v>1.3333333333333333</v>
      </c>
      <c r="AA84" s="13"/>
      <c r="AB84" s="13"/>
      <c r="AC84" s="13"/>
      <c r="AD84" s="13">
        <v>0</v>
      </c>
      <c r="AE84" s="13">
        <f>VLOOKUP(A:A,[1]TDSheet!$A:$AF,32,0)</f>
        <v>80</v>
      </c>
      <c r="AF84" s="13">
        <f>VLOOKUP(A:A,[1]TDSheet!$A:$AG,33,0)</f>
        <v>77.8</v>
      </c>
      <c r="AG84" s="13">
        <f>VLOOKUP(A:A,[1]TDSheet!$A:$W,23,0)</f>
        <v>79.400000000000006</v>
      </c>
      <c r="AH84" s="13">
        <f>VLOOKUP(A:A,[3]TDSheet!$A:$B,2,0)</f>
        <v>114</v>
      </c>
      <c r="AI84" s="13">
        <f>VLOOKUP(A:A,[1]TDSheet!$A:$AI,35,0)</f>
        <v>0</v>
      </c>
      <c r="AJ84" s="13">
        <f t="shared" si="24"/>
        <v>0</v>
      </c>
      <c r="AK84" s="13">
        <f t="shared" si="25"/>
        <v>8</v>
      </c>
      <c r="AL84" s="13">
        <f t="shared" si="26"/>
        <v>32</v>
      </c>
      <c r="AM84" s="13">
        <f t="shared" si="27"/>
        <v>32</v>
      </c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110.11799999999999</v>
      </c>
      <c r="D85" s="8">
        <v>62.673000000000002</v>
      </c>
      <c r="E85" s="8">
        <v>77.067999999999998</v>
      </c>
      <c r="F85" s="8">
        <v>44.787999999999997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78.700999999999993</v>
      </c>
      <c r="K85" s="13">
        <f t="shared" si="20"/>
        <v>-1.6329999999999956</v>
      </c>
      <c r="L85" s="13">
        <f>VLOOKUP(A:A,[1]TDSheet!$A:$N,14,0)</f>
        <v>20</v>
      </c>
      <c r="M85" s="13">
        <f>VLOOKUP(A:A,[1]TDSheet!$A:$V,22,0)</f>
        <v>30</v>
      </c>
      <c r="N85" s="13">
        <f>VLOOKUP(A:A,[1]TDSheet!$A:$X,24,0)</f>
        <v>30</v>
      </c>
      <c r="O85" s="13"/>
      <c r="P85" s="13"/>
      <c r="Q85" s="13"/>
      <c r="R85" s="13"/>
      <c r="S85" s="13"/>
      <c r="T85" s="13"/>
      <c r="U85" s="15"/>
      <c r="V85" s="15"/>
      <c r="W85" s="13">
        <f t="shared" si="21"/>
        <v>15.413599999999999</v>
      </c>
      <c r="X85" s="15"/>
      <c r="Y85" s="16">
        <f t="shared" si="22"/>
        <v>8.0959671977993466</v>
      </c>
      <c r="Z85" s="13">
        <f t="shared" si="23"/>
        <v>2.9057455753360668</v>
      </c>
      <c r="AA85" s="13"/>
      <c r="AB85" s="13"/>
      <c r="AC85" s="13"/>
      <c r="AD85" s="13">
        <v>0</v>
      </c>
      <c r="AE85" s="13">
        <f>VLOOKUP(A:A,[1]TDSheet!$A:$AF,32,0)</f>
        <v>17.9208</v>
      </c>
      <c r="AF85" s="13">
        <f>VLOOKUP(A:A,[1]TDSheet!$A:$AG,33,0)</f>
        <v>22.2514</v>
      </c>
      <c r="AG85" s="13">
        <f>VLOOKUP(A:A,[1]TDSheet!$A:$W,23,0)</f>
        <v>18.3246</v>
      </c>
      <c r="AH85" s="13">
        <f>VLOOKUP(A:A,[3]TDSheet!$A:$B,2,0)</f>
        <v>4.3650000000000002</v>
      </c>
      <c r="AI85" s="13">
        <f>VLOOKUP(A:A,[1]TDSheet!$A:$AI,35,0)</f>
        <v>0</v>
      </c>
      <c r="AJ85" s="13">
        <f t="shared" si="24"/>
        <v>0</v>
      </c>
      <c r="AK85" s="13">
        <f t="shared" si="25"/>
        <v>0</v>
      </c>
      <c r="AL85" s="13">
        <f t="shared" si="26"/>
        <v>0</v>
      </c>
      <c r="AM85" s="13">
        <f t="shared" si="27"/>
        <v>0</v>
      </c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279</v>
      </c>
      <c r="D86" s="8">
        <v>1233</v>
      </c>
      <c r="E86" s="8">
        <v>999</v>
      </c>
      <c r="F86" s="8">
        <v>497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1020</v>
      </c>
      <c r="K86" s="13">
        <f t="shared" si="20"/>
        <v>-21</v>
      </c>
      <c r="L86" s="13">
        <f>VLOOKUP(A:A,[1]TDSheet!$A:$N,14,0)</f>
        <v>200</v>
      </c>
      <c r="M86" s="13">
        <f>VLOOKUP(A:A,[1]TDSheet!$A:$V,22,0)</f>
        <v>200</v>
      </c>
      <c r="N86" s="13">
        <f>VLOOKUP(A:A,[1]TDSheet!$A:$X,24,0)</f>
        <v>300</v>
      </c>
      <c r="O86" s="13"/>
      <c r="P86" s="13"/>
      <c r="Q86" s="13"/>
      <c r="R86" s="13"/>
      <c r="S86" s="13"/>
      <c r="T86" s="13"/>
      <c r="U86" s="15"/>
      <c r="V86" s="15">
        <v>100</v>
      </c>
      <c r="W86" s="13">
        <f t="shared" si="21"/>
        <v>199.8</v>
      </c>
      <c r="X86" s="15">
        <v>100</v>
      </c>
      <c r="Y86" s="16">
        <f t="shared" si="22"/>
        <v>6.9919919919919913</v>
      </c>
      <c r="Z86" s="13">
        <f t="shared" si="23"/>
        <v>2.4874874874874875</v>
      </c>
      <c r="AA86" s="13"/>
      <c r="AB86" s="13"/>
      <c r="AC86" s="13"/>
      <c r="AD86" s="13">
        <v>0</v>
      </c>
      <c r="AE86" s="13">
        <f>VLOOKUP(A:A,[1]TDSheet!$A:$AF,32,0)</f>
        <v>189.4</v>
      </c>
      <c r="AF86" s="13">
        <f>VLOOKUP(A:A,[1]TDSheet!$A:$AG,33,0)</f>
        <v>229.2</v>
      </c>
      <c r="AG86" s="13">
        <f>VLOOKUP(A:A,[1]TDSheet!$A:$W,23,0)</f>
        <v>203</v>
      </c>
      <c r="AH86" s="13">
        <f>VLOOKUP(A:A,[3]TDSheet!$A:$B,2,0)</f>
        <v>208</v>
      </c>
      <c r="AI86" s="13">
        <f>VLOOKUP(A:A,[1]TDSheet!$A:$AI,35,0)</f>
        <v>0</v>
      </c>
      <c r="AJ86" s="13">
        <f t="shared" si="24"/>
        <v>0</v>
      </c>
      <c r="AK86" s="13">
        <f t="shared" si="25"/>
        <v>0</v>
      </c>
      <c r="AL86" s="13">
        <f t="shared" si="26"/>
        <v>20</v>
      </c>
      <c r="AM86" s="13">
        <f t="shared" si="27"/>
        <v>20</v>
      </c>
      <c r="AN86" s="13"/>
      <c r="AO86" s="13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107</v>
      </c>
      <c r="D87" s="8">
        <v>748</v>
      </c>
      <c r="E87" s="8">
        <v>543</v>
      </c>
      <c r="F87" s="8">
        <v>288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582</v>
      </c>
      <c r="K87" s="13">
        <f t="shared" si="20"/>
        <v>-39</v>
      </c>
      <c r="L87" s="13">
        <f>VLOOKUP(A:A,[1]TDSheet!$A:$N,14,0)</f>
        <v>70</v>
      </c>
      <c r="M87" s="13">
        <f>VLOOKUP(A:A,[1]TDSheet!$A:$V,22,0)</f>
        <v>200</v>
      </c>
      <c r="N87" s="13">
        <f>VLOOKUP(A:A,[1]TDSheet!$A:$X,24,0)</f>
        <v>200</v>
      </c>
      <c r="O87" s="13"/>
      <c r="P87" s="13"/>
      <c r="Q87" s="13"/>
      <c r="R87" s="13"/>
      <c r="S87" s="13"/>
      <c r="T87" s="13"/>
      <c r="U87" s="15"/>
      <c r="V87" s="15"/>
      <c r="W87" s="13">
        <f t="shared" si="21"/>
        <v>108.6</v>
      </c>
      <c r="X87" s="15">
        <v>50</v>
      </c>
      <c r="Y87" s="16">
        <f t="shared" si="22"/>
        <v>7.4401473296500926</v>
      </c>
      <c r="Z87" s="13">
        <f t="shared" si="23"/>
        <v>2.6519337016574589</v>
      </c>
      <c r="AA87" s="13"/>
      <c r="AB87" s="13"/>
      <c r="AC87" s="13"/>
      <c r="AD87" s="13">
        <v>0</v>
      </c>
      <c r="AE87" s="13">
        <f>VLOOKUP(A:A,[1]TDSheet!$A:$AF,32,0)</f>
        <v>132.19999999999999</v>
      </c>
      <c r="AF87" s="13">
        <f>VLOOKUP(A:A,[1]TDSheet!$A:$AG,33,0)</f>
        <v>140.80000000000001</v>
      </c>
      <c r="AG87" s="13">
        <f>VLOOKUP(A:A,[1]TDSheet!$A:$W,23,0)</f>
        <v>137.19999999999999</v>
      </c>
      <c r="AH87" s="13">
        <f>VLOOKUP(A:A,[3]TDSheet!$A:$B,2,0)</f>
        <v>108</v>
      </c>
      <c r="AI87" s="13" t="str">
        <f>VLOOKUP(A:A,[1]TDSheet!$A:$AI,35,0)</f>
        <v>оконч</v>
      </c>
      <c r="AJ87" s="13">
        <f t="shared" si="24"/>
        <v>0</v>
      </c>
      <c r="AK87" s="13">
        <f t="shared" si="25"/>
        <v>0</v>
      </c>
      <c r="AL87" s="13">
        <f t="shared" si="26"/>
        <v>0</v>
      </c>
      <c r="AM87" s="13">
        <f t="shared" si="27"/>
        <v>15</v>
      </c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170.55199999999999</v>
      </c>
      <c r="D88" s="8">
        <v>497.36399999999998</v>
      </c>
      <c r="E88" s="8">
        <v>465.89800000000002</v>
      </c>
      <c r="F88" s="8">
        <v>94.418000000000006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506.56900000000002</v>
      </c>
      <c r="K88" s="13">
        <f t="shared" si="20"/>
        <v>-40.670999999999992</v>
      </c>
      <c r="L88" s="13">
        <f>VLOOKUP(A:A,[1]TDSheet!$A:$N,14,0)</f>
        <v>100</v>
      </c>
      <c r="M88" s="13">
        <f>VLOOKUP(A:A,[1]TDSheet!$A:$V,22,0)</f>
        <v>60</v>
      </c>
      <c r="N88" s="13">
        <f>VLOOKUP(A:A,[1]TDSheet!$A:$X,24,0)</f>
        <v>90</v>
      </c>
      <c r="O88" s="13"/>
      <c r="P88" s="13"/>
      <c r="Q88" s="13"/>
      <c r="R88" s="13"/>
      <c r="S88" s="13"/>
      <c r="T88" s="13"/>
      <c r="U88" s="15">
        <v>120</v>
      </c>
      <c r="V88" s="15">
        <v>100</v>
      </c>
      <c r="W88" s="13">
        <f t="shared" si="21"/>
        <v>93.179600000000008</v>
      </c>
      <c r="X88" s="15">
        <v>100</v>
      </c>
      <c r="Y88" s="16">
        <f t="shared" si="22"/>
        <v>7.1305092530983174</v>
      </c>
      <c r="Z88" s="13">
        <f t="shared" si="23"/>
        <v>1.0132904627193076</v>
      </c>
      <c r="AA88" s="13"/>
      <c r="AB88" s="13"/>
      <c r="AC88" s="13"/>
      <c r="AD88" s="13">
        <v>0</v>
      </c>
      <c r="AE88" s="13">
        <f>VLOOKUP(A:A,[1]TDSheet!$A:$AF,32,0)</f>
        <v>63.7864</v>
      </c>
      <c r="AF88" s="13">
        <f>VLOOKUP(A:A,[1]TDSheet!$A:$AG,33,0)</f>
        <v>70.724199999999996</v>
      </c>
      <c r="AG88" s="13">
        <f>VLOOKUP(A:A,[1]TDSheet!$A:$W,23,0)</f>
        <v>69.439599999999999</v>
      </c>
      <c r="AH88" s="13">
        <f>VLOOKUP(A:A,[3]TDSheet!$A:$B,2,0)</f>
        <v>127.51600000000001</v>
      </c>
      <c r="AI88" s="13" t="e">
        <f>VLOOKUP(A:A,[1]TDSheet!$A:$AI,35,0)</f>
        <v>#N/A</v>
      </c>
      <c r="AJ88" s="13">
        <f t="shared" si="24"/>
        <v>0</v>
      </c>
      <c r="AK88" s="13">
        <f t="shared" si="25"/>
        <v>120</v>
      </c>
      <c r="AL88" s="13">
        <f t="shared" si="26"/>
        <v>100</v>
      </c>
      <c r="AM88" s="13">
        <f t="shared" si="27"/>
        <v>100</v>
      </c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1908.703</v>
      </c>
      <c r="D89" s="8">
        <v>7548.125</v>
      </c>
      <c r="E89" s="8">
        <v>4281.57</v>
      </c>
      <c r="F89" s="8">
        <v>2030.347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4325.17</v>
      </c>
      <c r="K89" s="13">
        <f t="shared" si="20"/>
        <v>-43.600000000000364</v>
      </c>
      <c r="L89" s="13">
        <f>VLOOKUP(A:A,[1]TDSheet!$A:$N,14,0)</f>
        <v>700</v>
      </c>
      <c r="M89" s="13">
        <f>VLOOKUP(A:A,[1]TDSheet!$A:$V,22,0)</f>
        <v>800</v>
      </c>
      <c r="N89" s="13">
        <f>VLOOKUP(A:A,[1]TDSheet!$A:$X,24,0)</f>
        <v>700</v>
      </c>
      <c r="O89" s="13"/>
      <c r="P89" s="13"/>
      <c r="Q89" s="13"/>
      <c r="R89" s="13"/>
      <c r="S89" s="13"/>
      <c r="T89" s="13"/>
      <c r="U89" s="15">
        <v>600</v>
      </c>
      <c r="V89" s="15">
        <v>500</v>
      </c>
      <c r="W89" s="13">
        <f t="shared" si="21"/>
        <v>856.31399999999996</v>
      </c>
      <c r="X89" s="15">
        <v>600</v>
      </c>
      <c r="Y89" s="16">
        <f t="shared" si="22"/>
        <v>6.9254350623719807</v>
      </c>
      <c r="Z89" s="13">
        <f t="shared" si="23"/>
        <v>2.3710309535987966</v>
      </c>
      <c r="AA89" s="13"/>
      <c r="AB89" s="13"/>
      <c r="AC89" s="13"/>
      <c r="AD89" s="13">
        <v>0</v>
      </c>
      <c r="AE89" s="13">
        <f>VLOOKUP(A:A,[1]TDSheet!$A:$AF,32,0)</f>
        <v>847.20259999999996</v>
      </c>
      <c r="AF89" s="13">
        <f>VLOOKUP(A:A,[1]TDSheet!$A:$AG,33,0)</f>
        <v>814.72900000000004</v>
      </c>
      <c r="AG89" s="13">
        <f>VLOOKUP(A:A,[1]TDSheet!$A:$W,23,0)</f>
        <v>793.65679999999998</v>
      </c>
      <c r="AH89" s="13">
        <f>VLOOKUP(A:A,[3]TDSheet!$A:$B,2,0)</f>
        <v>1009.074</v>
      </c>
      <c r="AI89" s="13" t="str">
        <f>VLOOKUP(A:A,[1]TDSheet!$A:$AI,35,0)</f>
        <v>авгяб</v>
      </c>
      <c r="AJ89" s="13">
        <f t="shared" si="24"/>
        <v>0</v>
      </c>
      <c r="AK89" s="13">
        <f t="shared" si="25"/>
        <v>600</v>
      </c>
      <c r="AL89" s="13">
        <f t="shared" si="26"/>
        <v>500</v>
      </c>
      <c r="AM89" s="13">
        <f t="shared" si="27"/>
        <v>600</v>
      </c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3697.931</v>
      </c>
      <c r="D90" s="8">
        <v>6837.7730000000001</v>
      </c>
      <c r="E90" s="8">
        <v>7003.3289999999997</v>
      </c>
      <c r="F90" s="8">
        <v>3409.1660000000002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7154.6</v>
      </c>
      <c r="K90" s="13">
        <f t="shared" si="20"/>
        <v>-151.27100000000064</v>
      </c>
      <c r="L90" s="13">
        <f>VLOOKUP(A:A,[1]TDSheet!$A:$N,14,0)</f>
        <v>1150</v>
      </c>
      <c r="M90" s="13">
        <f>VLOOKUP(A:A,[1]TDSheet!$A:$V,22,0)</f>
        <v>1500</v>
      </c>
      <c r="N90" s="13">
        <f>VLOOKUP(A:A,[1]TDSheet!$A:$X,24,0)</f>
        <v>1500</v>
      </c>
      <c r="O90" s="13"/>
      <c r="P90" s="13"/>
      <c r="Q90" s="13"/>
      <c r="R90" s="13"/>
      <c r="S90" s="13"/>
      <c r="T90" s="13"/>
      <c r="U90" s="15">
        <v>500</v>
      </c>
      <c r="V90" s="15">
        <v>500</v>
      </c>
      <c r="W90" s="13">
        <f t="shared" si="21"/>
        <v>1363.7734</v>
      </c>
      <c r="X90" s="15">
        <v>1000</v>
      </c>
      <c r="Y90" s="16">
        <f t="shared" si="22"/>
        <v>7.0093506736529694</v>
      </c>
      <c r="Z90" s="13">
        <f t="shared" si="23"/>
        <v>2.4998038530447948</v>
      </c>
      <c r="AA90" s="13"/>
      <c r="AB90" s="13"/>
      <c r="AC90" s="13"/>
      <c r="AD90" s="13">
        <f>VLOOKUP(A:A,[4]TDSheet!$A:$D,4,0)</f>
        <v>184.46199999999999</v>
      </c>
      <c r="AE90" s="13">
        <f>VLOOKUP(A:A,[1]TDSheet!$A:$AF,32,0)</f>
        <v>1477.2182</v>
      </c>
      <c r="AF90" s="13">
        <f>VLOOKUP(A:A,[1]TDSheet!$A:$AG,33,0)</f>
        <v>1755.5484000000001</v>
      </c>
      <c r="AG90" s="13">
        <f>VLOOKUP(A:A,[1]TDSheet!$A:$W,23,0)</f>
        <v>1525.5602000000001</v>
      </c>
      <c r="AH90" s="13">
        <f>VLOOKUP(A:A,[3]TDSheet!$A:$B,2,0)</f>
        <v>1334.914</v>
      </c>
      <c r="AI90" s="13" t="str">
        <f>VLOOKUP(A:A,[1]TDSheet!$A:$AI,35,0)</f>
        <v>оконч</v>
      </c>
      <c r="AJ90" s="13">
        <f t="shared" si="24"/>
        <v>0</v>
      </c>
      <c r="AK90" s="13">
        <f t="shared" si="25"/>
        <v>500</v>
      </c>
      <c r="AL90" s="13">
        <f t="shared" si="26"/>
        <v>500</v>
      </c>
      <c r="AM90" s="13">
        <f t="shared" si="27"/>
        <v>1000</v>
      </c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3982.7530000000002</v>
      </c>
      <c r="D91" s="8">
        <v>14021.808999999999</v>
      </c>
      <c r="E91" s="8">
        <v>9130.9770000000008</v>
      </c>
      <c r="F91" s="8">
        <v>3035.299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9175.6059999999998</v>
      </c>
      <c r="K91" s="13">
        <f t="shared" si="20"/>
        <v>-44.628999999998996</v>
      </c>
      <c r="L91" s="13">
        <f>VLOOKUP(A:A,[1]TDSheet!$A:$N,14,0)</f>
        <v>1200</v>
      </c>
      <c r="M91" s="13">
        <f>VLOOKUP(A:A,[1]TDSheet!$A:$V,22,0)</f>
        <v>1600</v>
      </c>
      <c r="N91" s="13">
        <f>VLOOKUP(A:A,[1]TDSheet!$A:$X,24,0)</f>
        <v>1200</v>
      </c>
      <c r="O91" s="13"/>
      <c r="P91" s="13"/>
      <c r="Q91" s="13"/>
      <c r="R91" s="13"/>
      <c r="S91" s="13"/>
      <c r="T91" s="13"/>
      <c r="U91" s="15">
        <v>1900</v>
      </c>
      <c r="V91" s="15">
        <v>1400</v>
      </c>
      <c r="W91" s="13">
        <f t="shared" si="21"/>
        <v>1789.8216</v>
      </c>
      <c r="X91" s="15">
        <v>2100</v>
      </c>
      <c r="Y91" s="16">
        <f t="shared" si="22"/>
        <v>6.9477868632270381</v>
      </c>
      <c r="Z91" s="13">
        <f t="shared" si="23"/>
        <v>1.6958667835945214</v>
      </c>
      <c r="AA91" s="13"/>
      <c r="AB91" s="13"/>
      <c r="AC91" s="13"/>
      <c r="AD91" s="13">
        <f>VLOOKUP(A:A,[4]TDSheet!$A:$D,4,0)</f>
        <v>181.869</v>
      </c>
      <c r="AE91" s="13">
        <f>VLOOKUP(A:A,[1]TDSheet!$A:$AF,32,0)</f>
        <v>1446.5886</v>
      </c>
      <c r="AF91" s="13">
        <f>VLOOKUP(A:A,[1]TDSheet!$A:$AG,33,0)</f>
        <v>1634.3142</v>
      </c>
      <c r="AG91" s="13">
        <f>VLOOKUP(A:A,[1]TDSheet!$A:$W,23,0)</f>
        <v>1462.1948</v>
      </c>
      <c r="AH91" s="13">
        <f>VLOOKUP(A:A,[3]TDSheet!$A:$B,2,0)</f>
        <v>2433.223</v>
      </c>
      <c r="AI91" s="13" t="str">
        <f>VLOOKUP(A:A,[1]TDSheet!$A:$AI,35,0)</f>
        <v>сниж,авяб</v>
      </c>
      <c r="AJ91" s="13">
        <f t="shared" si="24"/>
        <v>0</v>
      </c>
      <c r="AK91" s="13">
        <f t="shared" si="25"/>
        <v>1900</v>
      </c>
      <c r="AL91" s="13">
        <f t="shared" si="26"/>
        <v>1400</v>
      </c>
      <c r="AM91" s="13">
        <f t="shared" si="27"/>
        <v>2100</v>
      </c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149.90299999999999</v>
      </c>
      <c r="D92" s="8">
        <v>261.09699999999998</v>
      </c>
      <c r="E92" s="8">
        <v>265.91699999999997</v>
      </c>
      <c r="F92" s="8">
        <v>140.19800000000001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272.63499999999999</v>
      </c>
      <c r="K92" s="13">
        <f t="shared" si="20"/>
        <v>-6.7180000000000177</v>
      </c>
      <c r="L92" s="13">
        <f>VLOOKUP(A:A,[1]TDSheet!$A:$N,14,0)</f>
        <v>30</v>
      </c>
      <c r="M92" s="13">
        <f>VLOOKUP(A:A,[1]TDSheet!$A:$V,22,0)</f>
        <v>80</v>
      </c>
      <c r="N92" s="13">
        <f>VLOOKUP(A:A,[1]TDSheet!$A:$X,24,0)</f>
        <v>50</v>
      </c>
      <c r="O92" s="13"/>
      <c r="P92" s="13"/>
      <c r="Q92" s="13"/>
      <c r="R92" s="13"/>
      <c r="S92" s="13"/>
      <c r="T92" s="13"/>
      <c r="U92" s="15"/>
      <c r="V92" s="15">
        <v>30</v>
      </c>
      <c r="W92" s="13">
        <f t="shared" si="21"/>
        <v>53.183399999999992</v>
      </c>
      <c r="X92" s="15">
        <v>50</v>
      </c>
      <c r="Y92" s="16">
        <f t="shared" si="22"/>
        <v>7.1488095909625944</v>
      </c>
      <c r="Z92" s="13">
        <f t="shared" si="23"/>
        <v>2.6361233016317125</v>
      </c>
      <c r="AA92" s="13"/>
      <c r="AB92" s="13"/>
      <c r="AC92" s="13"/>
      <c r="AD92" s="13">
        <v>0</v>
      </c>
      <c r="AE92" s="13">
        <f>VLOOKUP(A:A,[1]TDSheet!$A:$AF,32,0)</f>
        <v>44.1252</v>
      </c>
      <c r="AF92" s="13">
        <f>VLOOKUP(A:A,[1]TDSheet!$A:$AG,33,0)</f>
        <v>48.192999999999998</v>
      </c>
      <c r="AG92" s="13">
        <f>VLOOKUP(A:A,[1]TDSheet!$A:$W,23,0)</f>
        <v>48.187200000000004</v>
      </c>
      <c r="AH92" s="13">
        <f>VLOOKUP(A:A,[3]TDSheet!$A:$B,2,0)</f>
        <v>63.392000000000003</v>
      </c>
      <c r="AI92" s="13">
        <f>VLOOKUP(A:A,[1]TDSheet!$A:$AI,35,0)</f>
        <v>0</v>
      </c>
      <c r="AJ92" s="13">
        <f t="shared" si="24"/>
        <v>0</v>
      </c>
      <c r="AK92" s="13">
        <f t="shared" si="25"/>
        <v>0</v>
      </c>
      <c r="AL92" s="13">
        <f t="shared" si="26"/>
        <v>30</v>
      </c>
      <c r="AM92" s="13">
        <f t="shared" si="27"/>
        <v>50</v>
      </c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151</v>
      </c>
      <c r="D93" s="8">
        <v>101</v>
      </c>
      <c r="E93" s="8">
        <v>226</v>
      </c>
      <c r="F93" s="8">
        <v>18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264</v>
      </c>
      <c r="K93" s="13">
        <f t="shared" si="20"/>
        <v>-38</v>
      </c>
      <c r="L93" s="13">
        <f>VLOOKUP(A:A,[1]TDSheet!$A:$N,14,0)</f>
        <v>30</v>
      </c>
      <c r="M93" s="13">
        <f>VLOOKUP(A:A,[1]TDSheet!$A:$V,22,0)</f>
        <v>80</v>
      </c>
      <c r="N93" s="13">
        <f>VLOOKUP(A:A,[1]TDSheet!$A:$X,24,0)</f>
        <v>30</v>
      </c>
      <c r="O93" s="13"/>
      <c r="P93" s="13"/>
      <c r="Q93" s="13"/>
      <c r="R93" s="13"/>
      <c r="S93" s="13"/>
      <c r="T93" s="13"/>
      <c r="U93" s="15">
        <v>60</v>
      </c>
      <c r="V93" s="15">
        <v>60</v>
      </c>
      <c r="W93" s="13">
        <f t="shared" si="21"/>
        <v>45.2</v>
      </c>
      <c r="X93" s="15">
        <v>50</v>
      </c>
      <c r="Y93" s="16">
        <f t="shared" si="22"/>
        <v>7.2566371681415927</v>
      </c>
      <c r="Z93" s="13">
        <f t="shared" si="23"/>
        <v>0.39823008849557517</v>
      </c>
      <c r="AA93" s="13"/>
      <c r="AB93" s="13"/>
      <c r="AC93" s="13"/>
      <c r="AD93" s="13">
        <v>0</v>
      </c>
      <c r="AE93" s="13">
        <f>VLOOKUP(A:A,[1]TDSheet!$A:$AF,32,0)</f>
        <v>25.2</v>
      </c>
      <c r="AF93" s="13">
        <f>VLOOKUP(A:A,[1]TDSheet!$A:$AG,33,0)</f>
        <v>40.200000000000003</v>
      </c>
      <c r="AG93" s="13">
        <f>VLOOKUP(A:A,[1]TDSheet!$A:$W,23,0)</f>
        <v>32.799999999999997</v>
      </c>
      <c r="AH93" s="13">
        <f>VLOOKUP(A:A,[3]TDSheet!$A:$B,2,0)</f>
        <v>45</v>
      </c>
      <c r="AI93" s="13" t="e">
        <f>VLOOKUP(A:A,[1]TDSheet!$A:$AI,35,0)</f>
        <v>#N/A</v>
      </c>
      <c r="AJ93" s="13">
        <f t="shared" si="24"/>
        <v>0</v>
      </c>
      <c r="AK93" s="13">
        <f t="shared" si="25"/>
        <v>30</v>
      </c>
      <c r="AL93" s="13">
        <f t="shared" si="26"/>
        <v>30</v>
      </c>
      <c r="AM93" s="13">
        <f t="shared" si="27"/>
        <v>25</v>
      </c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23.719000000000001</v>
      </c>
      <c r="D94" s="8">
        <v>18.510999999999999</v>
      </c>
      <c r="E94" s="8">
        <v>27.047000000000001</v>
      </c>
      <c r="F94" s="8">
        <v>5.8879999999999999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31.001999999999999</v>
      </c>
      <c r="K94" s="13">
        <f t="shared" si="20"/>
        <v>-3.9549999999999983</v>
      </c>
      <c r="L94" s="13">
        <f>VLOOKUP(A:A,[1]TDSheet!$A:$N,14,0)</f>
        <v>0</v>
      </c>
      <c r="M94" s="13">
        <f>VLOOKUP(A:A,[1]TDSheet!$A:$V,22,0)</f>
        <v>20</v>
      </c>
      <c r="N94" s="13">
        <f>VLOOKUP(A:A,[1]TDSheet!$A:$X,24,0)</f>
        <v>10</v>
      </c>
      <c r="O94" s="13"/>
      <c r="P94" s="13"/>
      <c r="Q94" s="13"/>
      <c r="R94" s="13"/>
      <c r="S94" s="13"/>
      <c r="T94" s="13"/>
      <c r="U94" s="15"/>
      <c r="V94" s="15"/>
      <c r="W94" s="13">
        <f t="shared" si="21"/>
        <v>5.4093999999999998</v>
      </c>
      <c r="X94" s="15">
        <v>10</v>
      </c>
      <c r="Y94" s="16">
        <f t="shared" si="22"/>
        <v>8.4830110548304809</v>
      </c>
      <c r="Z94" s="13">
        <f t="shared" si="23"/>
        <v>1.0884756165193923</v>
      </c>
      <c r="AA94" s="13"/>
      <c r="AB94" s="13"/>
      <c r="AC94" s="13"/>
      <c r="AD94" s="13">
        <v>0</v>
      </c>
      <c r="AE94" s="13">
        <f>VLOOKUP(A:A,[1]TDSheet!$A:$AF,32,0)</f>
        <v>8.1845999999999997</v>
      </c>
      <c r="AF94" s="13">
        <f>VLOOKUP(A:A,[1]TDSheet!$A:$AG,33,0)</f>
        <v>5.5253999999999994</v>
      </c>
      <c r="AG94" s="13">
        <f>VLOOKUP(A:A,[1]TDSheet!$A:$W,23,0)</f>
        <v>4.1981999999999999</v>
      </c>
      <c r="AH94" s="13">
        <v>0</v>
      </c>
      <c r="AI94" s="13">
        <f>VLOOKUP(A:A,[1]TDSheet!$A:$AI,35,0)</f>
        <v>0</v>
      </c>
      <c r="AJ94" s="13">
        <f t="shared" si="24"/>
        <v>0</v>
      </c>
      <c r="AK94" s="13">
        <f t="shared" si="25"/>
        <v>0</v>
      </c>
      <c r="AL94" s="13">
        <f t="shared" si="26"/>
        <v>0</v>
      </c>
      <c r="AM94" s="13">
        <f t="shared" si="27"/>
        <v>10</v>
      </c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780</v>
      </c>
      <c r="D95" s="8">
        <v>2552</v>
      </c>
      <c r="E95" s="8">
        <v>2952</v>
      </c>
      <c r="F95" s="8">
        <v>338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2988</v>
      </c>
      <c r="K95" s="13">
        <f t="shared" si="20"/>
        <v>-36</v>
      </c>
      <c r="L95" s="13">
        <f>VLOOKUP(A:A,[1]TDSheet!$A:$N,14,0)</f>
        <v>200</v>
      </c>
      <c r="M95" s="13">
        <f>VLOOKUP(A:A,[1]TDSheet!$A:$V,22,0)</f>
        <v>400</v>
      </c>
      <c r="N95" s="13">
        <f>VLOOKUP(A:A,[1]TDSheet!$A:$X,24,0)</f>
        <v>300</v>
      </c>
      <c r="O95" s="13"/>
      <c r="P95" s="13"/>
      <c r="Q95" s="13"/>
      <c r="R95" s="13"/>
      <c r="S95" s="13"/>
      <c r="T95" s="13">
        <v>1002</v>
      </c>
      <c r="U95" s="15">
        <v>300</v>
      </c>
      <c r="V95" s="15">
        <v>300</v>
      </c>
      <c r="W95" s="13">
        <f t="shared" si="21"/>
        <v>330</v>
      </c>
      <c r="X95" s="15">
        <v>450</v>
      </c>
      <c r="Y95" s="16">
        <f t="shared" si="22"/>
        <v>6.9333333333333336</v>
      </c>
      <c r="Z95" s="13">
        <f t="shared" si="23"/>
        <v>1.0242424242424242</v>
      </c>
      <c r="AA95" s="13"/>
      <c r="AB95" s="13"/>
      <c r="AC95" s="13"/>
      <c r="AD95" s="13">
        <f>VLOOKUP(A:A,[4]TDSheet!$A:$D,4,0)</f>
        <v>1302</v>
      </c>
      <c r="AE95" s="13">
        <f>VLOOKUP(A:A,[1]TDSheet!$A:$AF,32,0)</f>
        <v>291</v>
      </c>
      <c r="AF95" s="13">
        <f>VLOOKUP(A:A,[1]TDSheet!$A:$AG,33,0)</f>
        <v>311.2</v>
      </c>
      <c r="AG95" s="13">
        <f>VLOOKUP(A:A,[1]TDSheet!$A:$W,23,0)</f>
        <v>266.8</v>
      </c>
      <c r="AH95" s="13">
        <f>VLOOKUP(A:A,[3]TDSheet!$A:$B,2,0)</f>
        <v>403</v>
      </c>
      <c r="AI95" s="13" t="e">
        <f>VLOOKUP(A:A,[1]TDSheet!$A:$AI,35,0)</f>
        <v>#N/A</v>
      </c>
      <c r="AJ95" s="13">
        <f t="shared" si="24"/>
        <v>300.59999999999997</v>
      </c>
      <c r="AK95" s="13">
        <f t="shared" si="25"/>
        <v>90</v>
      </c>
      <c r="AL95" s="13">
        <f t="shared" si="26"/>
        <v>90</v>
      </c>
      <c r="AM95" s="13">
        <f t="shared" si="27"/>
        <v>135</v>
      </c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334</v>
      </c>
      <c r="D96" s="8">
        <v>729</v>
      </c>
      <c r="E96" s="8">
        <v>808</v>
      </c>
      <c r="F96" s="8">
        <v>236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853</v>
      </c>
      <c r="K96" s="13">
        <f t="shared" si="20"/>
        <v>-45</v>
      </c>
      <c r="L96" s="13">
        <f>VLOOKUP(A:A,[1]TDSheet!$A:$N,14,0)</f>
        <v>180</v>
      </c>
      <c r="M96" s="13">
        <f>VLOOKUP(A:A,[1]TDSheet!$A:$V,22,0)</f>
        <v>180</v>
      </c>
      <c r="N96" s="13">
        <f>VLOOKUP(A:A,[1]TDSheet!$A:$X,24,0)</f>
        <v>150</v>
      </c>
      <c r="O96" s="13"/>
      <c r="P96" s="13"/>
      <c r="Q96" s="13"/>
      <c r="R96" s="13"/>
      <c r="S96" s="13"/>
      <c r="T96" s="13"/>
      <c r="U96" s="15">
        <v>100</v>
      </c>
      <c r="V96" s="15">
        <v>100</v>
      </c>
      <c r="W96" s="13">
        <f t="shared" si="21"/>
        <v>161.6</v>
      </c>
      <c r="X96" s="15">
        <v>180</v>
      </c>
      <c r="Y96" s="16">
        <f t="shared" si="22"/>
        <v>6.967821782178218</v>
      </c>
      <c r="Z96" s="13">
        <f t="shared" si="23"/>
        <v>1.4603960396039604</v>
      </c>
      <c r="AA96" s="13"/>
      <c r="AB96" s="13"/>
      <c r="AC96" s="13"/>
      <c r="AD96" s="13">
        <v>0</v>
      </c>
      <c r="AE96" s="13">
        <f>VLOOKUP(A:A,[1]TDSheet!$A:$AF,32,0)</f>
        <v>125</v>
      </c>
      <c r="AF96" s="13">
        <f>VLOOKUP(A:A,[1]TDSheet!$A:$AG,33,0)</f>
        <v>176.4</v>
      </c>
      <c r="AG96" s="13">
        <f>VLOOKUP(A:A,[1]TDSheet!$A:$W,23,0)</f>
        <v>145.19999999999999</v>
      </c>
      <c r="AH96" s="13">
        <f>VLOOKUP(A:A,[3]TDSheet!$A:$B,2,0)</f>
        <v>166</v>
      </c>
      <c r="AI96" s="13" t="e">
        <f>VLOOKUP(A:A,[1]TDSheet!$A:$AI,35,0)</f>
        <v>#N/A</v>
      </c>
      <c r="AJ96" s="13">
        <f t="shared" si="24"/>
        <v>0</v>
      </c>
      <c r="AK96" s="13">
        <f t="shared" si="25"/>
        <v>30</v>
      </c>
      <c r="AL96" s="13">
        <f t="shared" si="26"/>
        <v>30</v>
      </c>
      <c r="AM96" s="13">
        <f t="shared" si="27"/>
        <v>54</v>
      </c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386</v>
      </c>
      <c r="D97" s="8">
        <v>1888</v>
      </c>
      <c r="E97" s="8">
        <v>1700</v>
      </c>
      <c r="F97" s="8">
        <v>535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1742</v>
      </c>
      <c r="K97" s="13">
        <f t="shared" si="20"/>
        <v>-42</v>
      </c>
      <c r="L97" s="13">
        <f>VLOOKUP(A:A,[1]TDSheet!$A:$N,14,0)</f>
        <v>330</v>
      </c>
      <c r="M97" s="13">
        <f>VLOOKUP(A:A,[1]TDSheet!$A:$V,22,0)</f>
        <v>220</v>
      </c>
      <c r="N97" s="13">
        <f>VLOOKUP(A:A,[1]TDSheet!$A:$X,24,0)</f>
        <v>250</v>
      </c>
      <c r="O97" s="13"/>
      <c r="P97" s="13"/>
      <c r="Q97" s="13"/>
      <c r="R97" s="13"/>
      <c r="S97" s="13"/>
      <c r="T97" s="13">
        <v>300</v>
      </c>
      <c r="U97" s="15"/>
      <c r="V97" s="15">
        <v>150</v>
      </c>
      <c r="W97" s="13">
        <f t="shared" si="21"/>
        <v>250</v>
      </c>
      <c r="X97" s="15">
        <v>250</v>
      </c>
      <c r="Y97" s="16">
        <f t="shared" si="22"/>
        <v>6.94</v>
      </c>
      <c r="Z97" s="13">
        <f t="shared" si="23"/>
        <v>2.14</v>
      </c>
      <c r="AA97" s="13"/>
      <c r="AB97" s="13"/>
      <c r="AC97" s="13"/>
      <c r="AD97" s="13">
        <f>VLOOKUP(A:A,[4]TDSheet!$A:$D,4,0)</f>
        <v>450</v>
      </c>
      <c r="AE97" s="13">
        <f>VLOOKUP(A:A,[1]TDSheet!$A:$AF,32,0)</f>
        <v>206.4</v>
      </c>
      <c r="AF97" s="13">
        <f>VLOOKUP(A:A,[1]TDSheet!$A:$AG,33,0)</f>
        <v>274.2</v>
      </c>
      <c r="AG97" s="13">
        <f>VLOOKUP(A:A,[1]TDSheet!$A:$W,23,0)</f>
        <v>245.6</v>
      </c>
      <c r="AH97" s="13">
        <f>VLOOKUP(A:A,[3]TDSheet!$A:$B,2,0)</f>
        <v>261</v>
      </c>
      <c r="AI97" s="13" t="e">
        <f>VLOOKUP(A:A,[1]TDSheet!$A:$AI,35,0)</f>
        <v>#N/A</v>
      </c>
      <c r="AJ97" s="13">
        <f t="shared" si="24"/>
        <v>90</v>
      </c>
      <c r="AK97" s="13">
        <f t="shared" si="25"/>
        <v>0</v>
      </c>
      <c r="AL97" s="13">
        <f t="shared" si="26"/>
        <v>45</v>
      </c>
      <c r="AM97" s="13">
        <f t="shared" si="27"/>
        <v>75</v>
      </c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231</v>
      </c>
      <c r="D98" s="8">
        <v>854</v>
      </c>
      <c r="E98" s="8">
        <v>814</v>
      </c>
      <c r="F98" s="8">
        <v>237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883</v>
      </c>
      <c r="K98" s="13">
        <f t="shared" si="20"/>
        <v>-69</v>
      </c>
      <c r="L98" s="13">
        <f>VLOOKUP(A:A,[1]TDSheet!$A:$N,14,0)</f>
        <v>200</v>
      </c>
      <c r="M98" s="13">
        <f>VLOOKUP(A:A,[1]TDSheet!$A:$V,22,0)</f>
        <v>220</v>
      </c>
      <c r="N98" s="13">
        <f>VLOOKUP(A:A,[1]TDSheet!$A:$X,24,0)</f>
        <v>150</v>
      </c>
      <c r="O98" s="13"/>
      <c r="P98" s="13"/>
      <c r="Q98" s="13"/>
      <c r="R98" s="13"/>
      <c r="S98" s="13"/>
      <c r="T98" s="13"/>
      <c r="U98" s="15"/>
      <c r="V98" s="15">
        <v>150</v>
      </c>
      <c r="W98" s="13">
        <f t="shared" si="21"/>
        <v>162.80000000000001</v>
      </c>
      <c r="X98" s="15">
        <v>170</v>
      </c>
      <c r="Y98" s="16">
        <f t="shared" si="22"/>
        <v>6.9226044226044223</v>
      </c>
      <c r="Z98" s="13">
        <f t="shared" si="23"/>
        <v>1.4557739557739557</v>
      </c>
      <c r="AA98" s="13"/>
      <c r="AB98" s="13"/>
      <c r="AC98" s="13"/>
      <c r="AD98" s="13">
        <v>0</v>
      </c>
      <c r="AE98" s="13">
        <f>VLOOKUP(A:A,[1]TDSheet!$A:$AF,32,0)</f>
        <v>123.2</v>
      </c>
      <c r="AF98" s="13">
        <f>VLOOKUP(A:A,[1]TDSheet!$A:$AG,33,0)</f>
        <v>173.6</v>
      </c>
      <c r="AG98" s="13">
        <f>VLOOKUP(A:A,[1]TDSheet!$A:$W,23,0)</f>
        <v>148.19999999999999</v>
      </c>
      <c r="AH98" s="13">
        <f>VLOOKUP(A:A,[3]TDSheet!$A:$B,2,0)</f>
        <v>135</v>
      </c>
      <c r="AI98" s="13" t="e">
        <f>VLOOKUP(A:A,[1]TDSheet!$A:$AI,35,0)</f>
        <v>#N/A</v>
      </c>
      <c r="AJ98" s="13">
        <f t="shared" si="24"/>
        <v>0</v>
      </c>
      <c r="AK98" s="13">
        <f t="shared" si="25"/>
        <v>0</v>
      </c>
      <c r="AL98" s="13">
        <f t="shared" si="26"/>
        <v>45</v>
      </c>
      <c r="AM98" s="13">
        <f t="shared" si="27"/>
        <v>51</v>
      </c>
      <c r="AN98" s="13"/>
      <c r="AO98" s="13"/>
    </row>
    <row r="99" spans="1:41" s="1" customFormat="1" ht="11.1" customHeight="1" outlineLevel="1" x14ac:dyDescent="0.2">
      <c r="A99" s="7" t="s">
        <v>114</v>
      </c>
      <c r="B99" s="7" t="s">
        <v>12</v>
      </c>
      <c r="C99" s="8">
        <v>6</v>
      </c>
      <c r="D99" s="8"/>
      <c r="E99" s="8">
        <v>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v>0</v>
      </c>
      <c r="K99" s="13">
        <f t="shared" si="20"/>
        <v>0</v>
      </c>
      <c r="L99" s="13">
        <f>VLOOKUP(A:A,[1]TDSheet!$A:$N,14,0)</f>
        <v>0</v>
      </c>
      <c r="M99" s="13">
        <f>VLOOKUP(A:A,[1]TDSheet!$A:$V,22,0)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5"/>
      <c r="V99" s="15"/>
      <c r="W99" s="13">
        <f t="shared" si="21"/>
        <v>0</v>
      </c>
      <c r="X99" s="15"/>
      <c r="Y99" s="16" t="e">
        <f t="shared" si="22"/>
        <v>#DIV/0!</v>
      </c>
      <c r="Z99" s="13" t="e">
        <f t="shared" si="23"/>
        <v>#DIV/0!</v>
      </c>
      <c r="AA99" s="13"/>
      <c r="AB99" s="13"/>
      <c r="AC99" s="13"/>
      <c r="AD99" s="13">
        <v>0</v>
      </c>
      <c r="AE99" s="13">
        <f>VLOOKUP(A:A,[1]TDSheet!$A:$AF,32,0)</f>
        <v>0</v>
      </c>
      <c r="AF99" s="13">
        <f>VLOOKUP(A:A,[1]TDSheet!$A:$AG,33,0)</f>
        <v>0</v>
      </c>
      <c r="AG99" s="13">
        <f>VLOOKUP(A:A,[1]TDSheet!$A:$W,23,0)</f>
        <v>0.4</v>
      </c>
      <c r="AH99" s="13">
        <v>0</v>
      </c>
      <c r="AI99" s="13" t="e">
        <f>VLOOKUP(A:A,[1]TDSheet!$A:$AI,35,0)</f>
        <v>#N/A</v>
      </c>
      <c r="AJ99" s="13">
        <f t="shared" si="24"/>
        <v>0</v>
      </c>
      <c r="AK99" s="13">
        <f t="shared" si="25"/>
        <v>0</v>
      </c>
      <c r="AL99" s="13">
        <f t="shared" si="26"/>
        <v>0</v>
      </c>
      <c r="AM99" s="13">
        <f t="shared" si="27"/>
        <v>0</v>
      </c>
      <c r="AN99" s="13"/>
      <c r="AO99" s="13"/>
    </row>
    <row r="100" spans="1:41" s="1" customFormat="1" ht="21.95" customHeight="1" outlineLevel="1" x14ac:dyDescent="0.2">
      <c r="A100" s="7" t="s">
        <v>102</v>
      </c>
      <c r="B100" s="7" t="s">
        <v>8</v>
      </c>
      <c r="C100" s="8">
        <v>10.212</v>
      </c>
      <c r="D100" s="8">
        <v>1.35</v>
      </c>
      <c r="E100" s="8">
        <v>2.7</v>
      </c>
      <c r="F100" s="8">
        <v>7.5119999999999996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7.95</v>
      </c>
      <c r="K100" s="13">
        <f t="shared" si="20"/>
        <v>-5.25</v>
      </c>
      <c r="L100" s="13">
        <f>VLOOKUP(A:A,[1]TDSheet!$A:$N,14,0)</f>
        <v>10</v>
      </c>
      <c r="M100" s="13">
        <f>VLOOKUP(A:A,[1]TDSheet!$A:$V,22,0)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5"/>
      <c r="V100" s="15"/>
      <c r="W100" s="13">
        <f t="shared" si="21"/>
        <v>0.54</v>
      </c>
      <c r="X100" s="15"/>
      <c r="Y100" s="16">
        <f t="shared" si="22"/>
        <v>32.42962962962963</v>
      </c>
      <c r="Z100" s="13">
        <f t="shared" si="23"/>
        <v>13.91111111111111</v>
      </c>
      <c r="AA100" s="13"/>
      <c r="AB100" s="13"/>
      <c r="AC100" s="13"/>
      <c r="AD100" s="13">
        <v>0</v>
      </c>
      <c r="AE100" s="13">
        <f>VLOOKUP(A:A,[1]TDSheet!$A:$AF,32,0)</f>
        <v>1.4136</v>
      </c>
      <c r="AF100" s="13">
        <f>VLOOKUP(A:A,[1]TDSheet!$A:$AG,33,0)</f>
        <v>0</v>
      </c>
      <c r="AG100" s="13">
        <f>VLOOKUP(A:A,[1]TDSheet!$A:$W,23,0)</f>
        <v>1.9167999999999998</v>
      </c>
      <c r="AH100" s="13">
        <f>VLOOKUP(A:A,[3]TDSheet!$A:$B,2,0)</f>
        <v>1.4</v>
      </c>
      <c r="AI100" s="18" t="str">
        <f>VLOOKUP(A:A,[1]TDSheet!$A:$AI,35,0)</f>
        <v>зв груп</v>
      </c>
      <c r="AJ100" s="13">
        <f t="shared" si="24"/>
        <v>0</v>
      </c>
      <c r="AK100" s="13">
        <f t="shared" si="25"/>
        <v>0</v>
      </c>
      <c r="AL100" s="13">
        <f t="shared" si="26"/>
        <v>0</v>
      </c>
      <c r="AM100" s="13">
        <f t="shared" si="27"/>
        <v>0</v>
      </c>
      <c r="AN100" s="13"/>
      <c r="AO100" s="13"/>
    </row>
    <row r="101" spans="1:41" s="1" customFormat="1" ht="11.1" customHeight="1" outlineLevel="1" x14ac:dyDescent="0.2">
      <c r="A101" s="7" t="s">
        <v>103</v>
      </c>
      <c r="B101" s="7" t="s">
        <v>12</v>
      </c>
      <c r="C101" s="8">
        <v>13</v>
      </c>
      <c r="D101" s="8">
        <v>1</v>
      </c>
      <c r="E101" s="8">
        <v>7</v>
      </c>
      <c r="F101" s="8">
        <v>5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10</v>
      </c>
      <c r="K101" s="13">
        <f t="shared" si="20"/>
        <v>-3</v>
      </c>
      <c r="L101" s="13">
        <f>VLOOKUP(A:A,[1]TDSheet!$A:$N,14,0)</f>
        <v>10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5"/>
      <c r="V101" s="15"/>
      <c r="W101" s="13">
        <f t="shared" si="21"/>
        <v>1.4</v>
      </c>
      <c r="X101" s="15"/>
      <c r="Y101" s="16">
        <f t="shared" si="22"/>
        <v>10.714285714285715</v>
      </c>
      <c r="Z101" s="13">
        <f t="shared" si="23"/>
        <v>3.5714285714285716</v>
      </c>
      <c r="AA101" s="13"/>
      <c r="AB101" s="13"/>
      <c r="AC101" s="13"/>
      <c r="AD101" s="13">
        <v>0</v>
      </c>
      <c r="AE101" s="13">
        <f>VLOOKUP(A:A,[1]TDSheet!$A:$AF,32,0)</f>
        <v>0.8</v>
      </c>
      <c r="AF101" s="13">
        <f>VLOOKUP(A:A,[1]TDSheet!$A:$AG,33,0)</f>
        <v>1.6</v>
      </c>
      <c r="AG101" s="13">
        <f>VLOOKUP(A:A,[1]TDSheet!$A:$W,23,0)</f>
        <v>1.4</v>
      </c>
      <c r="AH101" s="13">
        <f>VLOOKUP(A:A,[3]TDSheet!$A:$B,2,0)</f>
        <v>3</v>
      </c>
      <c r="AI101" s="13">
        <f>VLOOKUP(A:A,[1]TDSheet!$A:$AI,35,0)</f>
        <v>0</v>
      </c>
      <c r="AJ101" s="13">
        <f t="shared" si="24"/>
        <v>0</v>
      </c>
      <c r="AK101" s="13">
        <f t="shared" si="25"/>
        <v>0</v>
      </c>
      <c r="AL101" s="13">
        <f t="shared" si="26"/>
        <v>0</v>
      </c>
      <c r="AM101" s="13">
        <f t="shared" si="27"/>
        <v>0</v>
      </c>
      <c r="AN101" s="13"/>
      <c r="AO101" s="13"/>
    </row>
    <row r="102" spans="1:41" s="1" customFormat="1" ht="11.1" customHeight="1" outlineLevel="1" x14ac:dyDescent="0.2">
      <c r="A102" s="7" t="s">
        <v>104</v>
      </c>
      <c r="B102" s="7" t="s">
        <v>12</v>
      </c>
      <c r="C102" s="8">
        <v>121</v>
      </c>
      <c r="D102" s="8">
        <v>225</v>
      </c>
      <c r="E102" s="8">
        <v>285</v>
      </c>
      <c r="F102" s="8">
        <v>49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347</v>
      </c>
      <c r="K102" s="13">
        <f t="shared" si="20"/>
        <v>-62</v>
      </c>
      <c r="L102" s="13">
        <f>VLOOKUP(A:A,[1]TDSheet!$A:$N,14,0)</f>
        <v>100</v>
      </c>
      <c r="M102" s="13">
        <f>VLOOKUP(A:A,[1]TDSheet!$A:$V,22,0)</f>
        <v>50</v>
      </c>
      <c r="N102" s="13">
        <f>VLOOKUP(A:A,[1]TDSheet!$A:$X,24,0)</f>
        <v>80</v>
      </c>
      <c r="O102" s="13"/>
      <c r="P102" s="13"/>
      <c r="Q102" s="13"/>
      <c r="R102" s="13"/>
      <c r="S102" s="13"/>
      <c r="T102" s="13"/>
      <c r="U102" s="15">
        <v>50</v>
      </c>
      <c r="V102" s="15">
        <v>50</v>
      </c>
      <c r="W102" s="13">
        <f t="shared" si="21"/>
        <v>57</v>
      </c>
      <c r="X102" s="15">
        <v>50</v>
      </c>
      <c r="Y102" s="16">
        <f t="shared" si="22"/>
        <v>7.5263157894736841</v>
      </c>
      <c r="Z102" s="13">
        <f t="shared" si="23"/>
        <v>0.85964912280701755</v>
      </c>
      <c r="AA102" s="13"/>
      <c r="AB102" s="13"/>
      <c r="AC102" s="13"/>
      <c r="AD102" s="13">
        <v>0</v>
      </c>
      <c r="AE102" s="13">
        <f>VLOOKUP(A:A,[1]TDSheet!$A:$AF,32,0)</f>
        <v>19.399999999999999</v>
      </c>
      <c r="AF102" s="13">
        <f>VLOOKUP(A:A,[1]TDSheet!$A:$AG,33,0)</f>
        <v>55.2</v>
      </c>
      <c r="AG102" s="13">
        <f>VLOOKUP(A:A,[1]TDSheet!$A:$W,23,0)</f>
        <v>48.6</v>
      </c>
      <c r="AH102" s="13">
        <f>VLOOKUP(A:A,[3]TDSheet!$A:$B,2,0)</f>
        <v>78</v>
      </c>
      <c r="AI102" s="13">
        <f>VLOOKUP(A:A,[1]TDSheet!$A:$AI,35,0)</f>
        <v>0</v>
      </c>
      <c r="AJ102" s="13">
        <f t="shared" si="24"/>
        <v>0</v>
      </c>
      <c r="AK102" s="13">
        <f t="shared" si="25"/>
        <v>6</v>
      </c>
      <c r="AL102" s="13">
        <f t="shared" si="26"/>
        <v>6</v>
      </c>
      <c r="AM102" s="13">
        <f t="shared" si="27"/>
        <v>6</v>
      </c>
      <c r="AN102" s="13"/>
      <c r="AO102" s="13"/>
    </row>
    <row r="103" spans="1:41" s="1" customFormat="1" ht="21.95" customHeight="1" outlineLevel="1" x14ac:dyDescent="0.2">
      <c r="A103" s="7" t="s">
        <v>105</v>
      </c>
      <c r="B103" s="7" t="s">
        <v>12</v>
      </c>
      <c r="C103" s="8">
        <v>98</v>
      </c>
      <c r="D103" s="8">
        <v>110</v>
      </c>
      <c r="E103" s="8">
        <v>145</v>
      </c>
      <c r="F103" s="8">
        <v>61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197</v>
      </c>
      <c r="K103" s="13">
        <f t="shared" si="20"/>
        <v>-52</v>
      </c>
      <c r="L103" s="13">
        <f>VLOOKUP(A:A,[1]TDSheet!$A:$N,14,0)</f>
        <v>50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5">
        <v>100</v>
      </c>
      <c r="V103" s="15">
        <v>50</v>
      </c>
      <c r="W103" s="13">
        <f t="shared" si="21"/>
        <v>29</v>
      </c>
      <c r="X103" s="15">
        <v>50</v>
      </c>
      <c r="Y103" s="16">
        <f t="shared" si="22"/>
        <v>10.724137931034482</v>
      </c>
      <c r="Z103" s="13">
        <f t="shared" si="23"/>
        <v>2.103448275862069</v>
      </c>
      <c r="AA103" s="13"/>
      <c r="AB103" s="13"/>
      <c r="AC103" s="13"/>
      <c r="AD103" s="13">
        <v>0</v>
      </c>
      <c r="AE103" s="13">
        <f>VLOOKUP(A:A,[1]TDSheet!$A:$AF,32,0)</f>
        <v>22.8</v>
      </c>
      <c r="AF103" s="13">
        <f>VLOOKUP(A:A,[1]TDSheet!$A:$AG,33,0)</f>
        <v>27.6</v>
      </c>
      <c r="AG103" s="13">
        <f>VLOOKUP(A:A,[1]TDSheet!$A:$W,23,0)</f>
        <v>21.6</v>
      </c>
      <c r="AH103" s="13">
        <f>VLOOKUP(A:A,[3]TDSheet!$A:$B,2,0)</f>
        <v>43</v>
      </c>
      <c r="AI103" s="13">
        <f>VLOOKUP(A:A,[1]TDSheet!$A:$AI,35,0)</f>
        <v>0</v>
      </c>
      <c r="AJ103" s="13">
        <f t="shared" si="24"/>
        <v>0</v>
      </c>
      <c r="AK103" s="13">
        <f t="shared" si="25"/>
        <v>7.0000000000000009</v>
      </c>
      <c r="AL103" s="13">
        <f t="shared" si="26"/>
        <v>3.5000000000000004</v>
      </c>
      <c r="AM103" s="13">
        <f t="shared" si="27"/>
        <v>3.5000000000000004</v>
      </c>
      <c r="AN103" s="13"/>
      <c r="AO103" s="13"/>
    </row>
    <row r="104" spans="1:41" s="1" customFormat="1" ht="11.1" customHeight="1" outlineLevel="1" x14ac:dyDescent="0.2">
      <c r="A104" s="7" t="s">
        <v>106</v>
      </c>
      <c r="B104" s="7" t="s">
        <v>12</v>
      </c>
      <c r="C104" s="8">
        <v>45</v>
      </c>
      <c r="D104" s="8">
        <v>97</v>
      </c>
      <c r="E104" s="8">
        <v>135</v>
      </c>
      <c r="F104" s="8">
        <v>5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203</v>
      </c>
      <c r="K104" s="13">
        <f t="shared" si="20"/>
        <v>-68</v>
      </c>
      <c r="L104" s="13">
        <f>VLOOKUP(A:A,[1]TDSheet!$A:$N,14,0)</f>
        <v>100</v>
      </c>
      <c r="M104" s="13">
        <f>VLOOKUP(A:A,[1]TDSheet!$A:$V,22,0)</f>
        <v>50</v>
      </c>
      <c r="N104" s="13">
        <f>VLOOKUP(A:A,[1]TDSheet!$A:$X,24,0)</f>
        <v>30</v>
      </c>
      <c r="O104" s="13"/>
      <c r="P104" s="13"/>
      <c r="Q104" s="13"/>
      <c r="R104" s="13"/>
      <c r="S104" s="13"/>
      <c r="T104" s="13"/>
      <c r="U104" s="15">
        <v>50</v>
      </c>
      <c r="V104" s="15">
        <v>5</v>
      </c>
      <c r="W104" s="13">
        <f t="shared" si="21"/>
        <v>27</v>
      </c>
      <c r="X104" s="15">
        <v>50</v>
      </c>
      <c r="Y104" s="16">
        <f t="shared" si="22"/>
        <v>10.74074074074074</v>
      </c>
      <c r="Z104" s="13">
        <f t="shared" si="23"/>
        <v>0.18518518518518517</v>
      </c>
      <c r="AA104" s="13"/>
      <c r="AB104" s="13"/>
      <c r="AC104" s="13"/>
      <c r="AD104" s="13">
        <v>0</v>
      </c>
      <c r="AE104" s="13">
        <f>VLOOKUP(A:A,[1]TDSheet!$A:$AF,32,0)</f>
        <v>16</v>
      </c>
      <c r="AF104" s="13">
        <f>VLOOKUP(A:A,[1]TDSheet!$A:$AG,33,0)</f>
        <v>25.4</v>
      </c>
      <c r="AG104" s="13">
        <f>VLOOKUP(A:A,[1]TDSheet!$A:$W,23,0)</f>
        <v>31</v>
      </c>
      <c r="AH104" s="13">
        <f>VLOOKUP(A:A,[3]TDSheet!$A:$B,2,0)</f>
        <v>41</v>
      </c>
      <c r="AI104" s="13" t="str">
        <f>VLOOKUP(A:A,[1]TDSheet!$A:$AI,35,0)</f>
        <v>увел</v>
      </c>
      <c r="AJ104" s="13">
        <f t="shared" si="24"/>
        <v>0</v>
      </c>
      <c r="AK104" s="13">
        <f t="shared" si="25"/>
        <v>3.5000000000000004</v>
      </c>
      <c r="AL104" s="13">
        <f t="shared" si="26"/>
        <v>0.35000000000000003</v>
      </c>
      <c r="AM104" s="13">
        <f t="shared" si="27"/>
        <v>3.5000000000000004</v>
      </c>
      <c r="AN104" s="13"/>
      <c r="AO104" s="13"/>
    </row>
    <row r="105" spans="1:41" s="1" customFormat="1" ht="11.1" customHeight="1" outlineLevel="1" x14ac:dyDescent="0.2">
      <c r="A105" s="7" t="s">
        <v>107</v>
      </c>
      <c r="B105" s="7" t="s">
        <v>12</v>
      </c>
      <c r="C105" s="8">
        <v>121</v>
      </c>
      <c r="D105" s="8">
        <v>524</v>
      </c>
      <c r="E105" s="8">
        <v>532</v>
      </c>
      <c r="F105" s="8">
        <v>96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593</v>
      </c>
      <c r="K105" s="13">
        <f t="shared" si="20"/>
        <v>-61</v>
      </c>
      <c r="L105" s="13">
        <f>VLOOKUP(A:A,[1]TDSheet!$A:$N,14,0)</f>
        <v>100</v>
      </c>
      <c r="M105" s="13">
        <f>VLOOKUP(A:A,[1]TDSheet!$A:$V,22,0)</f>
        <v>100</v>
      </c>
      <c r="N105" s="13">
        <f>VLOOKUP(A:A,[1]TDSheet!$A:$X,24,0)</f>
        <v>100</v>
      </c>
      <c r="O105" s="13"/>
      <c r="P105" s="13"/>
      <c r="Q105" s="13"/>
      <c r="R105" s="13"/>
      <c r="S105" s="13"/>
      <c r="T105" s="13"/>
      <c r="U105" s="15">
        <v>200</v>
      </c>
      <c r="V105" s="15">
        <v>100</v>
      </c>
      <c r="W105" s="13">
        <f t="shared" si="21"/>
        <v>106.4</v>
      </c>
      <c r="X105" s="15">
        <v>100</v>
      </c>
      <c r="Y105" s="16">
        <f t="shared" si="22"/>
        <v>7.481203007518797</v>
      </c>
      <c r="Z105" s="13">
        <f t="shared" si="23"/>
        <v>0.90225563909774431</v>
      </c>
      <c r="AA105" s="13"/>
      <c r="AB105" s="13"/>
      <c r="AC105" s="13"/>
      <c r="AD105" s="13">
        <v>0</v>
      </c>
      <c r="AE105" s="13">
        <f>VLOOKUP(A:A,[1]TDSheet!$A:$AF,32,0)</f>
        <v>58.6</v>
      </c>
      <c r="AF105" s="13">
        <f>VLOOKUP(A:A,[1]TDSheet!$A:$AG,33,0)</f>
        <v>92.2</v>
      </c>
      <c r="AG105" s="13">
        <f>VLOOKUP(A:A,[1]TDSheet!$A:$W,23,0)</f>
        <v>79.2</v>
      </c>
      <c r="AH105" s="13">
        <f>VLOOKUP(A:A,[3]TDSheet!$A:$B,2,0)</f>
        <v>134</v>
      </c>
      <c r="AI105" s="13">
        <f>VLOOKUP(A:A,[1]TDSheet!$A:$AI,35,0)</f>
        <v>0</v>
      </c>
      <c r="AJ105" s="13">
        <f t="shared" si="24"/>
        <v>0</v>
      </c>
      <c r="AK105" s="13">
        <f t="shared" si="25"/>
        <v>14.000000000000002</v>
      </c>
      <c r="AL105" s="13">
        <f t="shared" si="26"/>
        <v>7.0000000000000009</v>
      </c>
      <c r="AM105" s="13">
        <f t="shared" si="27"/>
        <v>7.0000000000000009</v>
      </c>
      <c r="AN105" s="13"/>
      <c r="AO105" s="13"/>
    </row>
    <row r="106" spans="1:41" s="1" customFormat="1" ht="11.1" customHeight="1" outlineLevel="1" x14ac:dyDescent="0.2">
      <c r="A106" s="7" t="s">
        <v>108</v>
      </c>
      <c r="B106" s="7" t="s">
        <v>12</v>
      </c>
      <c r="C106" s="8">
        <v>100</v>
      </c>
      <c r="D106" s="8">
        <v>590</v>
      </c>
      <c r="E106" s="8">
        <v>544</v>
      </c>
      <c r="F106" s="8">
        <v>132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589</v>
      </c>
      <c r="K106" s="13">
        <f t="shared" si="20"/>
        <v>-45</v>
      </c>
      <c r="L106" s="13">
        <f>VLOOKUP(A:A,[1]TDSheet!$A:$N,14,0)</f>
        <v>50</v>
      </c>
      <c r="M106" s="13">
        <f>VLOOKUP(A:A,[1]TDSheet!$A:$V,22,0)</f>
        <v>120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5">
        <v>200</v>
      </c>
      <c r="V106" s="15">
        <v>100</v>
      </c>
      <c r="W106" s="13">
        <f t="shared" si="21"/>
        <v>108.8</v>
      </c>
      <c r="X106" s="15">
        <v>100</v>
      </c>
      <c r="Y106" s="16">
        <f t="shared" si="22"/>
        <v>7.3713235294117645</v>
      </c>
      <c r="Z106" s="13">
        <f t="shared" si="23"/>
        <v>1.2132352941176472</v>
      </c>
      <c r="AA106" s="13"/>
      <c r="AB106" s="13"/>
      <c r="AC106" s="13"/>
      <c r="AD106" s="13">
        <v>0</v>
      </c>
      <c r="AE106" s="13">
        <f>VLOOKUP(A:A,[1]TDSheet!$A:$AF,32,0)</f>
        <v>60.8</v>
      </c>
      <c r="AF106" s="13">
        <f>VLOOKUP(A:A,[1]TDSheet!$A:$AG,33,0)</f>
        <v>96.2</v>
      </c>
      <c r="AG106" s="13">
        <f>VLOOKUP(A:A,[1]TDSheet!$A:$W,23,0)</f>
        <v>82.2</v>
      </c>
      <c r="AH106" s="13">
        <f>VLOOKUP(A:A,[3]TDSheet!$A:$B,2,0)</f>
        <v>149</v>
      </c>
      <c r="AI106" s="13">
        <f>VLOOKUP(A:A,[1]TDSheet!$A:$AI,35,0)</f>
        <v>0</v>
      </c>
      <c r="AJ106" s="13">
        <f t="shared" si="24"/>
        <v>0</v>
      </c>
      <c r="AK106" s="13">
        <f t="shared" si="25"/>
        <v>14.000000000000002</v>
      </c>
      <c r="AL106" s="13">
        <f t="shared" si="26"/>
        <v>7.0000000000000009</v>
      </c>
      <c r="AM106" s="13">
        <f t="shared" si="27"/>
        <v>7.0000000000000009</v>
      </c>
      <c r="AN106" s="13"/>
      <c r="AO106" s="13"/>
    </row>
    <row r="107" spans="1:41" s="1" customFormat="1" ht="11.1" customHeight="1" outlineLevel="1" x14ac:dyDescent="0.2">
      <c r="A107" s="7" t="s">
        <v>109</v>
      </c>
      <c r="B107" s="7" t="s">
        <v>12</v>
      </c>
      <c r="C107" s="8">
        <v>111</v>
      </c>
      <c r="D107" s="8">
        <v>424</v>
      </c>
      <c r="E107" s="8">
        <v>362</v>
      </c>
      <c r="F107" s="8">
        <v>162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465</v>
      </c>
      <c r="K107" s="13">
        <f t="shared" si="20"/>
        <v>-103</v>
      </c>
      <c r="L107" s="13">
        <f>VLOOKUP(A:A,[1]TDSheet!$A:$N,14,0)</f>
        <v>50</v>
      </c>
      <c r="M107" s="13">
        <f>VLOOKUP(A:A,[1]TDSheet!$A:$V,22,0)</f>
        <v>80</v>
      </c>
      <c r="N107" s="13">
        <f>VLOOKUP(A:A,[1]TDSheet!$A:$X,24,0)</f>
        <v>50</v>
      </c>
      <c r="O107" s="13"/>
      <c r="P107" s="13"/>
      <c r="Q107" s="13"/>
      <c r="R107" s="13"/>
      <c r="S107" s="13"/>
      <c r="T107" s="13"/>
      <c r="U107" s="15">
        <v>100</v>
      </c>
      <c r="V107" s="15">
        <v>50</v>
      </c>
      <c r="W107" s="13">
        <f t="shared" si="21"/>
        <v>72.400000000000006</v>
      </c>
      <c r="X107" s="15">
        <v>50</v>
      </c>
      <c r="Y107" s="16">
        <f t="shared" si="22"/>
        <v>7.4861878453038671</v>
      </c>
      <c r="Z107" s="13">
        <f t="shared" si="23"/>
        <v>2.2375690607734806</v>
      </c>
      <c r="AA107" s="13"/>
      <c r="AB107" s="13"/>
      <c r="AC107" s="13"/>
      <c r="AD107" s="13">
        <v>0</v>
      </c>
      <c r="AE107" s="13">
        <f>VLOOKUP(A:A,[1]TDSheet!$A:$AF,32,0)</f>
        <v>47</v>
      </c>
      <c r="AF107" s="13">
        <f>VLOOKUP(A:A,[1]TDSheet!$A:$AG,33,0)</f>
        <v>73.2</v>
      </c>
      <c r="AG107" s="13">
        <f>VLOOKUP(A:A,[1]TDSheet!$A:$W,23,0)</f>
        <v>61.6</v>
      </c>
      <c r="AH107" s="13">
        <f>VLOOKUP(A:A,[3]TDSheet!$A:$B,2,0)</f>
        <v>80</v>
      </c>
      <c r="AI107" s="13">
        <f>VLOOKUP(A:A,[1]TDSheet!$A:$AI,35,0)</f>
        <v>0</v>
      </c>
      <c r="AJ107" s="13">
        <f t="shared" si="24"/>
        <v>0</v>
      </c>
      <c r="AK107" s="13">
        <f t="shared" si="25"/>
        <v>7.0000000000000009</v>
      </c>
      <c r="AL107" s="13">
        <f t="shared" si="26"/>
        <v>3.5000000000000004</v>
      </c>
      <c r="AM107" s="13">
        <f t="shared" si="27"/>
        <v>3.5000000000000004</v>
      </c>
      <c r="AN107" s="13"/>
      <c r="AO107" s="13"/>
    </row>
    <row r="108" spans="1:41" s="1" customFormat="1" ht="11.1" customHeight="1" outlineLevel="1" x14ac:dyDescent="0.2">
      <c r="A108" s="7" t="s">
        <v>110</v>
      </c>
      <c r="B108" s="7" t="s">
        <v>12</v>
      </c>
      <c r="C108" s="8">
        <v>7</v>
      </c>
      <c r="D108" s="8">
        <v>76</v>
      </c>
      <c r="E108" s="8">
        <v>65</v>
      </c>
      <c r="F108" s="8">
        <v>16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183</v>
      </c>
      <c r="K108" s="13">
        <f t="shared" si="20"/>
        <v>-118</v>
      </c>
      <c r="L108" s="13">
        <f>VLOOKUP(A:A,[1]TDSheet!$A:$N,14,0)</f>
        <v>50</v>
      </c>
      <c r="M108" s="13">
        <f>VLOOKUP(A:A,[1]TDSheet!$A:$V,22,0)</f>
        <v>80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5">
        <v>50</v>
      </c>
      <c r="V108" s="15"/>
      <c r="W108" s="13">
        <f t="shared" si="21"/>
        <v>13</v>
      </c>
      <c r="X108" s="15">
        <v>50</v>
      </c>
      <c r="Y108" s="16">
        <f t="shared" si="22"/>
        <v>18.923076923076923</v>
      </c>
      <c r="Z108" s="13">
        <f t="shared" si="23"/>
        <v>1.2307692307692308</v>
      </c>
      <c r="AA108" s="13"/>
      <c r="AB108" s="13"/>
      <c r="AC108" s="13"/>
      <c r="AD108" s="13">
        <v>0</v>
      </c>
      <c r="AE108" s="13">
        <f>VLOOKUP(A:A,[1]TDSheet!$A:$AF,32,0)</f>
        <v>18.600000000000001</v>
      </c>
      <c r="AF108" s="13">
        <f>VLOOKUP(A:A,[1]TDSheet!$A:$AG,33,0)</f>
        <v>64.2</v>
      </c>
      <c r="AG108" s="13">
        <f>VLOOKUP(A:A,[1]TDSheet!$A:$W,23,0)</f>
        <v>17.8</v>
      </c>
      <c r="AH108" s="13">
        <f>VLOOKUP(A:A,[3]TDSheet!$A:$B,2,0)</f>
        <v>61</v>
      </c>
      <c r="AI108" s="13">
        <f>VLOOKUP(A:A,[1]TDSheet!$A:$AI,35,0)</f>
        <v>0</v>
      </c>
      <c r="AJ108" s="13">
        <f t="shared" si="24"/>
        <v>0</v>
      </c>
      <c r="AK108" s="13">
        <f t="shared" si="25"/>
        <v>2.75</v>
      </c>
      <c r="AL108" s="13">
        <f t="shared" si="26"/>
        <v>0</v>
      </c>
      <c r="AM108" s="13">
        <f t="shared" si="27"/>
        <v>2.75</v>
      </c>
      <c r="AN108" s="13"/>
      <c r="AO108" s="13"/>
    </row>
    <row r="109" spans="1:41" s="1" customFormat="1" ht="11.1" customHeight="1" outlineLevel="1" x14ac:dyDescent="0.2">
      <c r="A109" s="7" t="s">
        <v>111</v>
      </c>
      <c r="B109" s="7" t="s">
        <v>12</v>
      </c>
      <c r="C109" s="8">
        <v>5</v>
      </c>
      <c r="D109" s="8">
        <v>62</v>
      </c>
      <c r="E109" s="8">
        <v>53</v>
      </c>
      <c r="F109" s="8">
        <v>7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168</v>
      </c>
      <c r="K109" s="13">
        <f t="shared" si="20"/>
        <v>-115</v>
      </c>
      <c r="L109" s="13">
        <f>VLOOKUP(A:A,[1]TDSheet!$A:$N,14,0)</f>
        <v>50</v>
      </c>
      <c r="M109" s="13">
        <f>VLOOKUP(A:A,[1]TDSheet!$A:$V,22,0)</f>
        <v>50</v>
      </c>
      <c r="N109" s="13">
        <f>VLOOKUP(A:A,[1]TDSheet!$A:$X,24,0)</f>
        <v>30</v>
      </c>
      <c r="O109" s="13"/>
      <c r="P109" s="13"/>
      <c r="Q109" s="13"/>
      <c r="R109" s="13"/>
      <c r="S109" s="13"/>
      <c r="T109" s="13"/>
      <c r="U109" s="15">
        <v>50</v>
      </c>
      <c r="V109" s="15"/>
      <c r="W109" s="13">
        <f t="shared" si="21"/>
        <v>10.6</v>
      </c>
      <c r="X109" s="15">
        <v>50</v>
      </c>
      <c r="Y109" s="16">
        <f t="shared" si="22"/>
        <v>22.358490566037737</v>
      </c>
      <c r="Z109" s="13">
        <f t="shared" si="23"/>
        <v>0.66037735849056611</v>
      </c>
      <c r="AA109" s="13"/>
      <c r="AB109" s="13"/>
      <c r="AC109" s="13"/>
      <c r="AD109" s="13">
        <v>0</v>
      </c>
      <c r="AE109" s="13">
        <f>VLOOKUP(A:A,[1]TDSheet!$A:$AF,32,0)</f>
        <v>22.8</v>
      </c>
      <c r="AF109" s="13">
        <f>VLOOKUP(A:A,[1]TDSheet!$A:$AG,33,0)</f>
        <v>35.799999999999997</v>
      </c>
      <c r="AG109" s="13">
        <f>VLOOKUP(A:A,[1]TDSheet!$A:$W,23,0)</f>
        <v>0.8</v>
      </c>
      <c r="AH109" s="13">
        <f>VLOOKUP(A:A,[3]TDSheet!$A:$B,2,0)</f>
        <v>53</v>
      </c>
      <c r="AI109" s="13">
        <f>VLOOKUP(A:A,[1]TDSheet!$A:$AI,35,0)</f>
        <v>0</v>
      </c>
      <c r="AJ109" s="13">
        <f t="shared" si="24"/>
        <v>0</v>
      </c>
      <c r="AK109" s="13">
        <f t="shared" si="25"/>
        <v>2.75</v>
      </c>
      <c r="AL109" s="13">
        <f t="shared" si="26"/>
        <v>0</v>
      </c>
      <c r="AM109" s="13">
        <f t="shared" si="27"/>
        <v>2.75</v>
      </c>
      <c r="AN109" s="13"/>
      <c r="AO109" s="13"/>
    </row>
    <row r="110" spans="1:41" s="1" customFormat="1" ht="21.95" customHeight="1" outlineLevel="1" x14ac:dyDescent="0.2">
      <c r="A110" s="7" t="s">
        <v>112</v>
      </c>
      <c r="B110" s="7" t="s">
        <v>12</v>
      </c>
      <c r="C110" s="8">
        <v>162</v>
      </c>
      <c r="D110" s="8">
        <v>742</v>
      </c>
      <c r="E110" s="17">
        <v>521</v>
      </c>
      <c r="F110" s="17">
        <v>347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558</v>
      </c>
      <c r="K110" s="13">
        <f t="shared" si="20"/>
        <v>-37</v>
      </c>
      <c r="L110" s="13">
        <f>VLOOKUP(A:A,[1]TDSheet!$A:$N,14,0)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5"/>
      <c r="V110" s="15"/>
      <c r="W110" s="13">
        <f t="shared" si="21"/>
        <v>104.2</v>
      </c>
      <c r="X110" s="15"/>
      <c r="Y110" s="16">
        <f t="shared" si="22"/>
        <v>3.330134357005758</v>
      </c>
      <c r="Z110" s="13">
        <f t="shared" si="23"/>
        <v>3.330134357005758</v>
      </c>
      <c r="AA110" s="13"/>
      <c r="AB110" s="13"/>
      <c r="AC110" s="13"/>
      <c r="AD110" s="13">
        <v>0</v>
      </c>
      <c r="AE110" s="13">
        <f>VLOOKUP(A:A,[1]TDSheet!$A:$AF,32,0)</f>
        <v>101.6</v>
      </c>
      <c r="AF110" s="13">
        <f>VLOOKUP(A:A,[1]TDSheet!$A:$AG,33,0)</f>
        <v>152.19999999999999</v>
      </c>
      <c r="AG110" s="13">
        <f>VLOOKUP(A:A,[1]TDSheet!$A:$W,23,0)</f>
        <v>106.2</v>
      </c>
      <c r="AH110" s="13">
        <f>VLOOKUP(A:A,[3]TDSheet!$A:$B,2,0)</f>
        <v>154</v>
      </c>
      <c r="AI110" s="13">
        <f>VLOOKUP(A:A,[1]TDSheet!$A:$AI,35,0)</f>
        <v>0</v>
      </c>
      <c r="AJ110" s="13">
        <f t="shared" si="24"/>
        <v>0</v>
      </c>
      <c r="AK110" s="13">
        <f t="shared" si="25"/>
        <v>0</v>
      </c>
      <c r="AL110" s="13">
        <f t="shared" si="26"/>
        <v>0</v>
      </c>
      <c r="AM110" s="13">
        <f t="shared" si="27"/>
        <v>0</v>
      </c>
      <c r="AN110" s="13"/>
      <c r="AO110" s="13"/>
    </row>
    <row r="111" spans="1:41" s="1" customFormat="1" ht="21.95" customHeight="1" outlineLevel="1" x14ac:dyDescent="0.2">
      <c r="A111" s="7" t="s">
        <v>113</v>
      </c>
      <c r="B111" s="7" t="s">
        <v>12</v>
      </c>
      <c r="C111" s="8">
        <v>-64</v>
      </c>
      <c r="D111" s="8">
        <v>3394</v>
      </c>
      <c r="E111" s="17">
        <v>2416</v>
      </c>
      <c r="F111" s="17">
        <v>102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2532</v>
      </c>
      <c r="K111" s="13">
        <f t="shared" si="20"/>
        <v>-116</v>
      </c>
      <c r="L111" s="13">
        <f>VLOOKUP(A:A,[1]TDSheet!$A:$N,14,0)</f>
        <v>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5"/>
      <c r="V111" s="15"/>
      <c r="W111" s="13">
        <f t="shared" si="21"/>
        <v>483.2</v>
      </c>
      <c r="X111" s="15"/>
      <c r="Y111" s="16">
        <f t="shared" si="22"/>
        <v>0.21109271523178808</v>
      </c>
      <c r="Z111" s="13">
        <f t="shared" si="23"/>
        <v>0.21109271523178808</v>
      </c>
      <c r="AA111" s="13"/>
      <c r="AB111" s="13"/>
      <c r="AC111" s="13"/>
      <c r="AD111" s="13">
        <v>0</v>
      </c>
      <c r="AE111" s="13">
        <f>VLOOKUP(A:A,[1]TDSheet!$A:$AF,32,0)</f>
        <v>376</v>
      </c>
      <c r="AF111" s="13">
        <f>VLOOKUP(A:A,[1]TDSheet!$A:$AG,33,0)</f>
        <v>666.4</v>
      </c>
      <c r="AG111" s="13">
        <f>VLOOKUP(A:A,[1]TDSheet!$A:$W,23,0)</f>
        <v>463.8</v>
      </c>
      <c r="AH111" s="13">
        <f>VLOOKUP(A:A,[3]TDSheet!$A:$B,2,0)</f>
        <v>788</v>
      </c>
      <c r="AI111" s="13">
        <f>VLOOKUP(A:A,[1]TDSheet!$A:$AI,35,0)</f>
        <v>0</v>
      </c>
      <c r="AJ111" s="13">
        <f t="shared" si="24"/>
        <v>0</v>
      </c>
      <c r="AK111" s="13">
        <f t="shared" si="25"/>
        <v>0</v>
      </c>
      <c r="AL111" s="13">
        <f t="shared" si="26"/>
        <v>0</v>
      </c>
      <c r="AM111" s="13">
        <f t="shared" si="27"/>
        <v>0</v>
      </c>
      <c r="AN111" s="13"/>
      <c r="AO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2025-08-06T09:32:13Z</dcterms:modified>
</cp:coreProperties>
</file>