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0A654AC-8B17-4CD6-A072-A7E0AE9947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08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F508" i="1" s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Y91" i="1" s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498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8" i="1"/>
  <c r="X499" i="1"/>
  <c r="X500" i="1"/>
  <c r="X50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Z54" i="1"/>
  <c r="BN54" i="1"/>
  <c r="Z56" i="1"/>
  <c r="BN56" i="1"/>
  <c r="Y65" i="1"/>
  <c r="Z70" i="1"/>
  <c r="BP68" i="1"/>
  <c r="BN68" i="1"/>
  <c r="Z68" i="1"/>
  <c r="Y79" i="1"/>
  <c r="BP76" i="1"/>
  <c r="BN76" i="1"/>
  <c r="Z76" i="1"/>
  <c r="Y83" i="1"/>
  <c r="BP89" i="1"/>
  <c r="BN89" i="1"/>
  <c r="Z89" i="1"/>
  <c r="BP94" i="1"/>
  <c r="BN94" i="1"/>
  <c r="Z94" i="1"/>
  <c r="BP103" i="1"/>
  <c r="BN103" i="1"/>
  <c r="Z103" i="1"/>
  <c r="Y112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Z138" i="1" s="1"/>
  <c r="Y151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9" i="1"/>
  <c r="J9" i="1"/>
  <c r="Y45" i="1"/>
  <c r="D508" i="1"/>
  <c r="Y59" i="1"/>
  <c r="Y58" i="1"/>
  <c r="Y502" i="1" s="1"/>
  <c r="BP62" i="1"/>
  <c r="Y500" i="1" s="1"/>
  <c r="BN62" i="1"/>
  <c r="Z62" i="1"/>
  <c r="Z64" i="1" s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Z90" i="1" s="1"/>
  <c r="BP96" i="1"/>
  <c r="BN96" i="1"/>
  <c r="Y499" i="1" s="1"/>
  <c r="Y501" i="1" s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Z150" i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Z359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Z441" i="1" s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63" i="1" l="1"/>
  <c r="Z337" i="1"/>
  <c r="Z97" i="1"/>
  <c r="X501" i="1"/>
  <c r="Z230" i="1"/>
  <c r="Z456" i="1"/>
  <c r="Z398" i="1"/>
  <c r="Z255" i="1"/>
  <c r="Z212" i="1"/>
  <c r="Z200" i="1"/>
  <c r="Z118" i="1"/>
  <c r="Z58" i="1"/>
  <c r="Z44" i="1"/>
  <c r="Z503" i="1" s="1"/>
  <c r="Y498" i="1"/>
</calcChain>
</file>

<file path=xl/sharedStrings.xml><?xml version="1.0" encoding="utf-8"?>
<sst xmlns="http://schemas.openxmlformats.org/spreadsheetml/2006/main" count="2171" uniqueCount="781">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</sst>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45935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1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0.375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60</v>
      </c>
      <c r="Y41" s="544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160</v>
      </c>
      <c r="Y42" s="54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45.555555555555557</v>
      </c>
      <c r="Y44" s="545">
        <f>IFERROR(Y41/H41,"0")+IFERROR(Y42/H42,"0")+IFERROR(Y43/H43,"0")</f>
        <v>46</v>
      </c>
      <c r="Z44" s="545">
        <f>IFERROR(IF(Z41="",0,Z41),"0")+IFERROR(IF(Z42="",0,Z42),"0")+IFERROR(IF(Z43="",0,Z43),"0")</f>
        <v>0.47467999999999999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220</v>
      </c>
      <c r="Y45" s="545">
        <f>IFERROR(SUM(Y41:Y43),"0")</f>
        <v>224.8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220</v>
      </c>
      <c r="Y53" s="54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228.86111111111109</v>
      </c>
      <c r="BN53" s="64">
        <f t="shared" si="8"/>
        <v>235.93499999999997</v>
      </c>
      <c r="BO53" s="64">
        <f t="shared" si="9"/>
        <v>0.31828703703703703</v>
      </c>
      <c r="BP53" s="64">
        <f t="shared" si="10"/>
        <v>0.328125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20.37037037037037</v>
      </c>
      <c r="Y58" s="545">
        <f>IFERROR(Y52/H52,"0")+IFERROR(Y53/H53,"0")+IFERROR(Y54/H54,"0")+IFERROR(Y55/H55,"0")+IFERROR(Y56/H56,"0")+IFERROR(Y57/H57,"0")</f>
        <v>21</v>
      </c>
      <c r="Z58" s="545">
        <f>IFERROR(IF(Z52="",0,Z52),"0")+IFERROR(IF(Z53="",0,Z53),"0")+IFERROR(IF(Z54="",0,Z54),"0")+IFERROR(IF(Z55="",0,Z55),"0")+IFERROR(IF(Z56="",0,Z56),"0")+IFERROR(IF(Z57="",0,Z57),"0")</f>
        <v>0.39857999999999999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220</v>
      </c>
      <c r="Y59" s="545">
        <f>IFERROR(SUM(Y52:Y57),"0")</f>
        <v>226.8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400</v>
      </c>
      <c r="Y61" s="544">
        <f>IFERROR(IF(X61="",0,CEILING((X61/$H61),1)*$H61),"")</f>
        <v>410.40000000000003</v>
      </c>
      <c r="Z61" s="36">
        <f>IFERROR(IF(Y61=0,"",ROUNDUP(Y61/H61,0)*0.01898),"")</f>
        <v>0.72123999999999999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416.11111111111109</v>
      </c>
      <c r="BN61" s="64">
        <f>IFERROR(Y61*I61/H61,"0")</f>
        <v>426.92999999999995</v>
      </c>
      <c r="BO61" s="64">
        <f>IFERROR(1/J61*(X61/H61),"0")</f>
        <v>0.57870370370370372</v>
      </c>
      <c r="BP61" s="64">
        <f>IFERROR(1/J61*(Y61/H61),"0")</f>
        <v>0.59375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144</v>
      </c>
      <c r="Y63" s="544">
        <f>IFERROR(IF(X63="",0,CEILING((X63/$H63),1)*$H63),"")</f>
        <v>145.80000000000001</v>
      </c>
      <c r="Z63" s="36">
        <f>IFERROR(IF(Y63=0,"",ROUNDUP(Y63/H63,0)*0.00651),"")</f>
        <v>0.35154000000000002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153.59999999999997</v>
      </c>
      <c r="BN63" s="64">
        <f>IFERROR(Y63*I63/H63,"0")</f>
        <v>155.51999999999998</v>
      </c>
      <c r="BO63" s="64">
        <f>IFERROR(1/J63*(X63/H63),"0")</f>
        <v>0.29304029304029305</v>
      </c>
      <c r="BP63" s="64">
        <f>IFERROR(1/J63*(Y63/H63),"0")</f>
        <v>0.2967032967032967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90.370370370370367</v>
      </c>
      <c r="Y64" s="545">
        <f>IFERROR(Y61/H61,"0")+IFERROR(Y62/H62,"0")+IFERROR(Y63/H63,"0")</f>
        <v>92</v>
      </c>
      <c r="Z64" s="545">
        <f>IFERROR(IF(Z61="",0,Z61),"0")+IFERROR(IF(Z62="",0,Z62),"0")+IFERROR(IF(Z63="",0,Z63),"0")</f>
        <v>1.0727800000000001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544</v>
      </c>
      <c r="Y65" s="545">
        <f>IFERROR(SUM(Y61:Y63),"0")</f>
        <v>556.20000000000005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100</v>
      </c>
      <c r="Y87" s="544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180</v>
      </c>
      <c r="Y89" s="544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49.25925925925926</v>
      </c>
      <c r="Y90" s="545">
        <f>IFERROR(Y87/H87,"0")+IFERROR(Y88/H88,"0")+IFERROR(Y89/H89,"0")</f>
        <v>50</v>
      </c>
      <c r="Z90" s="545">
        <f>IFERROR(IF(Z87="",0,Z87),"0")+IFERROR(IF(Z88="",0,Z88),"0")+IFERROR(IF(Z89="",0,Z89),"0")</f>
        <v>0.55059999999999998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280</v>
      </c>
      <c r="Y91" s="545">
        <f>IFERROR(SUM(Y87:Y89),"0")</f>
        <v>288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150</v>
      </c>
      <c r="Y93" s="544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630</v>
      </c>
      <c r="Y95" s="544">
        <f>IFERROR(IF(X95="",0,CEILING((X95/$H95),1)*$H95),"")</f>
        <v>631.80000000000007</v>
      </c>
      <c r="Z95" s="36">
        <f>IFERROR(IF(Y95=0,"",ROUNDUP(Y95/H95,0)*0.00651),"")</f>
        <v>1.5233400000000001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688.8</v>
      </c>
      <c r="BN95" s="64">
        <f>IFERROR(Y95*I95/H95,"0")</f>
        <v>690.76800000000003</v>
      </c>
      <c r="BO95" s="64">
        <f>IFERROR(1/J95*(X95/H95),"0")</f>
        <v>1.2820512820512819</v>
      </c>
      <c r="BP95" s="64">
        <f>IFERROR(1/J95*(Y95/H95),"0")</f>
        <v>1.2857142857142858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251.85185185185185</v>
      </c>
      <c r="Y97" s="545">
        <f>IFERROR(Y93/H93,"0")+IFERROR(Y94/H94,"0")+IFERROR(Y95/H95,"0")+IFERROR(Y96/H96,"0")</f>
        <v>253</v>
      </c>
      <c r="Z97" s="545">
        <f>IFERROR(IF(Z93="",0,Z93),"0")+IFERROR(IF(Z94="",0,Z94),"0")+IFERROR(IF(Z95="",0,Z95),"0")+IFERROR(IF(Z96="",0,Z96),"0")</f>
        <v>1.8839600000000001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780</v>
      </c>
      <c r="Y98" s="545">
        <f>IFERROR(SUM(Y93:Y96),"0")</f>
        <v>785.7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250</v>
      </c>
      <c r="Y101" s="544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450</v>
      </c>
      <c r="Y103" s="544">
        <f>IFERROR(IF(X103="",0,CEILING((X103/$H103),1)*$H103),"")</f>
        <v>450</v>
      </c>
      <c r="Z103" s="36">
        <f>IFERROR(IF(Y103=0,"",ROUNDUP(Y103/H103,0)*0.00902),"")</f>
        <v>0.90200000000000002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471</v>
      </c>
      <c r="BN103" s="64">
        <f>IFERROR(Y103*I103/H103,"0")</f>
        <v>471</v>
      </c>
      <c r="BO103" s="64">
        <f>IFERROR(1/J103*(X103/H103),"0")</f>
        <v>0.75757575757575757</v>
      </c>
      <c r="BP103" s="64">
        <f>IFERROR(1/J103*(Y103/H103),"0")</f>
        <v>0.75757575757575757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123.14814814814815</v>
      </c>
      <c r="Y105" s="545">
        <f>IFERROR(Y101/H101,"0")+IFERROR(Y102/H102,"0")+IFERROR(Y103/H103,"0")+IFERROR(Y104/H104,"0")</f>
        <v>124</v>
      </c>
      <c r="Z105" s="545">
        <f>IFERROR(IF(Z101="",0,Z101),"0")+IFERROR(IF(Z102="",0,Z102),"0")+IFERROR(IF(Z103="",0,Z103),"0")+IFERROR(IF(Z104="",0,Z104),"0")</f>
        <v>1.3575200000000001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700</v>
      </c>
      <c r="Y106" s="545">
        <f>IFERROR(SUM(Y101:Y104),"0")</f>
        <v>709.2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800</v>
      </c>
      <c r="Y114" s="544">
        <f>IFERROR(IF(X114="",0,CEILING((X114/$H114),1)*$H114),"")</f>
        <v>801.9</v>
      </c>
      <c r="Z114" s="36">
        <f>IFERROR(IF(Y114=0,"",ROUNDUP(Y114/H114,0)*0.01898),"")</f>
        <v>1.8790200000000001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850.66666666666663</v>
      </c>
      <c r="BN114" s="64">
        <f>IFERROR(Y114*I114/H114,"0")</f>
        <v>852.68700000000001</v>
      </c>
      <c r="BO114" s="64">
        <f>IFERROR(1/J114*(X114/H114),"0")</f>
        <v>1.5432098765432098</v>
      </c>
      <c r="BP114" s="64">
        <f>IFERROR(1/J114*(Y114/H114),"0")</f>
        <v>1.546875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180</v>
      </c>
      <c r="Y116" s="544">
        <f>IFERROR(IF(X116="",0,CEILING((X116/$H116),1)*$H116),"")</f>
        <v>180.9</v>
      </c>
      <c r="Z116" s="36">
        <f>IFERROR(IF(Y116=0,"",ROUNDUP(Y116/H116,0)*0.00651),"")</f>
        <v>0.43617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196.79999999999998</v>
      </c>
      <c r="BN116" s="64">
        <f>IFERROR(Y116*I116/H116,"0")</f>
        <v>197.78399999999999</v>
      </c>
      <c r="BO116" s="64">
        <f>IFERROR(1/J116*(X116/H116),"0")</f>
        <v>0.36630036630036628</v>
      </c>
      <c r="BP116" s="64">
        <f>IFERROR(1/J116*(Y116/H116),"0")</f>
        <v>0.36813186813186816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165.4320987654321</v>
      </c>
      <c r="Y118" s="545">
        <f>IFERROR(Y114/H114,"0")+IFERROR(Y115/H115,"0")+IFERROR(Y116/H116,"0")+IFERROR(Y117/H117,"0")</f>
        <v>166</v>
      </c>
      <c r="Z118" s="545">
        <f>IFERROR(IF(Z114="",0,Z114),"0")+IFERROR(IF(Z115="",0,Z115),"0")+IFERROR(IF(Z116="",0,Z116),"0")+IFERROR(IF(Z117="",0,Z117),"0")</f>
        <v>2.3151900000000003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980</v>
      </c>
      <c r="Y119" s="545">
        <f>IFERROR(SUM(Y114:Y117),"0")</f>
        <v>982.8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40</v>
      </c>
      <c r="Y126" s="544">
        <f>IFERROR(IF(X126="",0,CEILING((X126/$H126),1)*$H126),"")</f>
        <v>41.6</v>
      </c>
      <c r="Z126" s="36">
        <f>IFERROR(IF(Y126=0,"",ROUNDUP(Y126/H126,0)*0.00651),"")</f>
        <v>8.4629999999999997E-2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42.249999999999993</v>
      </c>
      <c r="BN126" s="64">
        <f>IFERROR(Y126*I126/H126,"0")</f>
        <v>43.94</v>
      </c>
      <c r="BO126" s="64">
        <f>IFERROR(1/J126*(X126/H126),"0")</f>
        <v>6.8681318681318687E-2</v>
      </c>
      <c r="BP126" s="64">
        <f>IFERROR(1/J126*(Y126/H126),"0")</f>
        <v>7.1428571428571438E-2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12.5</v>
      </c>
      <c r="Y128" s="545">
        <f>IFERROR(Y126/H126,"0")+IFERROR(Y127/H127,"0")</f>
        <v>13</v>
      </c>
      <c r="Z128" s="545">
        <f>IFERROR(IF(Z126="",0,Z126),"0")+IFERROR(IF(Z127="",0,Z127),"0")</f>
        <v>8.4629999999999997E-2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40</v>
      </c>
      <c r="Y129" s="545">
        <f>IFERROR(SUM(Y126:Y127),"0")</f>
        <v>41.6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35</v>
      </c>
      <c r="Y132" s="54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12.5</v>
      </c>
      <c r="Y133" s="545">
        <f>IFERROR(Y131/H131,"0")+IFERROR(Y132/H132,"0")</f>
        <v>13</v>
      </c>
      <c r="Z133" s="545">
        <f>IFERROR(IF(Z131="",0,Z131),"0")+IFERROR(IF(Z132="",0,Z132),"0")</f>
        <v>8.4629999999999997E-2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35</v>
      </c>
      <c r="Y134" s="545">
        <f>IFERROR(SUM(Y131:Y132),"0")</f>
        <v>36.4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99</v>
      </c>
      <c r="Y137" s="544">
        <f>IFERROR(IF(X137="",0,CEILING((X137/$H137),1)*$H137),"")</f>
        <v>100.32000000000001</v>
      </c>
      <c r="Z137" s="36">
        <f>IFERROR(IF(Y137=0,"",ROUNDUP(Y137/H137,0)*0.00651),"")</f>
        <v>0.24738000000000002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109.05</v>
      </c>
      <c r="BN137" s="64">
        <f>IFERROR(Y137*I137/H137,"0")</f>
        <v>110.504</v>
      </c>
      <c r="BO137" s="64">
        <f>IFERROR(1/J137*(X137/H137),"0")</f>
        <v>0.20604395604395606</v>
      </c>
      <c r="BP137" s="64">
        <f>IFERROR(1/J137*(Y137/H137),"0")</f>
        <v>0.2087912087912088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37.5</v>
      </c>
      <c r="Y138" s="545">
        <f>IFERROR(Y136/H136,"0")+IFERROR(Y137/H137,"0")</f>
        <v>38</v>
      </c>
      <c r="Z138" s="545">
        <f>IFERROR(IF(Z136="",0,Z136),"0")+IFERROR(IF(Z137="",0,Z137),"0")</f>
        <v>0.24738000000000002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99</v>
      </c>
      <c r="Y139" s="545">
        <f>IFERROR(SUM(Y136:Y137),"0")</f>
        <v>100.32000000000001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60</v>
      </c>
      <c r="Y159" s="544">
        <f t="shared" ref="Y159:Y167" si="1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63.857142857142854</v>
      </c>
      <c r="BN159" s="64">
        <f t="shared" ref="BN159:BN167" si="13">IFERROR(Y159*I159/H159,"0")</f>
        <v>67.049999999999983</v>
      </c>
      <c r="BO159" s="64">
        <f t="shared" ref="BO159:BO167" si="14">IFERROR(1/J159*(X159/H159),"0")</f>
        <v>0.10822510822510822</v>
      </c>
      <c r="BP159" s="64">
        <f t="shared" ref="BP159:BP167" si="15">IFERROR(1/J159*(Y159/H159),"0")</f>
        <v>0.11363636363636365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100</v>
      </c>
      <c r="Y161" s="544">
        <f t="shared" si="11"/>
        <v>100.80000000000001</v>
      </c>
      <c r="Z161" s="36">
        <f>IFERROR(IF(Y161=0,"",ROUNDUP(Y161/H161,0)*0.00902),"")</f>
        <v>0.21648000000000001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105</v>
      </c>
      <c r="BN161" s="64">
        <f t="shared" si="13"/>
        <v>105.84000000000002</v>
      </c>
      <c r="BO161" s="64">
        <f t="shared" si="14"/>
        <v>0.18037518037518038</v>
      </c>
      <c r="BP161" s="64">
        <f t="shared" si="15"/>
        <v>0.18181818181818182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105</v>
      </c>
      <c r="Y162" s="544">
        <f t="shared" si="11"/>
        <v>105</v>
      </c>
      <c r="Z162" s="36">
        <f>IFERROR(IF(Y162=0,"",ROUNDUP(Y162/H162,0)*0.00502),"")</f>
        <v>0.251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111.5</v>
      </c>
      <c r="BN162" s="64">
        <f t="shared" si="13"/>
        <v>111.5</v>
      </c>
      <c r="BO162" s="64">
        <f t="shared" si="14"/>
        <v>0.21367521367521369</v>
      </c>
      <c r="BP162" s="64">
        <f t="shared" si="15"/>
        <v>0.21367521367521369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70</v>
      </c>
      <c r="Y163" s="544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210</v>
      </c>
      <c r="Y165" s="544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221.42857142857144</v>
      </c>
      <c r="Y168" s="545">
        <f>IFERROR(Y159/H159,"0")+IFERROR(Y160/H160,"0")+IFERROR(Y161/H161,"0")+IFERROR(Y162/H162,"0")+IFERROR(Y163/H163,"0")+IFERROR(Y164/H164,"0")+IFERROR(Y165/H165,"0")+IFERROR(Y166/H166,"0")+IFERROR(Y167/H167,"0")</f>
        <v>223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1.27546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545</v>
      </c>
      <c r="Y169" s="545">
        <f>IFERROR(SUM(Y159:Y167),"0")</f>
        <v>550.20000000000005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110</v>
      </c>
      <c r="Y192" s="544">
        <f t="shared" ref="Y192:Y199" si="16">IFERROR(IF(X192="",0,CEILING((X192/$H192),1)*$H192),"")</f>
        <v>113.4</v>
      </c>
      <c r="Z192" s="36">
        <f>IFERROR(IF(Y192=0,"",ROUNDUP(Y192/H192,0)*0.00902),"")</f>
        <v>0.18942000000000001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114.27777777777777</v>
      </c>
      <c r="BN192" s="64">
        <f t="shared" ref="BN192:BN199" si="18">IFERROR(Y192*I192/H192,"0")</f>
        <v>117.81</v>
      </c>
      <c r="BO192" s="64">
        <f t="shared" ref="BO192:BO199" si="19">IFERROR(1/J192*(X192/H192),"0")</f>
        <v>0.15432098765432098</v>
      </c>
      <c r="BP192" s="64">
        <f t="shared" ref="BP192:BP199" si="20">IFERROR(1/J192*(Y192/H192),"0")</f>
        <v>0.15909090909090909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600</v>
      </c>
      <c r="Y194" s="544">
        <f t="shared" si="16"/>
        <v>604.80000000000007</v>
      </c>
      <c r="Z194" s="36">
        <f>IFERROR(IF(Y194=0,"",ROUNDUP(Y194/H194,0)*0.00902),"")</f>
        <v>1.01024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623.33333333333326</v>
      </c>
      <c r="BN194" s="64">
        <f t="shared" si="18"/>
        <v>628.32000000000005</v>
      </c>
      <c r="BO194" s="64">
        <f t="shared" si="19"/>
        <v>0.84175084175084169</v>
      </c>
      <c r="BP194" s="64">
        <f t="shared" si="20"/>
        <v>0.84848484848484851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60</v>
      </c>
      <c r="Y195" s="544">
        <f t="shared" si="16"/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62.333333333333336</v>
      </c>
      <c r="BN195" s="64">
        <f t="shared" si="18"/>
        <v>67.320000000000007</v>
      </c>
      <c r="BO195" s="64">
        <f t="shared" si="19"/>
        <v>8.4175084175084181E-2</v>
      </c>
      <c r="BP195" s="64">
        <f t="shared" si="20"/>
        <v>9.0909090909090925E-2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142.59259259259258</v>
      </c>
      <c r="Y200" s="545">
        <f>IFERROR(Y192/H192,"0")+IFERROR(Y193/H193,"0")+IFERROR(Y194/H194,"0")+IFERROR(Y195/H195,"0")+IFERROR(Y196/H196,"0")+IFERROR(Y197/H197,"0")+IFERROR(Y198/H198,"0")+IFERROR(Y199/H199,"0")</f>
        <v>145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1.3079000000000001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770</v>
      </c>
      <c r="Y201" s="545">
        <f>IFERROR(SUM(Y192:Y199),"0")</f>
        <v>783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320</v>
      </c>
      <c r="Y205" s="544">
        <f t="shared" si="21"/>
        <v>321.89999999999998</v>
      </c>
      <c r="Z205" s="36">
        <f>IFERROR(IF(Y205=0,"",ROUNDUP(Y205/H205,0)*0.01898),"")</f>
        <v>0.70226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339.08965517241381</v>
      </c>
      <c r="BN205" s="64">
        <f t="shared" si="23"/>
        <v>341.10300000000001</v>
      </c>
      <c r="BO205" s="64">
        <f t="shared" si="24"/>
        <v>0.57471264367816099</v>
      </c>
      <c r="BP205" s="64">
        <f t="shared" si="25"/>
        <v>0.578125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240</v>
      </c>
      <c r="Y206" s="544">
        <f t="shared" si="21"/>
        <v>240</v>
      </c>
      <c r="Z206" s="36">
        <f t="shared" ref="Z206:Z211" si="26">IFERROR(IF(Y206=0,"",ROUNDUP(Y206/H206,0)*0.00651),"")</f>
        <v>0.65100000000000002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267</v>
      </c>
      <c r="BN206" s="64">
        <f t="shared" si="23"/>
        <v>267</v>
      </c>
      <c r="BO206" s="64">
        <f t="shared" si="24"/>
        <v>0.5494505494505495</v>
      </c>
      <c r="BP206" s="64">
        <f t="shared" si="25"/>
        <v>0.5494505494505495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280</v>
      </c>
      <c r="Y208" s="544">
        <f t="shared" si="21"/>
        <v>280.8</v>
      </c>
      <c r="Z208" s="36">
        <f t="shared" si="26"/>
        <v>0.76167000000000007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309.40000000000003</v>
      </c>
      <c r="BN208" s="64">
        <f t="shared" si="23"/>
        <v>310.28400000000005</v>
      </c>
      <c r="BO208" s="64">
        <f t="shared" si="24"/>
        <v>0.64102564102564108</v>
      </c>
      <c r="BP208" s="64">
        <f t="shared" si="25"/>
        <v>0.64285714285714302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80</v>
      </c>
      <c r="Y210" s="544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88.40000000000002</v>
      </c>
      <c r="BN210" s="64">
        <f t="shared" si="23"/>
        <v>90.168000000000006</v>
      </c>
      <c r="BO210" s="64">
        <f t="shared" si="24"/>
        <v>0.18315018315018317</v>
      </c>
      <c r="BP210" s="64">
        <f t="shared" si="25"/>
        <v>0.18681318681318682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280</v>
      </c>
      <c r="Y211" s="544">
        <f t="shared" si="21"/>
        <v>280.8</v>
      </c>
      <c r="Z211" s="36">
        <f t="shared" si="26"/>
        <v>0.76167000000000007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310.10000000000002</v>
      </c>
      <c r="BN211" s="64">
        <f t="shared" si="23"/>
        <v>310.98599999999999</v>
      </c>
      <c r="BO211" s="64">
        <f t="shared" si="24"/>
        <v>0.64102564102564108</v>
      </c>
      <c r="BP211" s="64">
        <f t="shared" si="25"/>
        <v>0.64285714285714302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403.44827586206895</v>
      </c>
      <c r="Y212" s="545">
        <f>IFERROR(Y203/H203,"0")+IFERROR(Y204/H204,"0")+IFERROR(Y205/H205,"0")+IFERROR(Y206/H206,"0")+IFERROR(Y207/H207,"0")+IFERROR(Y208/H208,"0")+IFERROR(Y209/H209,"0")+IFERROR(Y210/H210,"0")+IFERROR(Y211/H211,"0")</f>
        <v>405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3.0979400000000004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1200</v>
      </c>
      <c r="Y213" s="545">
        <f>IFERROR(SUM(Y203:Y211),"0")</f>
        <v>1205.1000000000001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20</v>
      </c>
      <c r="Y221" s="544">
        <f t="shared" ref="Y221:Y229" si="27">IFERROR(IF(X221="",0,CEILING((X221/$H221),1)*$H221),"")</f>
        <v>23.2</v>
      </c>
      <c r="Z221" s="36">
        <f>IFERROR(IF(Y221=0,"",ROUNDUP(Y221/H221,0)*0.01898),"")</f>
        <v>3.7960000000000001E-2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20.75</v>
      </c>
      <c r="BN221" s="64">
        <f t="shared" ref="BN221:BN229" si="29">IFERROR(Y221*I221/H221,"0")</f>
        <v>24.07</v>
      </c>
      <c r="BO221" s="64">
        <f t="shared" ref="BO221:BO229" si="30">IFERROR(1/J221*(X221/H221),"0")</f>
        <v>2.6939655172413795E-2</v>
      </c>
      <c r="BP221" s="64">
        <f t="shared" ref="BP221:BP229" si="31">IFERROR(1/J221*(Y221/H221),"0")</f>
        <v>3.125E-2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20</v>
      </c>
      <c r="Y223" s="544">
        <f t="shared" si="27"/>
        <v>23.2</v>
      </c>
      <c r="Z223" s="36">
        <f>IFERROR(IF(Y223=0,"",ROUNDUP(Y223/H223,0)*0.01898),"")</f>
        <v>3.7960000000000001E-2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20.75</v>
      </c>
      <c r="BN223" s="64">
        <f t="shared" si="29"/>
        <v>24.07</v>
      </c>
      <c r="BO223" s="64">
        <f t="shared" si="30"/>
        <v>2.6939655172413795E-2</v>
      </c>
      <c r="BP223" s="64">
        <f t="shared" si="31"/>
        <v>3.125E-2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48</v>
      </c>
      <c r="Y224" s="544">
        <f t="shared" si="27"/>
        <v>48</v>
      </c>
      <c r="Z224" s="36">
        <f t="shared" ref="Z224:Z229" si="32">IFERROR(IF(Y224=0,"",ROUNDUP(Y224/H224,0)*0.00902),"")</f>
        <v>0.10824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50.519999999999996</v>
      </c>
      <c r="BN224" s="64">
        <f t="shared" si="29"/>
        <v>50.519999999999996</v>
      </c>
      <c r="BO224" s="64">
        <f t="shared" si="30"/>
        <v>9.0909090909090912E-2</v>
      </c>
      <c r="BP224" s="64">
        <f t="shared" si="31"/>
        <v>9.0909090909090912E-2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25.448275862068968</v>
      </c>
      <c r="Y230" s="545">
        <f>IFERROR(Y221/H221,"0")+IFERROR(Y222/H222,"0")+IFERROR(Y223/H223,"0")+IFERROR(Y224/H224,"0")+IFERROR(Y225/H225,"0")+IFERROR(Y226/H226,"0")+IFERROR(Y227/H227,"0")+IFERROR(Y228/H228,"0")+IFERROR(Y229/H229,"0")</f>
        <v>26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0.27435999999999999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128</v>
      </c>
      <c r="Y231" s="545">
        <f>IFERROR(SUM(Y221:Y229),"0")</f>
        <v>134.4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200</v>
      </c>
      <c r="Y269" s="544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100.00000000000001</v>
      </c>
      <c r="Y270" s="545">
        <f>IFERROR(Y267/H267,"0")+IFERROR(Y268/H268,"0")+IFERROR(Y269/H269,"0")</f>
        <v>101</v>
      </c>
      <c r="Z270" s="545">
        <f>IFERROR(IF(Z267="",0,Z267),"0")+IFERROR(IF(Z268="",0,Z268),"0")+IFERROR(IF(Z269="",0,Z269),"0")</f>
        <v>0.65751000000000004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240</v>
      </c>
      <c r="Y271" s="545">
        <f>IFERROR(SUM(Y267:Y269),"0")</f>
        <v>242.39999999999998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70</v>
      </c>
      <c r="Y300" s="544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30</v>
      </c>
      <c r="Y302" s="544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50</v>
      </c>
      <c r="Y303" s="545">
        <f>IFERROR(Y296/H296,"0")+IFERROR(Y297/H297,"0")+IFERROR(Y298/H298,"0")+IFERROR(Y299/H299,"0")+IFERROR(Y300/H300,"0")+IFERROR(Y301/H301,"0")+IFERROR(Y302/H302,"0")</f>
        <v>51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0.28134999999999999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100</v>
      </c>
      <c r="Y304" s="545">
        <f>IFERROR(SUM(Y296:Y302),"0")</f>
        <v>102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350</v>
      </c>
      <c r="Y315" s="544">
        <f>IFERROR(IF(X315="",0,CEILING((X315/$H315),1)*$H315),"")</f>
        <v>351</v>
      </c>
      <c r="Z315" s="36">
        <f>IFERROR(IF(Y315=0,"",ROUNDUP(Y315/H315,0)*0.01898),"")</f>
        <v>0.85409999999999997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373.28846153846155</v>
      </c>
      <c r="BN315" s="64">
        <f>IFERROR(Y315*I315/H315,"0")</f>
        <v>374.35500000000008</v>
      </c>
      <c r="BO315" s="64">
        <f>IFERROR(1/J315*(X315/H315),"0")</f>
        <v>0.70112179487179493</v>
      </c>
      <c r="BP315" s="64">
        <f>IFERROR(1/J315*(Y315/H315),"0")</f>
        <v>0.703125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74.633699633699635</v>
      </c>
      <c r="Y317" s="545">
        <f>IFERROR(Y314/H314,"0")+IFERROR(Y315/H315,"0")+IFERROR(Y316/H316,"0")</f>
        <v>75</v>
      </c>
      <c r="Z317" s="545">
        <f>IFERROR(IF(Z314="",0,Z314),"0")+IFERROR(IF(Z315="",0,Z315),"0")+IFERROR(IF(Z316="",0,Z316),"0")</f>
        <v>1.4235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600</v>
      </c>
      <c r="Y318" s="545">
        <f>IFERROR(SUM(Y314:Y316),"0")</f>
        <v>603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85</v>
      </c>
      <c r="Y322" s="544">
        <f>IFERROR(IF(X322="",0,CEILING((X322/$H322),1)*$H322),"")</f>
        <v>86.699999999999989</v>
      </c>
      <c r="Z322" s="36">
        <f>IFERROR(IF(Y322=0,"",ROUNDUP(Y322/H322,0)*0.00651),"")</f>
        <v>0.22134000000000001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98.500000000000014</v>
      </c>
      <c r="BN322" s="64">
        <f>IFERROR(Y322*I322/H322,"0")</f>
        <v>100.47</v>
      </c>
      <c r="BO322" s="64">
        <f>IFERROR(1/J322*(X322/H322),"0")</f>
        <v>0.18315018315018317</v>
      </c>
      <c r="BP322" s="64">
        <f>IFERROR(1/J322*(Y322/H322),"0")</f>
        <v>0.18681318681318682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204</v>
      </c>
      <c r="Y323" s="544">
        <f>IFERROR(IF(X323="",0,CEILING((X323/$H323),1)*$H323),"")</f>
        <v>204</v>
      </c>
      <c r="Z323" s="36">
        <f>IFERROR(IF(Y323=0,"",ROUNDUP(Y323/H323,0)*0.00651),"")</f>
        <v>0.52080000000000004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230.4</v>
      </c>
      <c r="BN323" s="64">
        <f>IFERROR(Y323*I323/H323,"0")</f>
        <v>230.4</v>
      </c>
      <c r="BO323" s="64">
        <f>IFERROR(1/J323*(X323/H323),"0")</f>
        <v>0.43956043956043961</v>
      </c>
      <c r="BP323" s="64">
        <f>IFERROR(1/J323*(Y323/H323),"0")</f>
        <v>0.43956043956043961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113.33333333333334</v>
      </c>
      <c r="Y324" s="545">
        <f>IFERROR(Y320/H320,"0")+IFERROR(Y321/H321,"0")+IFERROR(Y322/H322,"0")+IFERROR(Y323/H323,"0")</f>
        <v>114</v>
      </c>
      <c r="Z324" s="545">
        <f>IFERROR(IF(Z320="",0,Z320),"0")+IFERROR(IF(Z321="",0,Z321),"0")+IFERROR(IF(Z322="",0,Z322),"0")+IFERROR(IF(Z323="",0,Z323),"0")</f>
        <v>0.74214000000000002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289</v>
      </c>
      <c r="Y325" s="545">
        <f>IFERROR(SUM(Y320:Y323),"0")</f>
        <v>290.7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100</v>
      </c>
      <c r="Y329" s="544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50</v>
      </c>
      <c r="Y330" s="545">
        <f>IFERROR(Y327/H327,"0")+IFERROR(Y328/H328,"0")+IFERROR(Y329/H329,"0")</f>
        <v>50</v>
      </c>
      <c r="Z330" s="545">
        <f>IFERROR(IF(Z327="",0,Z327),"0")+IFERROR(IF(Z328="",0,Z328),"0")+IFERROR(IF(Z329="",0,Z329),"0")</f>
        <v>0.23700000000000002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100</v>
      </c>
      <c r="Y331" s="545">
        <f>IFERROR(SUM(Y327:Y329),"0")</f>
        <v>100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1190</v>
      </c>
      <c r="Y335" s="544">
        <f>IFERROR(IF(X335="",0,CEILING((X335/$H335),1)*$H335),"")</f>
        <v>1190.7</v>
      </c>
      <c r="Z335" s="36">
        <f>IFERROR(IF(Y335=0,"",ROUNDUP(Y335/H335,0)*0.00651),"")</f>
        <v>3.6911700000000001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1332.7999999999997</v>
      </c>
      <c r="BN335" s="64">
        <f>IFERROR(Y335*I335/H335,"0")</f>
        <v>1333.5839999999998</v>
      </c>
      <c r="BO335" s="64">
        <f>IFERROR(1/J335*(X335/H335),"0")</f>
        <v>3.1135531135531136</v>
      </c>
      <c r="BP335" s="64">
        <f>IFERROR(1/J335*(Y335/H335),"0")</f>
        <v>3.1153846153846154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350</v>
      </c>
      <c r="Y336" s="544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733.33333333333326</v>
      </c>
      <c r="Y337" s="545">
        <f>IFERROR(Y334/H334,"0")+IFERROR(Y335/H335,"0")+IFERROR(Y336/H336,"0")</f>
        <v>734</v>
      </c>
      <c r="Z337" s="545">
        <f>IFERROR(IF(Z334="",0,Z334),"0")+IFERROR(IF(Z335="",0,Z335),"0")+IFERROR(IF(Z336="",0,Z336),"0")</f>
        <v>4.77834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1540</v>
      </c>
      <c r="Y338" s="545">
        <f>IFERROR(SUM(Y334:Y336),"0")</f>
        <v>1541.4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2000</v>
      </c>
      <c r="Y342" s="544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1300</v>
      </c>
      <c r="Y343" s="544">
        <f t="shared" si="38"/>
        <v>1305</v>
      </c>
      <c r="Z343" s="36">
        <f>IFERROR(IF(Y343=0,"",ROUNDUP(Y343/H343,0)*0.02175),"")</f>
        <v>1.8922499999999998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1341.6</v>
      </c>
      <c r="BN343" s="64">
        <f t="shared" si="40"/>
        <v>1346.76</v>
      </c>
      <c r="BO343" s="64">
        <f t="shared" si="41"/>
        <v>1.8055555555555556</v>
      </c>
      <c r="BP343" s="64">
        <f t="shared" si="42"/>
        <v>1.8125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500</v>
      </c>
      <c r="Y344" s="544">
        <f t="shared" si="38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516</v>
      </c>
      <c r="BN344" s="64">
        <f t="shared" si="40"/>
        <v>526.32000000000005</v>
      </c>
      <c r="BO344" s="64">
        <f t="shared" si="41"/>
        <v>0.69444444444444442</v>
      </c>
      <c r="BP344" s="64">
        <f t="shared" si="42"/>
        <v>0.70833333333333326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600</v>
      </c>
      <c r="Y345" s="544">
        <f t="shared" si="38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619.20000000000005</v>
      </c>
      <c r="BN345" s="64">
        <f t="shared" si="40"/>
        <v>619.20000000000005</v>
      </c>
      <c r="BO345" s="64">
        <f t="shared" si="41"/>
        <v>0.83333333333333326</v>
      </c>
      <c r="BP345" s="64">
        <f t="shared" si="42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293.33333333333337</v>
      </c>
      <c r="Y349" s="545">
        <f>IFERROR(Y342/H342,"0")+IFERROR(Y343/H343,"0")+IFERROR(Y344/H344,"0")+IFERROR(Y345/H345,"0")+IFERROR(Y346/H346,"0")+IFERROR(Y347/H347,"0")+IFERROR(Y348/H348,"0")</f>
        <v>295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6.4162499999999989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4400</v>
      </c>
      <c r="Y350" s="545">
        <f>IFERROR(SUM(Y342:Y348),"0")</f>
        <v>4425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1200</v>
      </c>
      <c r="Y352" s="544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80</v>
      </c>
      <c r="Y354" s="545">
        <f>IFERROR(Y352/H352,"0")+IFERROR(Y353/H353,"0")</f>
        <v>80</v>
      </c>
      <c r="Z354" s="545">
        <f>IFERROR(IF(Z352="",0,Z352),"0")+IFERROR(IF(Z353="",0,Z353),"0")</f>
        <v>1.7399999999999998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1200</v>
      </c>
      <c r="Y355" s="545">
        <f>IFERROR(SUM(Y352:Y353),"0")</f>
        <v>1200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60</v>
      </c>
      <c r="Y358" s="544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6.666666666666667</v>
      </c>
      <c r="Y359" s="545">
        <f>IFERROR(Y357/H357,"0")+IFERROR(Y358/H358,"0")</f>
        <v>7</v>
      </c>
      <c r="Z359" s="545">
        <f>IFERROR(IF(Z357="",0,Z357),"0")+IFERROR(IF(Z358="",0,Z358),"0")</f>
        <v>0.13286000000000001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60</v>
      </c>
      <c r="Y360" s="545">
        <f>IFERROR(SUM(Y357:Y358),"0")</f>
        <v>63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40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4.4444444444444446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40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10.5</v>
      </c>
      <c r="Y394" s="544">
        <f t="shared" si="43"/>
        <v>10.5</v>
      </c>
      <c r="Z394" s="36">
        <f t="shared" si="48"/>
        <v>2.5100000000000001E-2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11.149999999999999</v>
      </c>
      <c r="BN394" s="64">
        <f t="shared" si="45"/>
        <v>11.149999999999999</v>
      </c>
      <c r="BO394" s="64">
        <f t="shared" si="46"/>
        <v>2.1367521367521368E-2</v>
      </c>
      <c r="BP394" s="64">
        <f t="shared" si="47"/>
        <v>2.1367521367521368E-2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52.5</v>
      </c>
      <c r="Y396" s="544">
        <f t="shared" si="43"/>
        <v>52.5</v>
      </c>
      <c r="Z396" s="36">
        <f t="shared" si="48"/>
        <v>0.1255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55.75</v>
      </c>
      <c r="BN396" s="64">
        <f t="shared" si="45"/>
        <v>55.75</v>
      </c>
      <c r="BO396" s="64">
        <f t="shared" si="46"/>
        <v>0.10683760683760685</v>
      </c>
      <c r="BP396" s="64">
        <f t="shared" si="47"/>
        <v>0.10683760683760685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0.15060000000000001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63</v>
      </c>
      <c r="Y399" s="545">
        <f>IFERROR(SUM(Y388:Y397),"0")</f>
        <v>63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7</v>
      </c>
      <c r="Y414" s="544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3.333333333333333</v>
      </c>
      <c r="Y415" s="545">
        <f>IFERROR(Y411/H411,"0")+IFERROR(Y412/H412,"0")+IFERROR(Y413/H413,"0")+IFERROR(Y414/H414,"0")</f>
        <v>4</v>
      </c>
      <c r="Z415" s="545">
        <f>IFERROR(IF(Z411="",0,Z411),"0")+IFERROR(IF(Z412="",0,Z412),"0")+IFERROR(IF(Z413="",0,Z413),"0")+IFERROR(IF(Z414="",0,Z414),"0")</f>
        <v>2.0080000000000001E-2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7</v>
      </c>
      <c r="Y416" s="545">
        <f>IFERROR(SUM(Y411:Y414),"0")</f>
        <v>8.4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20</v>
      </c>
      <c r="Y419" s="54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16.666666666666668</v>
      </c>
      <c r="Y420" s="545">
        <f>IFERROR(Y419/H419,"0")</f>
        <v>17</v>
      </c>
      <c r="Z420" s="545">
        <f>IFERROR(IF(Z419="",0,Z419),"0")</f>
        <v>0.11067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20</v>
      </c>
      <c r="Y421" s="545">
        <f>IFERROR(SUM(Y419:Y419),"0")</f>
        <v>20.399999999999999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100</v>
      </c>
      <c r="Y430" s="544">
        <f t="shared" ref="Y430:Y440" si="49">IFERROR(IF(X430="",0,CEILING((X430/$H430),1)*$H430),"")</f>
        <v>100.32000000000001</v>
      </c>
      <c r="Z430" s="36">
        <f t="shared" ref="Z430:Z435" si="50">IFERROR(IF(Y430=0,"",ROUNDUP(Y430/H430,0)*0.01196),"")</f>
        <v>0.22724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106.81818181818181</v>
      </c>
      <c r="BN430" s="64">
        <f t="shared" ref="BN430:BN440" si="52">IFERROR(Y430*I430/H430,"0")</f>
        <v>107.16</v>
      </c>
      <c r="BO430" s="64">
        <f t="shared" ref="BO430:BO440" si="53">IFERROR(1/J430*(X430/H430),"0")</f>
        <v>0.18210955710955709</v>
      </c>
      <c r="BP430" s="64">
        <f t="shared" ref="BP430:BP440" si="54">IFERROR(1/J430*(Y430/H430),"0")</f>
        <v>0.18269230769230771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170</v>
      </c>
      <c r="Y432" s="544">
        <f t="shared" si="49"/>
        <v>174.24</v>
      </c>
      <c r="Z432" s="36">
        <f t="shared" si="50"/>
        <v>0.39468000000000003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181.59090909090907</v>
      </c>
      <c r="BN432" s="64">
        <f t="shared" si="52"/>
        <v>186.12</v>
      </c>
      <c r="BO432" s="64">
        <f t="shared" si="53"/>
        <v>0.3095862470862471</v>
      </c>
      <c r="BP432" s="64">
        <f t="shared" si="54"/>
        <v>0.31730769230769235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7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150</v>
      </c>
      <c r="Y435" s="544">
        <f t="shared" si="49"/>
        <v>153.12</v>
      </c>
      <c r="Z435" s="36">
        <f t="shared" si="50"/>
        <v>0.34683999999999998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160.22727272727272</v>
      </c>
      <c r="BN435" s="64">
        <f t="shared" si="52"/>
        <v>163.56</v>
      </c>
      <c r="BO435" s="64">
        <f t="shared" si="53"/>
        <v>0.27316433566433568</v>
      </c>
      <c r="BP435" s="64">
        <f t="shared" si="54"/>
        <v>0.27884615384615385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48</v>
      </c>
      <c r="Y437" s="544">
        <f t="shared" si="49"/>
        <v>48</v>
      </c>
      <c r="Z437" s="36">
        <f>IFERROR(IF(Y437=0,"",ROUNDUP(Y437/H437,0)*0.00902),"")</f>
        <v>9.0200000000000002E-2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69.3</v>
      </c>
      <c r="BN437" s="64">
        <f t="shared" si="52"/>
        <v>69.3</v>
      </c>
      <c r="BO437" s="64">
        <f t="shared" si="53"/>
        <v>7.575757575757576E-2</v>
      </c>
      <c r="BP437" s="64">
        <f t="shared" si="54"/>
        <v>7.575757575757576E-2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180</v>
      </c>
      <c r="Y440" s="544">
        <f t="shared" si="49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261</v>
      </c>
      <c r="BN440" s="64">
        <f t="shared" si="52"/>
        <v>264.48</v>
      </c>
      <c r="BO440" s="64">
        <f t="shared" si="53"/>
        <v>0.3125</v>
      </c>
      <c r="BP440" s="64">
        <f t="shared" si="54"/>
        <v>0.31666666666666665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127.04545454545453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129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1.4150200000000002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648</v>
      </c>
      <c r="Y442" s="545">
        <f>IFERROR(SUM(Y430:Y440),"0")</f>
        <v>658.08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100</v>
      </c>
      <c r="Y451" s="544">
        <f t="shared" si="55"/>
        <v>100.32000000000001</v>
      </c>
      <c r="Z451" s="36">
        <f>IFERROR(IF(Y451=0,"",ROUNDUP(Y451/H451,0)*0.01196),"")</f>
        <v>0.22724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106.81818181818181</v>
      </c>
      <c r="BN451" s="64">
        <f t="shared" si="57"/>
        <v>107.16</v>
      </c>
      <c r="BO451" s="64">
        <f t="shared" si="58"/>
        <v>0.18210955710955709</v>
      </c>
      <c r="BP451" s="64">
        <f t="shared" si="59"/>
        <v>0.18269230769230771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130</v>
      </c>
      <c r="Y452" s="544">
        <f t="shared" si="55"/>
        <v>132</v>
      </c>
      <c r="Z452" s="36">
        <f>IFERROR(IF(Y452=0,"",ROUNDUP(Y452/H452,0)*0.01196),"")</f>
        <v>0.29899999999999999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138.86363636363635</v>
      </c>
      <c r="BN452" s="64">
        <f t="shared" si="57"/>
        <v>140.99999999999997</v>
      </c>
      <c r="BO452" s="64">
        <f t="shared" si="58"/>
        <v>0.23674242424242425</v>
      </c>
      <c r="BP452" s="64">
        <f t="shared" si="59"/>
        <v>0.24038461538461539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72</v>
      </c>
      <c r="Y453" s="544">
        <f t="shared" si="55"/>
        <v>72</v>
      </c>
      <c r="Z453" s="36">
        <f>IFERROR(IF(Y453=0,"",ROUNDUP(Y453/H453,0)*0.00902),"")</f>
        <v>0.1353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103.95</v>
      </c>
      <c r="BN453" s="64">
        <f t="shared" si="57"/>
        <v>103.95</v>
      </c>
      <c r="BO453" s="64">
        <f t="shared" si="58"/>
        <v>0.11363636363636365</v>
      </c>
      <c r="BP453" s="64">
        <f t="shared" si="59"/>
        <v>0.11363636363636365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120</v>
      </c>
      <c r="Y455" s="544">
        <f t="shared" si="55"/>
        <v>120</v>
      </c>
      <c r="Z455" s="36">
        <f>IFERROR(IF(Y455=0,"",ROUNDUP(Y455/H455,0)*0.00902),"")</f>
        <v>0.22550000000000001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167.25000000000003</v>
      </c>
      <c r="BN455" s="64">
        <f t="shared" si="57"/>
        <v>167.25000000000003</v>
      </c>
      <c r="BO455" s="64">
        <f t="shared" si="58"/>
        <v>0.18939393939393939</v>
      </c>
      <c r="BP455" s="64">
        <f t="shared" si="59"/>
        <v>0.18939393939393939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93.030303030303031</v>
      </c>
      <c r="Y456" s="545">
        <f>IFERROR(Y450/H450,"0")+IFERROR(Y451/H451,"0")+IFERROR(Y452/H452,"0")+IFERROR(Y453/H453,"0")+IFERROR(Y454/H454,"0")+IFERROR(Y455/H455,"0")</f>
        <v>94</v>
      </c>
      <c r="Z456" s="545">
        <f>IFERROR(IF(Z450="",0,Z450),"0")+IFERROR(IF(Z451="",0,Z451),"0")+IFERROR(IF(Z452="",0,Z452),"0")+IFERROR(IF(Z453="",0,Z453),"0")+IFERROR(IF(Z454="",0,Z454),"0")+IFERROR(IF(Z455="",0,Z455),"0")</f>
        <v>1.00664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472</v>
      </c>
      <c r="Y457" s="545">
        <f>IFERROR(SUM(Y450:Y455),"0")</f>
        <v>477.12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1000</v>
      </c>
      <c r="Y485" s="544">
        <f>IFERROR(IF(X485="",0,CEILING((X485/$H485),1)*$H485),"")</f>
        <v>1008</v>
      </c>
      <c r="Z485" s="36">
        <f>IFERROR(IF(Y485=0,"",ROUNDUP(Y485/H485,0)*0.01898),"")</f>
        <v>2.1257600000000001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1057.6666666666667</v>
      </c>
      <c r="BN485" s="64">
        <f>IFERROR(Y485*I485/H485,"0")</f>
        <v>1066.1279999999999</v>
      </c>
      <c r="BO485" s="64">
        <f>IFERROR(1/J485*(X485/H485),"0")</f>
        <v>1.7361111111111112</v>
      </c>
      <c r="BP485" s="64">
        <f>IFERROR(1/J485*(Y485/H485),"0")</f>
        <v>1.75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111.11111111111111</v>
      </c>
      <c r="Y486" s="545">
        <f>IFERROR(Y485/H485,"0")</f>
        <v>112</v>
      </c>
      <c r="Z486" s="545">
        <f>IFERROR(IF(Z485="",0,Z485),"0")</f>
        <v>2.1257600000000001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1000</v>
      </c>
      <c r="Y487" s="545">
        <f>IFERROR(SUM(Y485:Y485),"0")</f>
        <v>1008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17560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17723.54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18786.42405410681</v>
      </c>
      <c r="Y499" s="545">
        <f>IFERROR(SUM(BN22:BN495),"0")</f>
        <v>18959.885000000002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32</v>
      </c>
      <c r="Y500" s="38">
        <f>ROUNDUP(SUM(BP22:BP495),0)</f>
        <v>32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19586.42405410681</v>
      </c>
      <c r="Y501" s="545">
        <f>GrossWeightTotalR+PalletQtyTotalR*25</f>
        <v>19759.885000000002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3527.7717814327011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3554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36.332829999999994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224.8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845.4</v>
      </c>
      <c r="E508" s="46">
        <f>IFERROR(Y87*1,"0")+IFERROR(Y88*1,"0")+IFERROR(Y89*1,"0")+IFERROR(Y93*1,"0")+IFERROR(Y94*1,"0")+IFERROR(Y95*1,"0")+IFERROR(Y96*1,"0")</f>
        <v>1073.7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1692</v>
      </c>
      <c r="G508" s="46">
        <f>IFERROR(Y126*1,"0")+IFERROR(Y127*1,"0")+IFERROR(Y131*1,"0")+IFERROR(Y132*1,"0")+IFERROR(Y136*1,"0")+IFERROR(Y137*1,"0")</f>
        <v>178.32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550.20000000000005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1988.1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134.4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242.39999999999998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1095.7</v>
      </c>
      <c r="S508" s="46">
        <f>IFERROR(Y334*1,"0")+IFERROR(Y335*1,"0")+IFERROR(Y336*1,"0")</f>
        <v>1541.4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5733</v>
      </c>
      <c r="U508" s="46">
        <f>IFERROR(Y367*1,"0")+IFERROR(Y368*1,"0")+IFERROR(Y369*1,"0")+IFERROR(Y373*1,"0")+IFERROR(Y377*1,"0")+IFERROR(Y378*1,"0")+IFERROR(Y382*1,"0")</f>
        <v>36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63</v>
      </c>
      <c r="W508" s="46">
        <f>IFERROR(Y407*1,"0")+IFERROR(Y411*1,"0")+IFERROR(Y412*1,"0")+IFERROR(Y413*1,"0")+IFERROR(Y414*1,"0")</f>
        <v>8.4</v>
      </c>
      <c r="X508" s="46">
        <f>IFERROR(Y419*1,"0")</f>
        <v>20.399999999999999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1288.3200000000002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1008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2025-10-08T08:35:49Z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