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8A76D3C-56CA-421C-BE9A-CF2A9F1682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Y175" i="1" s="1"/>
  <c r="P171" i="1"/>
  <c r="X169" i="1"/>
  <c r="X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3" i="1" s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X123" i="1"/>
  <c r="X122" i="1"/>
  <c r="BO121" i="1"/>
  <c r="BM121" i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Z73" i="1"/>
  <c r="Y73" i="1"/>
  <c r="BN73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P27" i="1"/>
  <c r="BO26" i="1"/>
  <c r="BM26" i="1"/>
  <c r="Y26" i="1"/>
  <c r="Y32" i="1" s="1"/>
  <c r="P26" i="1"/>
  <c r="X24" i="1"/>
  <c r="X498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8" i="1" l="1"/>
  <c r="BN28" i="1"/>
  <c r="Z28" i="1"/>
  <c r="Y71" i="1"/>
  <c r="BP67" i="1"/>
  <c r="BN67" i="1"/>
  <c r="Z67" i="1"/>
  <c r="BP117" i="1"/>
  <c r="BN117" i="1"/>
  <c r="Z117" i="1"/>
  <c r="BP148" i="1"/>
  <c r="BN148" i="1"/>
  <c r="Z148" i="1"/>
  <c r="BP195" i="1"/>
  <c r="BN195" i="1"/>
  <c r="Z195" i="1"/>
  <c r="BP215" i="1"/>
  <c r="BN215" i="1"/>
  <c r="Z215" i="1"/>
  <c r="BP242" i="1"/>
  <c r="BN242" i="1"/>
  <c r="Z242" i="1"/>
  <c r="BP296" i="1"/>
  <c r="BN296" i="1"/>
  <c r="Z296" i="1"/>
  <c r="BP316" i="1"/>
  <c r="BN316" i="1"/>
  <c r="Z316" i="1"/>
  <c r="BP357" i="1"/>
  <c r="BN357" i="1"/>
  <c r="Z357" i="1"/>
  <c r="BP391" i="1"/>
  <c r="BN391" i="1"/>
  <c r="Z391" i="1"/>
  <c r="BP439" i="1"/>
  <c r="BN439" i="1"/>
  <c r="Z439" i="1"/>
  <c r="D508" i="1"/>
  <c r="BP55" i="1"/>
  <c r="BN55" i="1"/>
  <c r="Z55" i="1"/>
  <c r="BP89" i="1"/>
  <c r="BN89" i="1"/>
  <c r="Z89" i="1"/>
  <c r="BP101" i="1"/>
  <c r="BN101" i="1"/>
  <c r="Z101" i="1"/>
  <c r="BP136" i="1"/>
  <c r="BN136" i="1"/>
  <c r="Z136" i="1"/>
  <c r="BP166" i="1"/>
  <c r="BN166" i="1"/>
  <c r="Z166" i="1"/>
  <c r="BP205" i="1"/>
  <c r="BN205" i="1"/>
  <c r="Z205" i="1"/>
  <c r="Y239" i="1"/>
  <c r="Y238" i="1"/>
  <c r="BP237" i="1"/>
  <c r="BN237" i="1"/>
  <c r="Z237" i="1"/>
  <c r="Z238" i="1" s="1"/>
  <c r="BP241" i="1"/>
  <c r="BN241" i="1"/>
  <c r="Z241" i="1"/>
  <c r="BP267" i="1"/>
  <c r="BN267" i="1"/>
  <c r="Z267" i="1"/>
  <c r="BP306" i="1"/>
  <c r="BN306" i="1"/>
  <c r="Z306" i="1"/>
  <c r="BP343" i="1"/>
  <c r="BN343" i="1"/>
  <c r="Z343" i="1"/>
  <c r="Y364" i="1"/>
  <c r="Y363" i="1"/>
  <c r="BP362" i="1"/>
  <c r="BN362" i="1"/>
  <c r="Z362" i="1"/>
  <c r="Z363" i="1" s="1"/>
  <c r="BP367" i="1"/>
  <c r="BN367" i="1"/>
  <c r="Z367" i="1"/>
  <c r="BP401" i="1"/>
  <c r="BN401" i="1"/>
  <c r="Z401" i="1"/>
  <c r="BP455" i="1"/>
  <c r="BN455" i="1"/>
  <c r="Z455" i="1"/>
  <c r="Y65" i="1"/>
  <c r="Y112" i="1"/>
  <c r="Y145" i="1"/>
  <c r="Z22" i="1"/>
  <c r="Z23" i="1" s="1"/>
  <c r="BN22" i="1"/>
  <c r="BP22" i="1"/>
  <c r="Z26" i="1"/>
  <c r="BN26" i="1"/>
  <c r="BP26" i="1"/>
  <c r="Y33" i="1"/>
  <c r="Z30" i="1"/>
  <c r="BN30" i="1"/>
  <c r="C508" i="1"/>
  <c r="Z53" i="1"/>
  <c r="BN53" i="1"/>
  <c r="Z57" i="1"/>
  <c r="BN57" i="1"/>
  <c r="Z63" i="1"/>
  <c r="BN63" i="1"/>
  <c r="Z69" i="1"/>
  <c r="BN69" i="1"/>
  <c r="Z76" i="1"/>
  <c r="BN76" i="1"/>
  <c r="BP292" i="1"/>
  <c r="BN292" i="1"/>
  <c r="Z292" i="1"/>
  <c r="BP302" i="1"/>
  <c r="BN302" i="1"/>
  <c r="Z302" i="1"/>
  <c r="BP314" i="1"/>
  <c r="BN314" i="1"/>
  <c r="Z314" i="1"/>
  <c r="BP335" i="1"/>
  <c r="BN335" i="1"/>
  <c r="Z335" i="1"/>
  <c r="BP353" i="1"/>
  <c r="BN353" i="1"/>
  <c r="Z353" i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Y64" i="1"/>
  <c r="Y70" i="1"/>
  <c r="Z74" i="1"/>
  <c r="BN74" i="1"/>
  <c r="Z82" i="1"/>
  <c r="BN82" i="1"/>
  <c r="Z87" i="1"/>
  <c r="BN87" i="1"/>
  <c r="Y90" i="1"/>
  <c r="Z96" i="1"/>
  <c r="BN96" i="1"/>
  <c r="Y105" i="1"/>
  <c r="Z103" i="1"/>
  <c r="BN103" i="1"/>
  <c r="Z115" i="1"/>
  <c r="BN115" i="1"/>
  <c r="Z121" i="1"/>
  <c r="Z122" i="1" s="1"/>
  <c r="BN121" i="1"/>
  <c r="BP121" i="1"/>
  <c r="Y122" i="1"/>
  <c r="Z126" i="1"/>
  <c r="BN126" i="1"/>
  <c r="Z160" i="1"/>
  <c r="BN160" i="1"/>
  <c r="Z164" i="1"/>
  <c r="BN164" i="1"/>
  <c r="Z172" i="1"/>
  <c r="BN172" i="1"/>
  <c r="Z193" i="1"/>
  <c r="BN193" i="1"/>
  <c r="Z197" i="1"/>
  <c r="BN197" i="1"/>
  <c r="Z203" i="1"/>
  <c r="BN203" i="1"/>
  <c r="Z207" i="1"/>
  <c r="BN207" i="1"/>
  <c r="Z211" i="1"/>
  <c r="BN211" i="1"/>
  <c r="Y217" i="1"/>
  <c r="Z222" i="1"/>
  <c r="BN222" i="1"/>
  <c r="Z227" i="1"/>
  <c r="BN227" i="1"/>
  <c r="Y246" i="1"/>
  <c r="Z244" i="1"/>
  <c r="BN244" i="1"/>
  <c r="Z253" i="1"/>
  <c r="BN253" i="1"/>
  <c r="Z261" i="1"/>
  <c r="BN261" i="1"/>
  <c r="Z262" i="1"/>
  <c r="BN262" i="1"/>
  <c r="Z269" i="1"/>
  <c r="BN269" i="1"/>
  <c r="BP288" i="1"/>
  <c r="BN288" i="1"/>
  <c r="Z288" i="1"/>
  <c r="BP298" i="1"/>
  <c r="BN298" i="1"/>
  <c r="Z298" i="1"/>
  <c r="BP308" i="1"/>
  <c r="BN308" i="1"/>
  <c r="Z308" i="1"/>
  <c r="BP322" i="1"/>
  <c r="BN322" i="1"/>
  <c r="Z322" i="1"/>
  <c r="BP345" i="1"/>
  <c r="BN345" i="1"/>
  <c r="Z345" i="1"/>
  <c r="BP369" i="1"/>
  <c r="BN369" i="1"/>
  <c r="Z369" i="1"/>
  <c r="BP393" i="1"/>
  <c r="BN393" i="1"/>
  <c r="Z393" i="1"/>
  <c r="BP412" i="1"/>
  <c r="BN412" i="1"/>
  <c r="Z412" i="1"/>
  <c r="BP433" i="1"/>
  <c r="BN433" i="1"/>
  <c r="Z433" i="1"/>
  <c r="BP445" i="1"/>
  <c r="BN445" i="1"/>
  <c r="Z445" i="1"/>
  <c r="Y463" i="1"/>
  <c r="BP459" i="1"/>
  <c r="BN459" i="1"/>
  <c r="Z459" i="1"/>
  <c r="Z462" i="1" s="1"/>
  <c r="BP476" i="1"/>
  <c r="BN476" i="1"/>
  <c r="Z476" i="1"/>
  <c r="Y304" i="1"/>
  <c r="Y359" i="1"/>
  <c r="Y379" i="1"/>
  <c r="Y482" i="1"/>
  <c r="H9" i="1"/>
  <c r="A10" i="1"/>
  <c r="B508" i="1"/>
  <c r="X499" i="1"/>
  <c r="X500" i="1"/>
  <c r="X502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Z68" i="1"/>
  <c r="Z70" i="1" s="1"/>
  <c r="BN68" i="1"/>
  <c r="BP68" i="1"/>
  <c r="Y78" i="1"/>
  <c r="BP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BP110" i="1"/>
  <c r="BN110" i="1"/>
  <c r="Z110" i="1"/>
  <c r="Y119" i="1"/>
  <c r="BP114" i="1"/>
  <c r="BN114" i="1"/>
  <c r="Z114" i="1"/>
  <c r="Y118" i="1"/>
  <c r="BP127" i="1"/>
  <c r="BN127" i="1"/>
  <c r="Z127" i="1"/>
  <c r="Z128" i="1" s="1"/>
  <c r="Y129" i="1"/>
  <c r="Y134" i="1"/>
  <c r="BP131" i="1"/>
  <c r="BN131" i="1"/>
  <c r="Z131" i="1"/>
  <c r="Z133" i="1" s="1"/>
  <c r="Y138" i="1"/>
  <c r="BP143" i="1"/>
  <c r="BN143" i="1"/>
  <c r="Z143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8" i="1"/>
  <c r="BP177" i="1"/>
  <c r="BN177" i="1"/>
  <c r="Z177" i="1"/>
  <c r="Z178" i="1" s="1"/>
  <c r="Y179" i="1"/>
  <c r="J508" i="1"/>
  <c r="Y185" i="1"/>
  <c r="BP182" i="1"/>
  <c r="BN182" i="1"/>
  <c r="Z182" i="1"/>
  <c r="Z184" i="1" s="1"/>
  <c r="Y189" i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Y45" i="1"/>
  <c r="Y58" i="1"/>
  <c r="BP75" i="1"/>
  <c r="BN75" i="1"/>
  <c r="Z75" i="1"/>
  <c r="Z90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BP137" i="1"/>
  <c r="BN137" i="1"/>
  <c r="Z137" i="1"/>
  <c r="Z138" i="1" s="1"/>
  <c r="Y139" i="1"/>
  <c r="H508" i="1"/>
  <c r="Y144" i="1"/>
  <c r="BP142" i="1"/>
  <c r="BN142" i="1"/>
  <c r="Z142" i="1"/>
  <c r="Z144" i="1" s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Z270" i="1" s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Y31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Y212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Y271" i="1"/>
  <c r="BP289" i="1"/>
  <c r="BN289" i="1"/>
  <c r="Z289" i="1"/>
  <c r="Z293" i="1" s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BP368" i="1"/>
  <c r="BN368" i="1"/>
  <c r="Z368" i="1"/>
  <c r="Z370" i="1" s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68" i="1"/>
  <c r="BN468" i="1"/>
  <c r="Z468" i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Y471" i="1"/>
  <c r="BP470" i="1"/>
  <c r="BN470" i="1"/>
  <c r="Z470" i="1"/>
  <c r="Z471" i="1" s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47" i="1" l="1"/>
  <c r="Z303" i="1"/>
  <c r="Z212" i="1"/>
  <c r="Z317" i="1"/>
  <c r="Z174" i="1"/>
  <c r="Z78" i="1"/>
  <c r="Z32" i="1"/>
  <c r="Y499" i="1"/>
  <c r="Y502" i="1"/>
  <c r="Z441" i="1"/>
  <c r="Z311" i="1"/>
  <c r="Y500" i="1"/>
  <c r="Z349" i="1"/>
  <c r="Z324" i="1"/>
  <c r="Z456" i="1"/>
  <c r="Z263" i="1"/>
  <c r="Z200" i="1"/>
  <c r="Z118" i="1"/>
  <c r="Z58" i="1"/>
  <c r="Z44" i="1"/>
  <c r="Y498" i="1"/>
  <c r="Z398" i="1"/>
  <c r="Z230" i="1"/>
  <c r="Z415" i="1"/>
  <c r="Z255" i="1"/>
  <c r="Z168" i="1"/>
  <c r="Z337" i="1"/>
  <c r="Z150" i="1"/>
  <c r="Z105" i="1"/>
  <c r="Z97" i="1"/>
  <c r="X501" i="1"/>
  <c r="Z503" i="1" l="1"/>
  <c r="Y501" i="1"/>
</calcChain>
</file>

<file path=xl/sharedStrings.xml><?xml version="1.0" encoding="utf-8"?>
<sst xmlns="http://schemas.openxmlformats.org/spreadsheetml/2006/main" count="2192" uniqueCount="799">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</sst>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798</v>
      </c>
      <c r="I5" s="787"/>
      <c r="J5" s="787"/>
      <c r="K5" s="787"/>
      <c r="L5" s="787"/>
      <c r="M5" s="640"/>
      <c r="N5" s="58"/>
      <c r="P5" s="24" t="s">
        <v>10</v>
      </c>
      <c r="Q5" s="850">
        <v>45941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775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5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0.41666666666666669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250</v>
      </c>
      <c r="Y41" s="544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260.0694444444444</v>
      </c>
      <c r="BN41" s="64">
        <f>IFERROR(Y41*I41/H41,"0")</f>
        <v>269.64000000000004</v>
      </c>
      <c r="BO41" s="64">
        <f>IFERROR(1/J41*(X41/H41),"0")</f>
        <v>0.36168981481481477</v>
      </c>
      <c r="BP41" s="64">
        <f>IFERROR(1/J41*(Y41/H41),"0")</f>
        <v>0.37500000000000006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23.148148148148145</v>
      </c>
      <c r="Y44" s="545">
        <f>IFERROR(Y41/H41,"0")+IFERROR(Y42/H42,"0")+IFERROR(Y43/H43,"0")</f>
        <v>24.000000000000004</v>
      </c>
      <c r="Z44" s="545">
        <f>IFERROR(IF(Z41="",0,Z41),"0")+IFERROR(IF(Z42="",0,Z42),"0")+IFERROR(IF(Z43="",0,Z43),"0")</f>
        <v>0.45552000000000004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250</v>
      </c>
      <c r="Y45" s="545">
        <f>IFERROR(SUM(Y41:Y43),"0")</f>
        <v>259.20000000000005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47</v>
      </c>
      <c r="Y52" s="544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48.825446428571432</v>
      </c>
      <c r="BN52" s="64">
        <f t="shared" ref="BN52:BN57" si="8">IFERROR(Y52*I52/H52,"0")</f>
        <v>58.174999999999997</v>
      </c>
      <c r="BO52" s="64">
        <f t="shared" ref="BO52:BO57" si="9">IFERROR(1/J52*(X52/H52),"0")</f>
        <v>6.5569196428571438E-2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70</v>
      </c>
      <c r="Y53" s="544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72.819444444444429</v>
      </c>
      <c r="BN53" s="64">
        <f t="shared" si="8"/>
        <v>78.64500000000001</v>
      </c>
      <c r="BO53" s="64">
        <f t="shared" si="9"/>
        <v>0.10127314814814814</v>
      </c>
      <c r="BP53" s="64">
        <f t="shared" si="10"/>
        <v>0.109375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6</v>
      </c>
      <c r="Y55" s="544">
        <f t="shared" si="6"/>
        <v>8</v>
      </c>
      <c r="Z55" s="36">
        <f>IFERROR(IF(Y55=0,"",ROUNDUP(Y55/H55,0)*0.00902),"")</f>
        <v>1.804E-2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6.3149999999999995</v>
      </c>
      <c r="BN55" s="64">
        <f t="shared" si="8"/>
        <v>8.42</v>
      </c>
      <c r="BO55" s="64">
        <f t="shared" si="9"/>
        <v>1.1363636363636364E-2</v>
      </c>
      <c r="BP55" s="64">
        <f t="shared" si="10"/>
        <v>1.5151515151515152E-2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12.177910052910054</v>
      </c>
      <c r="Y58" s="545">
        <f>IFERROR(Y52/H52,"0")+IFERROR(Y53/H53,"0")+IFERROR(Y54/H54,"0")+IFERROR(Y55/H55,"0")+IFERROR(Y56/H56,"0")+IFERROR(Y57/H57,"0")</f>
        <v>14</v>
      </c>
      <c r="Z58" s="545">
        <f>IFERROR(IF(Z52="",0,Z52),"0")+IFERROR(IF(Z53="",0,Z53),"0")+IFERROR(IF(Z54="",0,Z54),"0")+IFERROR(IF(Z55="",0,Z55),"0")+IFERROR(IF(Z56="",0,Z56),"0")+IFERROR(IF(Z57="",0,Z57),"0")</f>
        <v>0.24580000000000002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123</v>
      </c>
      <c r="Y59" s="545">
        <f>IFERROR(SUM(Y52:Y57),"0")</f>
        <v>139.60000000000002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179</v>
      </c>
      <c r="Y61" s="544">
        <f>IFERROR(IF(X61="",0,CEILING((X61/$H61),1)*$H61),"")</f>
        <v>183.60000000000002</v>
      </c>
      <c r="Z61" s="36">
        <f>IFERROR(IF(Y61=0,"",ROUNDUP(Y61/H61,0)*0.01898),"")</f>
        <v>0.32266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186.20972222222218</v>
      </c>
      <c r="BN61" s="64">
        <f>IFERROR(Y61*I61/H61,"0")</f>
        <v>190.995</v>
      </c>
      <c r="BO61" s="64">
        <f>IFERROR(1/J61*(X61/H61),"0")</f>
        <v>0.25896990740740738</v>
      </c>
      <c r="BP61" s="64">
        <f>IFERROR(1/J61*(Y61/H61),"0")</f>
        <v>0.265625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16.574074074074073</v>
      </c>
      <c r="Y64" s="545">
        <f>IFERROR(Y61/H61,"0")+IFERROR(Y62/H62,"0")+IFERROR(Y63/H63,"0")</f>
        <v>17</v>
      </c>
      <c r="Z64" s="545">
        <f>IFERROR(IF(Z61="",0,Z61),"0")+IFERROR(IF(Z62="",0,Z62),"0")+IFERROR(IF(Z63="",0,Z63),"0")</f>
        <v>0.32266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179</v>
      </c>
      <c r="Y65" s="545">
        <f>IFERROR(SUM(Y61:Y63),"0")</f>
        <v>183.60000000000002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18</v>
      </c>
      <c r="Y81" s="544">
        <f>IFERROR(IF(X81="",0,CEILING((X81/$H81),1)*$H81),"")</f>
        <v>23.4</v>
      </c>
      <c r="Z81" s="36">
        <f>IFERROR(IF(Y81=0,"",ROUNDUP(Y81/H81,0)*0.01898),"")</f>
        <v>5.6940000000000004E-2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19.003846153846155</v>
      </c>
      <c r="BN81" s="64">
        <f>IFERROR(Y81*I81/H81,"0")</f>
        <v>24.704999999999998</v>
      </c>
      <c r="BO81" s="64">
        <f>IFERROR(1/J81*(X81/H81),"0")</f>
        <v>3.6057692307692311E-2</v>
      </c>
      <c r="BP81" s="64">
        <f>IFERROR(1/J81*(Y81/H81),"0")</f>
        <v>4.6875E-2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2.3076923076923079</v>
      </c>
      <c r="Y83" s="545">
        <f>IFERROR(Y81/H81,"0")+IFERROR(Y82/H82,"0")</f>
        <v>3</v>
      </c>
      <c r="Z83" s="545">
        <f>IFERROR(IF(Z81="",0,Z81),"0")+IFERROR(IF(Z82="",0,Z82),"0")</f>
        <v>5.6940000000000004E-2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18</v>
      </c>
      <c r="Y84" s="545">
        <f>IFERROR(SUM(Y81:Y82),"0")</f>
        <v>23.4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897</v>
      </c>
      <c r="Y87" s="544">
        <f>IFERROR(IF(X87="",0,CEILING((X87/$H87),1)*$H87),"")</f>
        <v>907.2</v>
      </c>
      <c r="Z87" s="36">
        <f>IFERROR(IF(Y87=0,"",ROUNDUP(Y87/H87,0)*0.01898),"")</f>
        <v>1.59432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933.12916666666661</v>
      </c>
      <c r="BN87" s="64">
        <f>IFERROR(Y87*I87/H87,"0")</f>
        <v>943.7399999999999</v>
      </c>
      <c r="BO87" s="64">
        <f>IFERROR(1/J87*(X87/H87),"0")</f>
        <v>1.2977430555555556</v>
      </c>
      <c r="BP87" s="64">
        <f>IFERROR(1/J87*(Y87/H87),"0")</f>
        <v>1.3125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79</v>
      </c>
      <c r="Y89" s="544">
        <f>IFERROR(IF(X89="",0,CEILING((X89/$H89),1)*$H89),"")</f>
        <v>81</v>
      </c>
      <c r="Z89" s="36">
        <f>IFERROR(IF(Y89=0,"",ROUNDUP(Y89/H89,0)*0.00902),"")</f>
        <v>0.16236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82.686666666666667</v>
      </c>
      <c r="BN89" s="64">
        <f>IFERROR(Y89*I89/H89,"0")</f>
        <v>84.78</v>
      </c>
      <c r="BO89" s="64">
        <f>IFERROR(1/J89*(X89/H89),"0")</f>
        <v>0.132996632996633</v>
      </c>
      <c r="BP89" s="64">
        <f>IFERROR(1/J89*(Y89/H89),"0")</f>
        <v>0.13636363636363635</v>
      </c>
    </row>
    <row r="90" spans="1:68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100.61111111111111</v>
      </c>
      <c r="Y90" s="545">
        <f>IFERROR(Y87/H87,"0")+IFERROR(Y88/H88,"0")+IFERROR(Y89/H89,"0")</f>
        <v>102</v>
      </c>
      <c r="Z90" s="545">
        <f>IFERROR(IF(Z87="",0,Z87),"0")+IFERROR(IF(Z88="",0,Z88),"0")+IFERROR(IF(Z89="",0,Z89),"0")</f>
        <v>1.75668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976</v>
      </c>
      <c r="Y91" s="545">
        <f>IFERROR(SUM(Y87:Y89),"0")</f>
        <v>988.2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120</v>
      </c>
      <c r="Y93" s="544">
        <f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127.6888888888889</v>
      </c>
      <c r="BN93" s="64">
        <f>IFERROR(Y93*I93/H93,"0")</f>
        <v>129.285</v>
      </c>
      <c r="BO93" s="64">
        <f>IFERROR(1/J93*(X93/H93),"0")</f>
        <v>0.23148148148148148</v>
      </c>
      <c r="BP93" s="64">
        <f>IFERROR(1/J93*(Y93/H93),"0")</f>
        <v>0.234375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72</v>
      </c>
      <c r="Y95" s="544">
        <f>IFERROR(IF(X95="",0,CEILING((X95/$H95),1)*$H95),"")</f>
        <v>72.900000000000006</v>
      </c>
      <c r="Z95" s="36">
        <f>IFERROR(IF(Y95=0,"",ROUNDUP(Y95/H95,0)*0.00651),"")</f>
        <v>0.17577000000000001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78.719999999999985</v>
      </c>
      <c r="BN95" s="64">
        <f>IFERROR(Y95*I95/H95,"0")</f>
        <v>79.703999999999994</v>
      </c>
      <c r="BO95" s="64">
        <f>IFERROR(1/J95*(X95/H95),"0")</f>
        <v>0.14652014652014653</v>
      </c>
      <c r="BP95" s="64">
        <f>IFERROR(1/J95*(Y95/H95),"0")</f>
        <v>0.14835164835164835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41.481481481481481</v>
      </c>
      <c r="Y97" s="545">
        <f>IFERROR(Y93/H93,"0")+IFERROR(Y94/H94,"0")+IFERROR(Y95/H95,"0")+IFERROR(Y96/H96,"0")</f>
        <v>42</v>
      </c>
      <c r="Z97" s="545">
        <f>IFERROR(IF(Z93="",0,Z93),"0")+IFERROR(IF(Z94="",0,Z94),"0")+IFERROR(IF(Z95="",0,Z95),"0")+IFERROR(IF(Z96="",0,Z96),"0")</f>
        <v>0.46047000000000005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192</v>
      </c>
      <c r="Y98" s="545">
        <f>IFERROR(SUM(Y93:Y96),"0")</f>
        <v>194.4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671</v>
      </c>
      <c r="Y101" s="544">
        <f>IFERROR(IF(X101="",0,CEILING((X101/$H101),1)*$H101),"")</f>
        <v>680.40000000000009</v>
      </c>
      <c r="Z101" s="36">
        <f>IFERROR(IF(Y101=0,"",ROUNDUP(Y101/H101,0)*0.01898),"")</f>
        <v>1.19574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698.02638888888885</v>
      </c>
      <c r="BN101" s="64">
        <f>IFERROR(Y101*I101/H101,"0")</f>
        <v>707.80500000000006</v>
      </c>
      <c r="BO101" s="64">
        <f>IFERROR(1/J101*(X101/H101),"0")</f>
        <v>0.97077546296296291</v>
      </c>
      <c r="BP101" s="64">
        <f>IFERROR(1/J101*(Y101/H101),"0")</f>
        <v>0.98437500000000011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105</v>
      </c>
      <c r="Y103" s="544">
        <f>IFERROR(IF(X103="",0,CEILING((X103/$H103),1)*$H103),"")</f>
        <v>108</v>
      </c>
      <c r="Z103" s="36">
        <f>IFERROR(IF(Y103=0,"",ROUNDUP(Y103/H103,0)*0.00902),"")</f>
        <v>0.21648000000000001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109.9</v>
      </c>
      <c r="BN103" s="64">
        <f>IFERROR(Y103*I103/H103,"0")</f>
        <v>113.04</v>
      </c>
      <c r="BO103" s="64">
        <f>IFERROR(1/J103*(X103/H103),"0")</f>
        <v>0.17676767676767677</v>
      </c>
      <c r="BP103" s="64">
        <f>IFERROR(1/J103*(Y103/H103),"0")</f>
        <v>0.18181818181818182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85.462962962962962</v>
      </c>
      <c r="Y105" s="545">
        <f>IFERROR(Y101/H101,"0")+IFERROR(Y102/H102,"0")+IFERROR(Y103/H103,"0")+IFERROR(Y104/H104,"0")</f>
        <v>87</v>
      </c>
      <c r="Z105" s="545">
        <f>IFERROR(IF(Z101="",0,Z101),"0")+IFERROR(IF(Z102="",0,Z102),"0")+IFERROR(IF(Z103="",0,Z103),"0")+IFERROR(IF(Z104="",0,Z104),"0")</f>
        <v>1.41222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776</v>
      </c>
      <c r="Y106" s="545">
        <f>IFERROR(SUM(Y101:Y104),"0")</f>
        <v>788.40000000000009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13</v>
      </c>
      <c r="Y110" s="544">
        <f>IFERROR(IF(X110="",0,CEILING((X110/$H110),1)*$H110),"")</f>
        <v>14.399999999999999</v>
      </c>
      <c r="Z110" s="36">
        <f>IFERROR(IF(Y110=0,"",ROUNDUP(Y110/H110,0)*0.00651),"")</f>
        <v>3.9059999999999997E-2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13.975</v>
      </c>
      <c r="BN110" s="64">
        <f>IFERROR(Y110*I110/H110,"0")</f>
        <v>15.479999999999999</v>
      </c>
      <c r="BO110" s="64">
        <f>IFERROR(1/J110*(X110/H110),"0")</f>
        <v>2.9761904761904767E-2</v>
      </c>
      <c r="BP110" s="64">
        <f>IFERROR(1/J110*(Y110/H110),"0")</f>
        <v>3.2967032967032968E-2</v>
      </c>
    </row>
    <row r="111" spans="1:68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5.416666666666667</v>
      </c>
      <c r="Y111" s="545">
        <f>IFERROR(Y108/H108,"0")+IFERROR(Y109/H109,"0")+IFERROR(Y110/H110,"0")</f>
        <v>6</v>
      </c>
      <c r="Z111" s="545">
        <f>IFERROR(IF(Z108="",0,Z108),"0")+IFERROR(IF(Z109="",0,Z109),"0")+IFERROR(IF(Z110="",0,Z110),"0")</f>
        <v>3.9059999999999997E-2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13</v>
      </c>
      <c r="Y112" s="545">
        <f>IFERROR(SUM(Y108:Y110),"0")</f>
        <v>14.399999999999999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500</v>
      </c>
      <c r="Y114" s="544">
        <f>IFERROR(IF(X114="",0,CEILING((X114/$H114),1)*$H114),"")</f>
        <v>502.2</v>
      </c>
      <c r="Z114" s="36">
        <f>IFERROR(IF(Y114=0,"",ROUNDUP(Y114/H114,0)*0.01898),"")</f>
        <v>1.17676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531.66666666666674</v>
      </c>
      <c r="BN114" s="64">
        <f>IFERROR(Y114*I114/H114,"0")</f>
        <v>534.00599999999997</v>
      </c>
      <c r="BO114" s="64">
        <f>IFERROR(1/J114*(X114/H114),"0")</f>
        <v>0.96450617283950624</v>
      </c>
      <c r="BP114" s="64">
        <f>IFERROR(1/J114*(Y114/H114),"0")</f>
        <v>0.96875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225</v>
      </c>
      <c r="Y116" s="544">
        <f>IFERROR(IF(X116="",0,CEILING((X116/$H116),1)*$H116),"")</f>
        <v>226.8</v>
      </c>
      <c r="Z116" s="36">
        <f>IFERROR(IF(Y116=0,"",ROUNDUP(Y116/H116,0)*0.00651),"")</f>
        <v>0.54683999999999999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246</v>
      </c>
      <c r="BN116" s="64">
        <f>IFERROR(Y116*I116/H116,"0")</f>
        <v>247.96799999999999</v>
      </c>
      <c r="BO116" s="64">
        <f>IFERROR(1/J116*(X116/H116),"0")</f>
        <v>0.45787545787545786</v>
      </c>
      <c r="BP116" s="64">
        <f>IFERROR(1/J116*(Y116/H116),"0")</f>
        <v>0.46153846153846156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145.06172839506172</v>
      </c>
      <c r="Y118" s="545">
        <f>IFERROR(Y114/H114,"0")+IFERROR(Y115/H115,"0")+IFERROR(Y116/H116,"0")+IFERROR(Y117/H117,"0")</f>
        <v>146</v>
      </c>
      <c r="Z118" s="545">
        <f>IFERROR(IF(Z114="",0,Z114),"0")+IFERROR(IF(Z115="",0,Z115),"0")+IFERROR(IF(Z116="",0,Z116),"0")+IFERROR(IF(Z117="",0,Z117),"0")</f>
        <v>1.7236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725</v>
      </c>
      <c r="Y119" s="545">
        <f>IFERROR(SUM(Y114:Y117),"0")</f>
        <v>729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hidden="1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hidden="1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hidden="1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7</v>
      </c>
      <c r="Y159" s="544">
        <f t="shared" ref="Y159:Y167" si="11">IFERROR(IF(X159="",0,CEILING((X159/$H159),1)*$H159),"")</f>
        <v>8.4</v>
      </c>
      <c r="Z159" s="36">
        <f>IFERROR(IF(Y159=0,"",ROUNDUP(Y159/H159,0)*0.00902),"")</f>
        <v>1.804E-2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7.4499999999999993</v>
      </c>
      <c r="BN159" s="64">
        <f t="shared" ref="BN159:BN167" si="13">IFERROR(Y159*I159/H159,"0")</f>
        <v>8.94</v>
      </c>
      <c r="BO159" s="64">
        <f t="shared" ref="BO159:BO167" si="14">IFERROR(1/J159*(X159/H159),"0")</f>
        <v>1.2626262626262626E-2</v>
      </c>
      <c r="BP159" s="64">
        <f t="shared" ref="BP159:BP167" si="15">IFERROR(1/J159*(Y159/H159),"0")</f>
        <v>1.5151515151515152E-2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32</v>
      </c>
      <c r="Y161" s="544">
        <f t="shared" si="11"/>
        <v>33.6</v>
      </c>
      <c r="Z161" s="36">
        <f>IFERROR(IF(Y161=0,"",ROUNDUP(Y161/H161,0)*0.00902),"")</f>
        <v>7.2160000000000002E-2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33.6</v>
      </c>
      <c r="BN161" s="64">
        <f t="shared" si="13"/>
        <v>35.28</v>
      </c>
      <c r="BO161" s="64">
        <f t="shared" si="14"/>
        <v>5.772005772005772E-2</v>
      </c>
      <c r="BP161" s="64">
        <f t="shared" si="15"/>
        <v>6.0606060606060608E-2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41</v>
      </c>
      <c r="Y162" s="544">
        <f t="shared" si="11"/>
        <v>42</v>
      </c>
      <c r="Z162" s="36">
        <f>IFERROR(IF(Y162=0,"",ROUNDUP(Y162/H162,0)*0.00502),"")</f>
        <v>0.1004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43.538095238095231</v>
      </c>
      <c r="BN162" s="64">
        <f t="shared" si="13"/>
        <v>44.599999999999994</v>
      </c>
      <c r="BO162" s="64">
        <f t="shared" si="14"/>
        <v>8.3435083435083435E-2</v>
      </c>
      <c r="BP162" s="64">
        <f t="shared" si="15"/>
        <v>8.5470085470085472E-2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84</v>
      </c>
      <c r="Y165" s="544">
        <f t="shared" si="11"/>
        <v>84</v>
      </c>
      <c r="Z165" s="36">
        <f>IFERROR(IF(Y165=0,"",ROUNDUP(Y165/H165,0)*0.00502),"")</f>
        <v>0.20080000000000001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88</v>
      </c>
      <c r="BN165" s="64">
        <f t="shared" si="13"/>
        <v>88</v>
      </c>
      <c r="BO165" s="64">
        <f t="shared" si="14"/>
        <v>0.17094017094017094</v>
      </c>
      <c r="BP165" s="64">
        <f t="shared" si="15"/>
        <v>0.17094017094017094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68.80952380952381</v>
      </c>
      <c r="Y168" s="545">
        <f>IFERROR(Y159/H159,"0")+IFERROR(Y160/H160,"0")+IFERROR(Y161/H161,"0")+IFERROR(Y162/H162,"0")+IFERROR(Y163/H163,"0")+IFERROR(Y164/H164,"0")+IFERROR(Y165/H165,"0")+IFERROR(Y166/H166,"0")+IFERROR(Y167/H167,"0")</f>
        <v>70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0.39139999999999997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164</v>
      </c>
      <c r="Y169" s="545">
        <f>IFERROR(SUM(Y159:Y167),"0")</f>
        <v>168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hidden="1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6</v>
      </c>
      <c r="Y177" s="544">
        <f>IFERROR(IF(X177="",0,CEILING((X177/$H177),1)*$H177),"")</f>
        <v>6.3</v>
      </c>
      <c r="Z177" s="36">
        <f>IFERROR(IF(Y177=0,"",ROUNDUP(Y177/H177,0)*0.0059),"")</f>
        <v>2.9499999999999998E-2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6.9047619047619042</v>
      </c>
      <c r="BN177" s="64">
        <f>IFERROR(Y177*I177/H177,"0")</f>
        <v>7.25</v>
      </c>
      <c r="BO177" s="64">
        <f>IFERROR(1/J177*(X177/H177),"0")</f>
        <v>2.2045855379188711E-2</v>
      </c>
      <c r="BP177" s="64">
        <f>IFERROR(1/J177*(Y177/H177),"0")</f>
        <v>2.3148148148148147E-2</v>
      </c>
    </row>
    <row r="178" spans="1:68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4.7619047619047619</v>
      </c>
      <c r="Y178" s="545">
        <f>IFERROR(Y177/H177,"0")</f>
        <v>5</v>
      </c>
      <c r="Z178" s="545">
        <f>IFERROR(IF(Z177="",0,Z177),"0")</f>
        <v>2.9499999999999998E-2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6</v>
      </c>
      <c r="Y179" s="545">
        <f>IFERROR(SUM(Y177:Y177),"0")</f>
        <v>6.3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791</v>
      </c>
      <c r="Y192" s="544">
        <f t="shared" ref="Y192:Y199" si="16">IFERROR(IF(X192="",0,CEILING((X192/$H192),1)*$H192),"")</f>
        <v>793.80000000000007</v>
      </c>
      <c r="Z192" s="36">
        <f>IFERROR(IF(Y192=0,"",ROUNDUP(Y192/H192,0)*0.00902),"")</f>
        <v>1.3259400000000001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821.76111111111106</v>
      </c>
      <c r="BN192" s="64">
        <f t="shared" ref="BN192:BN199" si="18">IFERROR(Y192*I192/H192,"0")</f>
        <v>824.67000000000007</v>
      </c>
      <c r="BO192" s="64">
        <f t="shared" ref="BO192:BO199" si="19">IFERROR(1/J192*(X192/H192),"0")</f>
        <v>1.1097081930415262</v>
      </c>
      <c r="BP192" s="64">
        <f t="shared" ref="BP192:BP199" si="20">IFERROR(1/J192*(Y192/H192),"0")</f>
        <v>1.1136363636363638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406</v>
      </c>
      <c r="Y193" s="544">
        <f t="shared" si="16"/>
        <v>410.40000000000003</v>
      </c>
      <c r="Z193" s="36">
        <f>IFERROR(IF(Y193=0,"",ROUNDUP(Y193/H193,0)*0.00902),"")</f>
        <v>0.68552000000000002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421.78888888888889</v>
      </c>
      <c r="BN193" s="64">
        <f t="shared" si="18"/>
        <v>426.36000000000007</v>
      </c>
      <c r="BO193" s="64">
        <f t="shared" si="19"/>
        <v>0.56958473625140282</v>
      </c>
      <c r="BP193" s="64">
        <f t="shared" si="20"/>
        <v>0.5757575757575758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835</v>
      </c>
      <c r="Y195" s="544">
        <f t="shared" si="16"/>
        <v>837</v>
      </c>
      <c r="Z195" s="36">
        <f>IFERROR(IF(Y195=0,"",ROUNDUP(Y195/H195,0)*0.00902),"")</f>
        <v>1.3981000000000001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867.47222222222229</v>
      </c>
      <c r="BN195" s="64">
        <f t="shared" si="18"/>
        <v>869.55000000000007</v>
      </c>
      <c r="BO195" s="64">
        <f t="shared" si="19"/>
        <v>1.1714365881032547</v>
      </c>
      <c r="BP195" s="64">
        <f t="shared" si="20"/>
        <v>1.1742424242424243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23</v>
      </c>
      <c r="Y196" s="544">
        <f t="shared" si="16"/>
        <v>23.400000000000002</v>
      </c>
      <c r="Z196" s="36">
        <f>IFERROR(IF(Y196=0,"",ROUNDUP(Y196/H196,0)*0.00502),"")</f>
        <v>6.5259999999999999E-2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24.661111111111111</v>
      </c>
      <c r="BN196" s="64">
        <f t="shared" si="18"/>
        <v>25.090000000000003</v>
      </c>
      <c r="BO196" s="64">
        <f t="shared" si="19"/>
        <v>5.4605887939221276E-2</v>
      </c>
      <c r="BP196" s="64">
        <f t="shared" si="20"/>
        <v>5.5555555555555559E-2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31</v>
      </c>
      <c r="Y197" s="544">
        <f t="shared" si="16"/>
        <v>32.4</v>
      </c>
      <c r="Z197" s="36">
        <f>IFERROR(IF(Y197=0,"",ROUNDUP(Y197/H197,0)*0.00502),"")</f>
        <v>9.0359999999999996E-2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32.722222222222221</v>
      </c>
      <c r="BN197" s="64">
        <f t="shared" si="18"/>
        <v>34.199999999999996</v>
      </c>
      <c r="BO197" s="64">
        <f t="shared" si="19"/>
        <v>7.3599240265906932E-2</v>
      </c>
      <c r="BP197" s="64">
        <f t="shared" si="20"/>
        <v>7.6923076923076927E-2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9</v>
      </c>
      <c r="Y199" s="544">
        <f t="shared" si="16"/>
        <v>9</v>
      </c>
      <c r="Z199" s="36">
        <f>IFERROR(IF(Y199=0,"",ROUNDUP(Y199/H199,0)*0.00502),"")</f>
        <v>2.5100000000000001E-2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9.4999999999999982</v>
      </c>
      <c r="BN199" s="64">
        <f t="shared" si="18"/>
        <v>9.4999999999999982</v>
      </c>
      <c r="BO199" s="64">
        <f t="shared" si="19"/>
        <v>2.1367521367521368E-2</v>
      </c>
      <c r="BP199" s="64">
        <f t="shared" si="20"/>
        <v>2.1367521367521368E-2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411.29629629629625</v>
      </c>
      <c r="Y200" s="545">
        <f>IFERROR(Y192/H192,"0")+IFERROR(Y193/H193,"0")+IFERROR(Y194/H194,"0")+IFERROR(Y195/H195,"0")+IFERROR(Y196/H196,"0")+IFERROR(Y197/H197,"0")+IFERROR(Y198/H198,"0")+IFERROR(Y199/H199,"0")</f>
        <v>414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3.5902799999999999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2095</v>
      </c>
      <c r="Y201" s="545">
        <f>IFERROR(SUM(Y192:Y199),"0")</f>
        <v>2106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208</v>
      </c>
      <c r="Y205" s="544">
        <f t="shared" si="21"/>
        <v>208.79999999999998</v>
      </c>
      <c r="Z205" s="36">
        <f>IFERROR(IF(Y205=0,"",ROUNDUP(Y205/H205,0)*0.01898),"")</f>
        <v>0.45552000000000004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220.40827586206896</v>
      </c>
      <c r="BN205" s="64">
        <f t="shared" si="23"/>
        <v>221.25599999999997</v>
      </c>
      <c r="BO205" s="64">
        <f t="shared" si="24"/>
        <v>0.37356321839080464</v>
      </c>
      <c r="BP205" s="64">
        <f t="shared" si="25"/>
        <v>0.375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200</v>
      </c>
      <c r="Y206" s="544">
        <f t="shared" si="21"/>
        <v>201.6</v>
      </c>
      <c r="Z206" s="36">
        <f t="shared" ref="Z206:Z211" si="26">IFERROR(IF(Y206=0,"",ROUNDUP(Y206/H206,0)*0.00651),"")</f>
        <v>0.54683999999999999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222.5</v>
      </c>
      <c r="BN206" s="64">
        <f t="shared" si="23"/>
        <v>224.27999999999997</v>
      </c>
      <c r="BO206" s="64">
        <f t="shared" si="24"/>
        <v>0.45787545787545797</v>
      </c>
      <c r="BP206" s="64">
        <f t="shared" si="25"/>
        <v>0.46153846153846156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220</v>
      </c>
      <c r="Y208" s="544">
        <f t="shared" si="21"/>
        <v>220.79999999999998</v>
      </c>
      <c r="Z208" s="36">
        <f t="shared" si="26"/>
        <v>0.59892000000000001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243.10000000000002</v>
      </c>
      <c r="BN208" s="64">
        <f t="shared" si="23"/>
        <v>243.98400000000001</v>
      </c>
      <c r="BO208" s="64">
        <f t="shared" si="24"/>
        <v>0.50366300366300376</v>
      </c>
      <c r="BP208" s="64">
        <f t="shared" si="25"/>
        <v>0.50549450549450559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120</v>
      </c>
      <c r="Y209" s="544">
        <f t="shared" si="21"/>
        <v>120</v>
      </c>
      <c r="Z209" s="36">
        <f t="shared" si="26"/>
        <v>0.32550000000000001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132.60000000000002</v>
      </c>
      <c r="BN209" s="64">
        <f t="shared" si="23"/>
        <v>132.60000000000002</v>
      </c>
      <c r="BO209" s="64">
        <f t="shared" si="24"/>
        <v>0.27472527472527475</v>
      </c>
      <c r="BP209" s="64">
        <f t="shared" si="25"/>
        <v>0.27472527472527475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45</v>
      </c>
      <c r="Y210" s="544">
        <f t="shared" si="21"/>
        <v>45.6</v>
      </c>
      <c r="Z210" s="36">
        <f t="shared" si="26"/>
        <v>0.12369000000000001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49.725000000000001</v>
      </c>
      <c r="BN210" s="64">
        <f t="shared" si="23"/>
        <v>50.388000000000005</v>
      </c>
      <c r="BO210" s="64">
        <f t="shared" si="24"/>
        <v>0.10302197802197803</v>
      </c>
      <c r="BP210" s="64">
        <f t="shared" si="25"/>
        <v>0.1043956043956044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185</v>
      </c>
      <c r="Y211" s="544">
        <f t="shared" si="21"/>
        <v>187.2</v>
      </c>
      <c r="Z211" s="36">
        <f t="shared" si="26"/>
        <v>0.50778000000000001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204.88749999999999</v>
      </c>
      <c r="BN211" s="64">
        <f t="shared" si="23"/>
        <v>207.32399999999998</v>
      </c>
      <c r="BO211" s="64">
        <f t="shared" si="24"/>
        <v>0.42353479853479864</v>
      </c>
      <c r="BP211" s="64">
        <f t="shared" si="25"/>
        <v>0.4285714285714286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344.74137931034488</v>
      </c>
      <c r="Y212" s="545">
        <f>IFERROR(Y203/H203,"0")+IFERROR(Y204/H204,"0")+IFERROR(Y205/H205,"0")+IFERROR(Y206/H206,"0")+IFERROR(Y207/H207,"0")+IFERROR(Y208/H208,"0")+IFERROR(Y209/H209,"0")+IFERROR(Y210/H210,"0")+IFERROR(Y211/H211,"0")</f>
        <v>347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2.5582499999999997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978</v>
      </c>
      <c r="Y213" s="545">
        <f>IFERROR(SUM(Y203:Y211),"0")</f>
        <v>984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25</v>
      </c>
      <c r="Y215" s="544">
        <f>IFERROR(IF(X215="",0,CEILING((X215/$H215),1)*$H215),"")</f>
        <v>26.4</v>
      </c>
      <c r="Z215" s="36">
        <f>IFERROR(IF(Y215=0,"",ROUNDUP(Y215/H215,0)*0.00651),"")</f>
        <v>7.1610000000000007E-2</v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27.625</v>
      </c>
      <c r="BN215" s="64">
        <f>IFERROR(Y215*I215/H215,"0")</f>
        <v>29.172000000000001</v>
      </c>
      <c r="BO215" s="64">
        <f>IFERROR(1/J215*(X215/H215),"0")</f>
        <v>5.7234432234432246E-2</v>
      </c>
      <c r="BP215" s="64">
        <f>IFERROR(1/J215*(Y215/H215),"0")</f>
        <v>6.0439560439560447E-2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19</v>
      </c>
      <c r="Y216" s="544">
        <f>IFERROR(IF(X216="",0,CEILING((X216/$H216),1)*$H216),"")</f>
        <v>19.2</v>
      </c>
      <c r="Z216" s="36">
        <f>IFERROR(IF(Y216=0,"",ROUNDUP(Y216/H216,0)*0.00651),"")</f>
        <v>5.2080000000000001E-2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20.995000000000005</v>
      </c>
      <c r="BN216" s="64">
        <f>IFERROR(Y216*I216/H216,"0")</f>
        <v>21.216000000000001</v>
      </c>
      <c r="BO216" s="64">
        <f>IFERROR(1/J216*(X216/H216),"0")</f>
        <v>4.3498168498168503E-2</v>
      </c>
      <c r="BP216" s="64">
        <f>IFERROR(1/J216*(Y216/H216),"0")</f>
        <v>4.3956043956043959E-2</v>
      </c>
    </row>
    <row r="217" spans="1:68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18.333333333333336</v>
      </c>
      <c r="Y217" s="545">
        <f>IFERROR(Y215/H215,"0")+IFERROR(Y216/H216,"0")</f>
        <v>19</v>
      </c>
      <c r="Z217" s="545">
        <f>IFERROR(IF(Z215="",0,Z215),"0")+IFERROR(IF(Z216="",0,Z216),"0")</f>
        <v>0.12369000000000001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44</v>
      </c>
      <c r="Y218" s="545">
        <f>IFERROR(SUM(Y215:Y216),"0")</f>
        <v>45.599999999999994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6</v>
      </c>
      <c r="Y237" s="544">
        <f>IFERROR(IF(X237="",0,CEILING((X237/$H237),1)*$H237),"")</f>
        <v>7.2</v>
      </c>
      <c r="Z237" s="36">
        <f>IFERROR(IF(Y237=0,"",ROUNDUP(Y237/H237,0)*0.0059),"")</f>
        <v>2.3599999999999999E-2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6.5833333333333339</v>
      </c>
      <c r="BN237" s="64">
        <f>IFERROR(Y237*I237/H237,"0")</f>
        <v>7.9</v>
      </c>
      <c r="BO237" s="64">
        <f>IFERROR(1/J237*(X237/H237),"0")</f>
        <v>1.5432098765432096E-2</v>
      </c>
      <c r="BP237" s="64">
        <f>IFERROR(1/J237*(Y237/H237),"0")</f>
        <v>1.8518518518518517E-2</v>
      </c>
    </row>
    <row r="238" spans="1:68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3.333333333333333</v>
      </c>
      <c r="Y238" s="545">
        <f>IFERROR(Y237/H237,"0")</f>
        <v>4</v>
      </c>
      <c r="Z238" s="545">
        <f>IFERROR(IF(Z237="",0,Z237),"0")</f>
        <v>2.3599999999999999E-2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6</v>
      </c>
      <c r="Y239" s="545">
        <f>IFERROR(SUM(Y237:Y237),"0")</f>
        <v>7.2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4</v>
      </c>
      <c r="Y243" s="544">
        <f>IFERROR(IF(X243="",0,CEILING((X243/$H243),1)*$H243),"")</f>
        <v>4.5</v>
      </c>
      <c r="Z243" s="36">
        <f>IFERROR(IF(Y243=0,"",ROUNDUP(Y243/H243,0)*0.0059),"")</f>
        <v>2.9499999999999998E-2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4.844444444444445</v>
      </c>
      <c r="BN243" s="64">
        <f>IFERROR(Y243*I243/H243,"0")</f>
        <v>5.45</v>
      </c>
      <c r="BO243" s="64">
        <f>IFERROR(1/J243*(X243/H243),"0")</f>
        <v>2.0576131687242798E-2</v>
      </c>
      <c r="BP243" s="64">
        <f>IFERROR(1/J243*(Y243/H243),"0")</f>
        <v>2.3148148148148147E-2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4.4444444444444446</v>
      </c>
      <c r="Y246" s="545">
        <f>IFERROR(Y241/H241,"0")+IFERROR(Y242/H242,"0")+IFERROR(Y243/H243,"0")+IFERROR(Y244/H244,"0")+IFERROR(Y245/H245,"0")</f>
        <v>5</v>
      </c>
      <c r="Z246" s="545">
        <f>IFERROR(IF(Z241="",0,Z241),"0")+IFERROR(IF(Z242="",0,Z242),"0")+IFERROR(IF(Z243="",0,Z243),"0")+IFERROR(IF(Z244="",0,Z244),"0")+IFERROR(IF(Z245="",0,Z245),"0")</f>
        <v>2.9499999999999998E-2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4</v>
      </c>
      <c r="Y247" s="545">
        <f>IFERROR(SUM(Y241:Y245),"0")</f>
        <v>4.5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41</v>
      </c>
      <c r="Y268" s="544">
        <f>IFERROR(IF(X268="",0,CEILING((X268/$H268),1)*$H268),"")</f>
        <v>43.199999999999996</v>
      </c>
      <c r="Z268" s="36">
        <f>IFERROR(IF(Y268=0,"",ROUNDUP(Y268/H268,0)*0.00651),"")</f>
        <v>0.11718000000000001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45.305</v>
      </c>
      <c r="BN268" s="64">
        <f>IFERROR(Y268*I268/H268,"0")</f>
        <v>47.736000000000004</v>
      </c>
      <c r="BO268" s="64">
        <f>IFERROR(1/J268*(X268/H268),"0")</f>
        <v>9.3864468864468878E-2</v>
      </c>
      <c r="BP268" s="64">
        <f>IFERROR(1/J268*(Y268/H268),"0")</f>
        <v>9.8901098901098911E-2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60</v>
      </c>
      <c r="Y269" s="544">
        <f>IFERROR(IF(X269="",0,CEILING((X269/$H269),1)*$H269),"")</f>
        <v>60</v>
      </c>
      <c r="Z269" s="36">
        <f>IFERROR(IF(Y269=0,"",ROUNDUP(Y269/H269,0)*0.00651),"")</f>
        <v>0.16275000000000001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64.500000000000014</v>
      </c>
      <c r="BN269" s="64">
        <f>IFERROR(Y269*I269/H269,"0")</f>
        <v>64.500000000000014</v>
      </c>
      <c r="BO269" s="64">
        <f>IFERROR(1/J269*(X269/H269),"0")</f>
        <v>0.13736263736263737</v>
      </c>
      <c r="BP269" s="64">
        <f>IFERROR(1/J269*(Y269/H269),"0")</f>
        <v>0.13736263736263737</v>
      </c>
    </row>
    <row r="270" spans="1:68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42.083333333333336</v>
      </c>
      <c r="Y270" s="545">
        <f>IFERROR(Y267/H267,"0")+IFERROR(Y268/H268,"0")+IFERROR(Y269/H269,"0")</f>
        <v>43</v>
      </c>
      <c r="Z270" s="545">
        <f>IFERROR(IF(Z267="",0,Z267),"0")+IFERROR(IF(Z268="",0,Z268),"0")+IFERROR(IF(Z269="",0,Z269),"0")</f>
        <v>0.27993000000000001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101</v>
      </c>
      <c r="Y271" s="545">
        <f>IFERROR(SUM(Y267:Y269),"0")</f>
        <v>103.19999999999999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9</v>
      </c>
      <c r="Y302" s="544">
        <f t="shared" si="33"/>
        <v>9</v>
      </c>
      <c r="Z302" s="36">
        <f>IFERROR(IF(Y302=0,"",ROUNDUP(Y302/H302,0)*0.00651),"")</f>
        <v>3.2550000000000003E-2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10.139999999999999</v>
      </c>
      <c r="BN302" s="64">
        <f t="shared" si="35"/>
        <v>10.139999999999999</v>
      </c>
      <c r="BO302" s="64">
        <f t="shared" si="36"/>
        <v>2.7472527472527476E-2</v>
      </c>
      <c r="BP302" s="64">
        <f t="shared" si="37"/>
        <v>2.7472527472527476E-2</v>
      </c>
    </row>
    <row r="303" spans="1:68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5</v>
      </c>
      <c r="Y303" s="545">
        <f>IFERROR(Y296/H296,"0")+IFERROR(Y297/H297,"0")+IFERROR(Y298/H298,"0")+IFERROR(Y299/H299,"0")+IFERROR(Y300/H300,"0")+IFERROR(Y301/H301,"0")+IFERROR(Y302/H302,"0")</f>
        <v>5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3.2550000000000003E-2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9</v>
      </c>
      <c r="Y304" s="545">
        <f>IFERROR(SUM(Y296:Y302),"0")</f>
        <v>9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1199</v>
      </c>
      <c r="Y315" s="544">
        <f>IFERROR(IF(X315="",0,CEILING((X315/$H315),1)*$H315),"")</f>
        <v>1201.2</v>
      </c>
      <c r="Z315" s="36">
        <f>IFERROR(IF(Y315=0,"",ROUNDUP(Y315/H315,0)*0.01898),"")</f>
        <v>2.92292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1278.7796153846157</v>
      </c>
      <c r="BN315" s="64">
        <f>IFERROR(Y315*I315/H315,"0")</f>
        <v>1281.1260000000002</v>
      </c>
      <c r="BO315" s="64">
        <f>IFERROR(1/J315*(X315/H315),"0")</f>
        <v>2.4018429487179489</v>
      </c>
      <c r="BP315" s="64">
        <f>IFERROR(1/J315*(Y315/H315),"0")</f>
        <v>2.40625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153.71794871794873</v>
      </c>
      <c r="Y317" s="545">
        <f>IFERROR(Y314/H314,"0")+IFERROR(Y315/H315,"0")+IFERROR(Y316/H316,"0")</f>
        <v>154</v>
      </c>
      <c r="Z317" s="545">
        <f>IFERROR(IF(Z314="",0,Z314),"0")+IFERROR(IF(Z315="",0,Z315),"0")+IFERROR(IF(Z316="",0,Z316),"0")</f>
        <v>2.92292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1199</v>
      </c>
      <c r="Y318" s="545">
        <f>IFERROR(SUM(Y314:Y316),"0")</f>
        <v>1201.2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7</v>
      </c>
      <c r="Y322" s="544">
        <f>IFERROR(IF(X322="",0,CEILING((X322/$H322),1)*$H322),"")</f>
        <v>7.6499999999999995</v>
      </c>
      <c r="Z322" s="36">
        <f>IFERROR(IF(Y322=0,"",ROUNDUP(Y322/H322,0)*0.00651),"")</f>
        <v>1.9529999999999999E-2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8.1117647058823543</v>
      </c>
      <c r="BN322" s="64">
        <f>IFERROR(Y322*I322/H322,"0")</f>
        <v>8.8650000000000002</v>
      </c>
      <c r="BO322" s="64">
        <f>IFERROR(1/J322*(X322/H322),"0")</f>
        <v>1.508295625942685E-2</v>
      </c>
      <c r="BP322" s="64">
        <f>IFERROR(1/J322*(Y322/H322),"0")</f>
        <v>1.6483516483516484E-2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2.7450980392156863</v>
      </c>
      <c r="Y324" s="545">
        <f>IFERROR(Y320/H320,"0")+IFERROR(Y321/H321,"0")+IFERROR(Y322/H322,"0")+IFERROR(Y323/H323,"0")</f>
        <v>3</v>
      </c>
      <c r="Z324" s="545">
        <f>IFERROR(IF(Z320="",0,Z320),"0")+IFERROR(IF(Z321="",0,Z321),"0")+IFERROR(IF(Z322="",0,Z322),"0")+IFERROR(IF(Z323="",0,Z323),"0")</f>
        <v>1.9529999999999999E-2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7</v>
      </c>
      <c r="Y325" s="545">
        <f>IFERROR(SUM(Y320:Y323),"0")</f>
        <v>7.6499999999999995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hidden="1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hidden="1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1050</v>
      </c>
      <c r="Y342" s="544">
        <f t="shared" ref="Y342:Y348" si="38">IFERROR(IF(X342="",0,CEILING((X342/$H342),1)*$H342),"")</f>
        <v>1050</v>
      </c>
      <c r="Z342" s="36">
        <f>IFERROR(IF(Y342=0,"",ROUNDUP(Y342/H342,0)*0.02175),"")</f>
        <v>1.5225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1083.5999999999999</v>
      </c>
      <c r="BN342" s="64">
        <f t="shared" ref="BN342:BN348" si="40">IFERROR(Y342*I342/H342,"0")</f>
        <v>1083.5999999999999</v>
      </c>
      <c r="BO342" s="64">
        <f t="shared" ref="BO342:BO348" si="41">IFERROR(1/J342*(X342/H342),"0")</f>
        <v>1.4583333333333333</v>
      </c>
      <c r="BP342" s="64">
        <f t="shared" ref="BP342:BP348" si="42">IFERROR(1/J342*(Y342/H342),"0")</f>
        <v>1.4583333333333333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1150</v>
      </c>
      <c r="Y343" s="544">
        <f t="shared" si="38"/>
        <v>1155</v>
      </c>
      <c r="Z343" s="36">
        <f>IFERROR(IF(Y343=0,"",ROUNDUP(Y343/H343,0)*0.02175),"")</f>
        <v>1.67475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1186.8</v>
      </c>
      <c r="BN343" s="64">
        <f t="shared" si="40"/>
        <v>1191.96</v>
      </c>
      <c r="BO343" s="64">
        <f t="shared" si="41"/>
        <v>1.5972222222222223</v>
      </c>
      <c r="BP343" s="64">
        <f t="shared" si="42"/>
        <v>1.6041666666666665</v>
      </c>
    </row>
    <row r="344" spans="1:68" ht="37.5" hidden="1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0</v>
      </c>
      <c r="Y344" s="544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600</v>
      </c>
      <c r="Y345" s="544">
        <f t="shared" si="38"/>
        <v>600</v>
      </c>
      <c r="Z345" s="36">
        <f>IFERROR(IF(Y345=0,"",ROUNDUP(Y345/H345,0)*0.02175),"")</f>
        <v>0.86999999999999988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619.20000000000005</v>
      </c>
      <c r="BN345" s="64">
        <f t="shared" si="40"/>
        <v>619.20000000000005</v>
      </c>
      <c r="BO345" s="64">
        <f t="shared" si="41"/>
        <v>0.83333333333333326</v>
      </c>
      <c r="BP345" s="64">
        <f t="shared" si="42"/>
        <v>0.83333333333333326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186.66666666666669</v>
      </c>
      <c r="Y349" s="545">
        <f>IFERROR(Y342/H342,"0")+IFERROR(Y343/H343,"0")+IFERROR(Y344/H344,"0")+IFERROR(Y345/H345,"0")+IFERROR(Y346/H346,"0")+IFERROR(Y347/H347,"0")+IFERROR(Y348/H348,"0")</f>
        <v>187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4.0672499999999996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2800</v>
      </c>
      <c r="Y350" s="545">
        <f>IFERROR(SUM(Y342:Y348),"0")</f>
        <v>2805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hidden="1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0</v>
      </c>
      <c r="Y354" s="545">
        <f>IFERROR(Y352/H352,"0")+IFERROR(Y353/H353,"0")</f>
        <v>0</v>
      </c>
      <c r="Z354" s="545">
        <f>IFERROR(IF(Z352="",0,Z352),"0")+IFERROR(IF(Z353="",0,Z353),"0")</f>
        <v>0</v>
      </c>
      <c r="AA354" s="546"/>
      <c r="AB354" s="546"/>
      <c r="AC354" s="546"/>
    </row>
    <row r="355" spans="1:68" hidden="1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0</v>
      </c>
      <c r="Y355" s="545">
        <f>IFERROR(SUM(Y352:Y353),"0")</f>
        <v>0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hidden="1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hidden="1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135</v>
      </c>
      <c r="Y368" s="544">
        <f>IFERROR(IF(X368="",0,CEILING((X368/$H368),1)*$H368),"")</f>
        <v>144</v>
      </c>
      <c r="Z368" s="36">
        <f>IFERROR(IF(Y368=0,"",ROUNDUP(Y368/H368,0)*0.01898),"")</f>
        <v>0.22776000000000002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139.89375000000001</v>
      </c>
      <c r="BN368" s="64">
        <f>IFERROR(Y368*I368/H368,"0")</f>
        <v>149.22</v>
      </c>
      <c r="BO368" s="64">
        <f>IFERROR(1/J368*(X368/H368),"0")</f>
        <v>0.17578125</v>
      </c>
      <c r="BP368" s="64">
        <f>IFERROR(1/J368*(Y368/H368),"0")</f>
        <v>0.1875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11.25</v>
      </c>
      <c r="Y370" s="545">
        <f>IFERROR(Y367/H367,"0")+IFERROR(Y368/H368,"0")+IFERROR(Y369/H369,"0")</f>
        <v>12</v>
      </c>
      <c r="Z370" s="545">
        <f>IFERROR(IF(Z367="",0,Z367),"0")+IFERROR(IF(Z368="",0,Z368),"0")+IFERROR(IF(Z369="",0,Z369),"0")</f>
        <v>0.22776000000000002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135</v>
      </c>
      <c r="Y371" s="545">
        <f>IFERROR(SUM(Y367:Y369),"0")</f>
        <v>144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0</v>
      </c>
      <c r="Y379" s="545">
        <f>IFERROR(Y377/H377,"0")+IFERROR(Y378/H378,"0")</f>
        <v>0</v>
      </c>
      <c r="Z379" s="545">
        <f>IFERROR(IF(Z377="",0,Z377),"0")+IFERROR(IF(Z378="",0,Z378),"0")</f>
        <v>0</v>
      </c>
      <c r="AA379" s="546"/>
      <c r="AB379" s="546"/>
      <c r="AC379" s="546"/>
    </row>
    <row r="380" spans="1:68" hidden="1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0</v>
      </c>
      <c r="Y380" s="545">
        <f>IFERROR(SUM(Y377:Y378),"0")</f>
        <v>0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15</v>
      </c>
      <c r="Y388" s="544">
        <f t="shared" ref="Y388:Y397" si="43">IFERROR(IF(X388="",0,CEILING((X388/$H388),1)*$H388),"")</f>
        <v>16.200000000000003</v>
      </c>
      <c r="Z388" s="36">
        <f>IFERROR(IF(Y388=0,"",ROUNDUP(Y388/H388,0)*0.00902),"")</f>
        <v>2.7060000000000001E-2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15.583333333333334</v>
      </c>
      <c r="BN388" s="64">
        <f t="shared" ref="BN388:BN397" si="45">IFERROR(Y388*I388/H388,"0")</f>
        <v>16.830000000000002</v>
      </c>
      <c r="BO388" s="64">
        <f t="shared" ref="BO388:BO397" si="46">IFERROR(1/J388*(X388/H388),"0")</f>
        <v>2.1043771043771045E-2</v>
      </c>
      <c r="BP388" s="64">
        <f t="shared" ref="BP388:BP397" si="47">IFERROR(1/J388*(Y388/H388),"0")</f>
        <v>2.2727272727272731E-2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2.7777777777777777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3.0000000000000004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2.7060000000000001E-2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15</v>
      </c>
      <c r="Y399" s="545">
        <f>IFERROR(SUM(Y388:Y397),"0")</f>
        <v>16.200000000000003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180</v>
      </c>
      <c r="Y430" s="544">
        <f t="shared" ref="Y430:Y440" si="49">IFERROR(IF(X430="",0,CEILING((X430/$H430),1)*$H430),"")</f>
        <v>184.8</v>
      </c>
      <c r="Z430" s="36">
        <f t="shared" ref="Z430:Z435" si="50">IFERROR(IF(Y430=0,"",ROUNDUP(Y430/H430,0)*0.01196),"")</f>
        <v>0.41860000000000003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192.27272727272725</v>
      </c>
      <c r="BN430" s="64">
        <f t="shared" ref="BN430:BN440" si="52">IFERROR(Y430*I430/H430,"0")</f>
        <v>197.39999999999998</v>
      </c>
      <c r="BO430" s="64">
        <f t="shared" ref="BO430:BO440" si="53">IFERROR(1/J430*(X430/H430),"0")</f>
        <v>0.32779720279720276</v>
      </c>
      <c r="BP430" s="64">
        <f t="shared" ref="BP430:BP440" si="54">IFERROR(1/J430*(Y430/H430),"0")</f>
        <v>0.33653846153846156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3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1850</v>
      </c>
      <c r="Y435" s="544">
        <f t="shared" si="49"/>
        <v>1853.2800000000002</v>
      </c>
      <c r="Z435" s="36">
        <f t="shared" si="50"/>
        <v>4.1979600000000001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1976.1363636363635</v>
      </c>
      <c r="BN435" s="64">
        <f t="shared" si="52"/>
        <v>1979.6399999999999</v>
      </c>
      <c r="BO435" s="64">
        <f t="shared" si="53"/>
        <v>3.3690268065268065</v>
      </c>
      <c r="BP435" s="64">
        <f t="shared" si="54"/>
        <v>3.375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384.46969696969694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386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4.6165599999999998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2030</v>
      </c>
      <c r="Y442" s="545">
        <f>IFERROR(SUM(Y430:Y440),"0")</f>
        <v>2038.0800000000002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1200</v>
      </c>
      <c r="Y444" s="544">
        <f>IFERROR(IF(X444="",0,CEILING((X444/$H444),1)*$H444),"")</f>
        <v>1203.8400000000001</v>
      </c>
      <c r="Z444" s="36">
        <f>IFERROR(IF(Y444=0,"",ROUNDUP(Y444/H444,0)*0.01196),"")</f>
        <v>2.72688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1281.8181818181818</v>
      </c>
      <c r="BN444" s="64">
        <f>IFERROR(Y444*I444/H444,"0")</f>
        <v>1285.92</v>
      </c>
      <c r="BO444" s="64">
        <f>IFERROR(1/J444*(X444/H444),"0")</f>
        <v>2.1853146853146854</v>
      </c>
      <c r="BP444" s="64">
        <f>IFERROR(1/J444*(Y444/H444),"0")</f>
        <v>2.1923076923076925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227.27272727272725</v>
      </c>
      <c r="Y447" s="545">
        <f>IFERROR(Y444/H444,"0")+IFERROR(Y445/H445,"0")+IFERROR(Y446/H446,"0")</f>
        <v>228.00000000000003</v>
      </c>
      <c r="Z447" s="545">
        <f>IFERROR(IF(Z444="",0,Z444),"0")+IFERROR(IF(Z445="",0,Z445),"0")+IFERROR(IF(Z446="",0,Z446),"0")</f>
        <v>2.72688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1200</v>
      </c>
      <c r="Y448" s="545">
        <f>IFERROR(SUM(Y444:Y446),"0")</f>
        <v>1203.8400000000001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481</v>
      </c>
      <c r="Y450" s="544">
        <f t="shared" ref="Y450:Y455" si="55">IFERROR(IF(X450="",0,CEILING((X450/$H450),1)*$H450),"")</f>
        <v>485.76000000000005</v>
      </c>
      <c r="Z450" s="36">
        <f>IFERROR(IF(Y450=0,"",ROUNDUP(Y450/H450,0)*0.01196),"")</f>
        <v>1.10032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513.7954545454545</v>
      </c>
      <c r="BN450" s="64">
        <f t="shared" ref="BN450:BN455" si="57">IFERROR(Y450*I450/H450,"0")</f>
        <v>518.88</v>
      </c>
      <c r="BO450" s="64">
        <f t="shared" ref="BO450:BO455" si="58">IFERROR(1/J450*(X450/H450),"0")</f>
        <v>0.87594696969696972</v>
      </c>
      <c r="BP450" s="64">
        <f t="shared" ref="BP450:BP455" si="59">IFERROR(1/J450*(Y450/H450),"0")</f>
        <v>0.88461538461538469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450</v>
      </c>
      <c r="Y451" s="544">
        <f t="shared" si="55"/>
        <v>454.08000000000004</v>
      </c>
      <c r="Z451" s="36">
        <f>IFERROR(IF(Y451=0,"",ROUNDUP(Y451/H451,0)*0.01196),"")</f>
        <v>1.0285599999999999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480.68181818181819</v>
      </c>
      <c r="BN451" s="64">
        <f t="shared" si="57"/>
        <v>485.03999999999996</v>
      </c>
      <c r="BO451" s="64">
        <f t="shared" si="58"/>
        <v>0.81949300699300698</v>
      </c>
      <c r="BP451" s="64">
        <f t="shared" si="59"/>
        <v>0.82692307692307698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1250</v>
      </c>
      <c r="Y452" s="544">
        <f t="shared" si="55"/>
        <v>1251.3600000000001</v>
      </c>
      <c r="Z452" s="36">
        <f>IFERROR(IF(Y452=0,"",ROUNDUP(Y452/H452,0)*0.01196),"")</f>
        <v>2.8345199999999999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1335.2272727272727</v>
      </c>
      <c r="BN452" s="64">
        <f t="shared" si="57"/>
        <v>1336.6799999999998</v>
      </c>
      <c r="BO452" s="64">
        <f t="shared" si="58"/>
        <v>2.2763694638694636</v>
      </c>
      <c r="BP452" s="64">
        <f t="shared" si="59"/>
        <v>2.2788461538461542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413.06818181818176</v>
      </c>
      <c r="Y456" s="545">
        <f>IFERROR(Y450/H450,"0")+IFERROR(Y451/H451,"0")+IFERROR(Y452/H452,"0")+IFERROR(Y453/H453,"0")+IFERROR(Y454/H454,"0")+IFERROR(Y455/H455,"0")</f>
        <v>415</v>
      </c>
      <c r="Z456" s="545">
        <f>IFERROR(IF(Z450="",0,Z450),"0")+IFERROR(IF(Z451="",0,Z451),"0")+IFERROR(IF(Z452="",0,Z452),"0")+IFERROR(IF(Z453="",0,Z453),"0")+IFERROR(IF(Z454="",0,Z454),"0")+IFERROR(IF(Z455="",0,Z455),"0")</f>
        <v>4.9634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2181</v>
      </c>
      <c r="Y457" s="545">
        <f>IFERROR(SUM(Y450:Y455),"0")</f>
        <v>2191.2000000000003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hidden="1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16226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16361.17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17137.547929415221</v>
      </c>
      <c r="Y499" s="545">
        <f>IFERROR(SUM(BN22:BN495),"0")</f>
        <v>17280.134999999998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28</v>
      </c>
      <c r="Y500" s="38">
        <f>ROUNDUP(SUM(BP22:BP495),0)</f>
        <v>28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17837.547929415221</v>
      </c>
      <c r="Y501" s="545">
        <f>GrossWeightTotalR+PalletQtyTotalR*25</f>
        <v>17980.134999999998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2717.0134210848373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2741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33.103009999999998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259.20000000000005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346.6</v>
      </c>
      <c r="E508" s="46">
        <f>IFERROR(Y87*1,"0")+IFERROR(Y88*1,"0")+IFERROR(Y89*1,"0")+IFERROR(Y93*1,"0")+IFERROR(Y94*1,"0")+IFERROR(Y95*1,"0")+IFERROR(Y96*1,"0")</f>
        <v>1182.6000000000001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1531.8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174.3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3135.6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11.7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103.19999999999999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1217.8500000000001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2805</v>
      </c>
      <c r="U508" s="46">
        <f>IFERROR(Y367*1,"0")+IFERROR(Y368*1,"0")+IFERROR(Y369*1,"0")+IFERROR(Y373*1,"0")+IFERROR(Y377*1,"0")+IFERROR(Y378*1,"0")+IFERROR(Y382*1,"0")</f>
        <v>144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16.200000000000003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5433.1200000000008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150,00"/>
        <filter val="1 199,00"/>
        <filter val="1 200,00"/>
        <filter val="1 250,00"/>
        <filter val="1 850,00"/>
        <filter val="100,61"/>
        <filter val="101,00"/>
        <filter val="105,00"/>
        <filter val="11,25"/>
        <filter val="12,18"/>
        <filter val="120,00"/>
        <filter val="123,00"/>
        <filter val="13,00"/>
        <filter val="135,00"/>
        <filter val="145,06"/>
        <filter val="15,00"/>
        <filter val="153,72"/>
        <filter val="16 226,00"/>
        <filter val="16,57"/>
        <filter val="164,00"/>
        <filter val="17 137,55"/>
        <filter val="17 837,55"/>
        <filter val="179,00"/>
        <filter val="18,00"/>
        <filter val="18,33"/>
        <filter val="180,00"/>
        <filter val="185,00"/>
        <filter val="186,67"/>
        <filter val="19,00"/>
        <filter val="192,00"/>
        <filter val="2 030,00"/>
        <filter val="2 095,00"/>
        <filter val="2 181,00"/>
        <filter val="2 717,01"/>
        <filter val="2 800,00"/>
        <filter val="2,31"/>
        <filter val="2,75"/>
        <filter val="2,78"/>
        <filter val="200,00"/>
        <filter val="208,00"/>
        <filter val="220,00"/>
        <filter val="225,00"/>
        <filter val="227,27"/>
        <filter val="23,00"/>
        <filter val="23,15"/>
        <filter val="25,00"/>
        <filter val="250,00"/>
        <filter val="28"/>
        <filter val="3,33"/>
        <filter val="31,00"/>
        <filter val="32,00"/>
        <filter val="344,74"/>
        <filter val="384,47"/>
        <filter val="4,00"/>
        <filter val="4,44"/>
        <filter val="4,76"/>
        <filter val="406,00"/>
        <filter val="41,00"/>
        <filter val="41,48"/>
        <filter val="411,30"/>
        <filter val="413,07"/>
        <filter val="42,08"/>
        <filter val="44,00"/>
        <filter val="45,00"/>
        <filter val="450,00"/>
        <filter val="47,00"/>
        <filter val="481,00"/>
        <filter val="5,00"/>
        <filter val="5,42"/>
        <filter val="500,00"/>
        <filter val="6,00"/>
        <filter val="60,00"/>
        <filter val="600,00"/>
        <filter val="671,00"/>
        <filter val="68,81"/>
        <filter val="7,00"/>
        <filter val="70,00"/>
        <filter val="72,00"/>
        <filter val="725,00"/>
        <filter val="776,00"/>
        <filter val="79,00"/>
        <filter val="791,00"/>
        <filter val="835,00"/>
        <filter val="84,00"/>
        <filter val="85,46"/>
        <filter val="897,00"/>
        <filter val="9,00"/>
        <filter val="976,00"/>
        <filter val="978,00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2025-10-08T11:41:29Z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