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ЗАВОДЫ\МИРАТОРГ\2025\10,25\20,10,25 Мираторг КИ Ташкент\"/>
    </mc:Choice>
  </mc:AlternateContent>
  <xr:revisionPtr revIDLastSave="0" documentId="13_ncr:1_{207046F5-9CDD-41A8-8162-E00CDBF68741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externalReferences>
    <externalReference r:id="rId2"/>
  </externalReferences>
  <definedNames>
    <definedName name="_xlnm._FilterDatabase" localSheetId="0" hidden="1">Sheet!$A$3:$AH$27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1" l="1"/>
  <c r="F5" i="1" l="1"/>
  <c r="AK11" i="1"/>
  <c r="AK13" i="1"/>
  <c r="AK14" i="1"/>
  <c r="AK15" i="1"/>
  <c r="AK19" i="1"/>
  <c r="AK20" i="1"/>
  <c r="AK21" i="1"/>
  <c r="AK22" i="1"/>
  <c r="AK23" i="1"/>
  <c r="AK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7" i="1"/>
  <c r="AK8" i="1"/>
  <c r="AK9" i="1"/>
  <c r="AK10" i="1"/>
  <c r="AK12" i="1"/>
  <c r="AK16" i="1"/>
  <c r="AK17" i="1"/>
  <c r="AK18" i="1"/>
  <c r="AK24" i="1"/>
  <c r="AJ5" i="1"/>
  <c r="P5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6" i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25" i="1"/>
  <c r="U25" i="1" s="1"/>
  <c r="Q6" i="1"/>
  <c r="W25" i="1"/>
  <c r="L25" i="1"/>
  <c r="W24" i="1"/>
  <c r="L24" i="1"/>
  <c r="W23" i="1"/>
  <c r="L23" i="1"/>
  <c r="W22" i="1"/>
  <c r="L22" i="1"/>
  <c r="W21" i="1"/>
  <c r="L21" i="1"/>
  <c r="W20" i="1"/>
  <c r="L20" i="1"/>
  <c r="W19" i="1"/>
  <c r="L19" i="1"/>
  <c r="W18" i="1"/>
  <c r="L18" i="1"/>
  <c r="W17" i="1"/>
  <c r="L17" i="1"/>
  <c r="W16" i="1"/>
  <c r="L16" i="1"/>
  <c r="W15" i="1"/>
  <c r="L15" i="1"/>
  <c r="W14" i="1"/>
  <c r="L14" i="1"/>
  <c r="W13" i="1"/>
  <c r="L13" i="1"/>
  <c r="W12" i="1"/>
  <c r="L12" i="1"/>
  <c r="W11" i="1"/>
  <c r="L11" i="1"/>
  <c r="W10" i="1"/>
  <c r="L10" i="1"/>
  <c r="W9" i="1"/>
  <c r="L9" i="1"/>
  <c r="W8" i="1"/>
  <c r="L8" i="1"/>
  <c r="W7" i="1"/>
  <c r="L7" i="1"/>
  <c r="W6" i="1"/>
  <c r="L6" i="1"/>
  <c r="AF5" i="1"/>
  <c r="AE5" i="1"/>
  <c r="AD5" i="1"/>
  <c r="AC5" i="1"/>
  <c r="AB5" i="1"/>
  <c r="AA5" i="1"/>
  <c r="Z5" i="1"/>
  <c r="Y5" i="1"/>
  <c r="X5" i="1"/>
  <c r="S5" i="1"/>
  <c r="O5" i="1"/>
  <c r="N5" i="1"/>
  <c r="M5" i="1"/>
  <c r="K5" i="1"/>
  <c r="E5" i="1"/>
  <c r="U21" i="1" l="1"/>
  <c r="U20" i="1"/>
  <c r="AH23" i="1"/>
  <c r="U13" i="1"/>
  <c r="U19" i="1"/>
  <c r="U11" i="1"/>
  <c r="AH15" i="1"/>
  <c r="AH14" i="1"/>
  <c r="AH7" i="1"/>
  <c r="AM5" i="1"/>
  <c r="AL5" i="1"/>
  <c r="AK5" i="1"/>
  <c r="AH17" i="1"/>
  <c r="AH22" i="1"/>
  <c r="AI5" i="1"/>
  <c r="AH18" i="1"/>
  <c r="AH10" i="1"/>
  <c r="AH9" i="1"/>
  <c r="AH8" i="1"/>
  <c r="AH20" i="1"/>
  <c r="AH12" i="1"/>
  <c r="V6" i="1"/>
  <c r="V23" i="1"/>
  <c r="V18" i="1"/>
  <c r="V15" i="1"/>
  <c r="U22" i="1"/>
  <c r="AH16" i="1"/>
  <c r="U12" i="1"/>
  <c r="AH24" i="1"/>
  <c r="U18" i="1"/>
  <c r="U17" i="1"/>
  <c r="U10" i="1"/>
  <c r="U9" i="1"/>
  <c r="U8" i="1"/>
  <c r="V16" i="1"/>
  <c r="V17" i="1"/>
  <c r="L5" i="1"/>
  <c r="V14" i="1"/>
  <c r="U6" i="1"/>
  <c r="V25" i="1"/>
  <c r="V24" i="1"/>
  <c r="Q5" i="1"/>
  <c r="V13" i="1"/>
  <c r="V22" i="1"/>
  <c r="V12" i="1"/>
  <c r="V21" i="1"/>
  <c r="V11" i="1"/>
  <c r="V20" i="1"/>
  <c r="V10" i="1"/>
  <c r="V19" i="1"/>
  <c r="V9" i="1"/>
  <c r="V8" i="1"/>
  <c r="W5" i="1"/>
  <c r="V7" i="1"/>
  <c r="AH19" i="1" l="1"/>
  <c r="AH11" i="1"/>
  <c r="U14" i="1"/>
  <c r="U15" i="1"/>
  <c r="AP5" i="1"/>
  <c r="AH5" i="1"/>
  <c r="U16" i="1"/>
  <c r="U23" i="1"/>
  <c r="U7" i="1"/>
  <c r="U24" i="1"/>
  <c r="R5" i="1"/>
</calcChain>
</file>

<file path=xl/sharedStrings.xml><?xml version="1.0" encoding="utf-8"?>
<sst xmlns="http://schemas.openxmlformats.org/spreadsheetml/2006/main" count="110" uniqueCount="80">
  <si>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</si>
  <si>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</si>
  <si>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</si>
  <si>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</si>
  <si>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</si>
  <si>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</si>
  <si>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</si>
  <si>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</si>
  <si>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</si>
  <si>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</si>
  <si>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</si>
  <si>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</si>
  <si>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</si>
  <si>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</si>
  <si>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</si>
  <si>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</si>
  <si>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</si>
  <si>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</si>
  <si>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</si>
  <si>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</si>
  <si>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</si>
  <si>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</si>
  <si>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</si>
  <si>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</si>
  <si>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13,10,</t>
  </si>
  <si>
    <t>20,10,</t>
  </si>
  <si>
    <t>06,10,</t>
  </si>
  <si>
    <t>29,09,</t>
  </si>
  <si>
    <t>22,09,</t>
  </si>
  <si>
    <t>15,09,</t>
  </si>
  <si>
    <t>08,09,</t>
  </si>
  <si>
    <t>01,09,</t>
  </si>
  <si>
    <t>25,08,</t>
  </si>
  <si>
    <t>18,08,</t>
  </si>
  <si>
    <t>11,08,</t>
  </si>
  <si>
    <t>!!!НЕ ИСПОЛЬЗОВАТЬ!!! Сервелат полусухой с/к ВУ ОХЛ 300гр МИРАТОРГ</t>
  </si>
  <si>
    <t>шт</t>
  </si>
  <si>
    <t>не в матрице</t>
  </si>
  <si>
    <t>КП Колбаса в/к Балыковая ВУ охл 300г*6  МИРАТОРГ</t>
  </si>
  <si>
    <t>вместо 375гр</t>
  </si>
  <si>
    <t>Колбаса п/к Краковская ОХЛ ВУ 330г*5 (1,65 кг)  МИРАТОРГ</t>
  </si>
  <si>
    <t>вместо 430гр</t>
  </si>
  <si>
    <t>Колбаса с/к Сальчичон ВУ ОХЛ 280г*6 (1,68 кг)  МИРАТОРГ</t>
  </si>
  <si>
    <t>вместо 300гр</t>
  </si>
  <si>
    <t>Колбаса с/к Сервелат ГОСТ ВУ ОХЛ 0,3кг*6(1,8кг)  МИРАТОРГ</t>
  </si>
  <si>
    <t>новый артикул</t>
  </si>
  <si>
    <t>МХБ Ветчина для завтрака ШТ. ОХЛ п/а 400г*6 (2,4кг) МИРАТОРГ</t>
  </si>
  <si>
    <t>нужно увеличить продажи!!!</t>
  </si>
  <si>
    <t>МХБ Колб полусухая «Салями» ВУ ОХЛ 280гр*6 (1,68кг)  МИРАТОРГ</t>
  </si>
  <si>
    <t>МХБ Колб полусухая «Салями» ШТ. ВУ ОХЛ 300гр*8  МИРАТОРГ</t>
  </si>
  <si>
    <t>завод вывел, но остается в бланке заказа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</si>
  <si>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</si>
  <si>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</si>
  <si>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</si>
  <si>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Сервелат Коньячный Ф/О ОХЛ В/У 300г*6 (1,8кг)  МИРАТОРГ</t>
  </si>
  <si>
    <t>МХБ Колбаса варено-копченая Сервелат Финский ШТ. Ф/О ОХЛ В/У 375г*6 (2,25кг) МИРАТОРГ</t>
  </si>
  <si>
    <t>11,05,25 списание 274шт.</t>
  </si>
  <si>
    <t>МХБ Колбаса варено-копченая Сервелат ШТ. Ф/О ОХЛ В/У 375г*6 (2,25кг) МИРАТОРГ</t>
  </si>
  <si>
    <t>нужно увеличить продажи / 22,05,25 списание 310шт.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</si>
  <si>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</si>
  <si>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</si>
  <si>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на вывод / 1010030636</t>
  </si>
  <si>
    <t>17,09,25 списание 692шт. / на вывод / СРОКИ (17,03,25)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</si>
  <si>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</si>
  <si>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</si>
  <si>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</si>
  <si>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</si>
  <si>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на вывод (заменили на 300гр)</t>
  </si>
  <si>
    <t>завод перестал отгружать, заменив на 300гр. и снова отгрузил</t>
  </si>
  <si>
    <r>
      <rPr>
        <b/>
        <sz val="10"/>
        <color rgb="FFFF0000"/>
        <rFont val="Arial"/>
        <family val="2"/>
        <charset val="204"/>
      </rPr>
      <t xml:space="preserve">нужно увеличить продажи!!! </t>
    </r>
    <r>
      <rPr>
        <sz val="10"/>
        <rFont val="Arial"/>
        <family val="2"/>
        <charset val="204"/>
      </rPr>
      <t>/ вместо 300гр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</si>
  <si>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вместо 375гр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</si>
  <si>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новый артикул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</si>
  <si>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22,05,25 списание 215шт.</t>
    </r>
  </si>
  <si>
    <t>склад</t>
  </si>
  <si>
    <t>в пути</t>
  </si>
  <si>
    <t>приход 5-6 нояб</t>
  </si>
  <si>
    <t>КП Колбаса с/к Брауншвейгская ВУ ОХЛ 300г*6 (1,8кг)  МИРАТОРГ</t>
  </si>
  <si>
    <t>Сервелат полусухой с/к ВУ ОХЛ 300гр МИРАТОРГ</t>
  </si>
  <si>
    <t>штуки</t>
  </si>
  <si>
    <t>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</si>
</sst>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 ;[Red]\-0\ "/>
    <numFmt numFmtId="165" formatCode="0.000"/>
    <numFmt numFmtId="166" formatCode="0.00_ ;[Red]\-0.0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1"/>
    <xf numFmtId="0" fontId="1" fillId="0" borderId="1"/>
  </cellStyleXfs>
  <cellXfs count="33">
    <xf numFmtId="0" fontId="0" fillId="0" borderId="0" xfId="0" applyBorder="1"/>
    <xf numFmtId="164" fontId="1" fillId="0" borderId="1" xfId="1" applyNumberFormat="1"/>
    <xf numFmtId="164" fontId="2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5" fontId="0" fillId="0" borderId="0" xfId="0" applyNumberFormat="1" applyBorder="1"/>
    <xf numFmtId="164" fontId="2" fillId="4" borderId="1" xfId="1" applyNumberFormat="1" applyFont="1" applyFill="1"/>
    <xf numFmtId="165" fontId="1" fillId="0" borderId="1" xfId="1" applyNumberFormat="1"/>
    <xf numFmtId="165" fontId="2" fillId="2" borderId="1" xfId="1" applyNumberFormat="1" applyFont="1" applyFill="1"/>
    <xf numFmtId="164" fontId="1" fillId="5" borderId="1" xfId="1" applyNumberFormat="1" applyFill="1"/>
    <xf numFmtId="165" fontId="1" fillId="5" borderId="1" xfId="1" applyNumberFormat="1" applyFill="1"/>
    <xf numFmtId="164" fontId="1" fillId="5" borderId="2" xfId="1" applyNumberFormat="1" applyFill="1" applyBorder="1"/>
    <xf numFmtId="164" fontId="4" fillId="6" borderId="1" xfId="1" applyNumberFormat="1" applyFont="1" applyFill="1"/>
    <xf numFmtId="164" fontId="5" fillId="6" borderId="1" xfId="1" applyNumberFormat="1" applyFont="1" applyFill="1"/>
    <xf numFmtId="164" fontId="1" fillId="6" borderId="1" xfId="1" applyNumberFormat="1" applyFill="1"/>
    <xf numFmtId="14" fontId="1" fillId="0" borderId="1" xfId="1" applyNumberFormat="1" applyAlignment="1">
      <alignment horizontal="center"/>
    </xf>
    <xf numFmtId="164" fontId="1" fillId="7" borderId="1" xfId="1" applyNumberFormat="1" applyFill="1"/>
    <xf numFmtId="165" fontId="1" fillId="7" borderId="1" xfId="1" applyNumberFormat="1" applyFill="1"/>
    <xf numFmtId="164" fontId="1" fillId="7" borderId="2" xfId="1" applyNumberFormat="1" applyFill="1" applyBorder="1"/>
    <xf numFmtId="0" fontId="0" fillId="7" borderId="0" xfId="0" applyFill="1" applyBorder="1"/>
    <xf numFmtId="164" fontId="1" fillId="0" borderId="1" xfId="1" applyNumberFormat="1" applyAlignment="1">
      <alignment horizontal="center"/>
    </xf>
    <xf numFmtId="164" fontId="2" fillId="2" borderId="1" xfId="1" applyNumberFormat="1" applyFont="1" applyFill="1" applyAlignment="1">
      <alignment horizontal="center"/>
    </xf>
    <xf numFmtId="164" fontId="3" fillId="2" borderId="1" xfId="1" applyNumberFormat="1" applyFont="1" applyFill="1" applyAlignment="1">
      <alignment horizontal="center"/>
    </xf>
    <xf numFmtId="166" fontId="1" fillId="0" borderId="1" xfId="1" applyNumberFormat="1" applyAlignment="1">
      <alignment horizontal="center"/>
    </xf>
    <xf numFmtId="164" fontId="1" fillId="3" borderId="1" xfId="1" applyNumberFormat="1" applyFill="1" applyAlignment="1">
      <alignment horizontal="center"/>
    </xf>
    <xf numFmtId="164" fontId="1" fillId="7" borderId="1" xfId="1" applyNumberFormat="1" applyFill="1" applyAlignment="1">
      <alignment horizontal="center"/>
    </xf>
    <xf numFmtId="164" fontId="1" fillId="7" borderId="2" xfId="1" applyNumberFormat="1" applyFill="1" applyBorder="1" applyAlignment="1">
      <alignment horizontal="center"/>
    </xf>
    <xf numFmtId="164" fontId="1" fillId="0" borderId="2" xfId="1" applyNumberFormat="1" applyBorder="1" applyAlignment="1">
      <alignment horizontal="center"/>
    </xf>
    <xf numFmtId="164" fontId="1" fillId="5" borderId="1" xfId="1" applyNumberFormat="1" applyFill="1" applyAlignment="1">
      <alignment horizontal="center"/>
    </xf>
    <xf numFmtId="164" fontId="1" fillId="5" borderId="2" xfId="1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64" fontId="1" fillId="0" borderId="2" xfId="1" applyNumberFormat="1" applyFill="1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42;&#1086;&#1089;&#1089;&#1090;&#1072;&#1085;&#1086;&#1074;&#1083;&#1077;&#1085;&#1085;&#1072;&#1103;_&#1074;&#1085;&#1077;&#1096;&#1085;&#1103;&#1103;_&#1089;&#1089;&#1099;&#1083;&#1082;&#1072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Общество с ограниченной ответственностью "MOS PROD TORG"</v>
          </cell>
        </row>
        <row r="2">
          <cell r="A2" t="str">
            <v>Продажи за 07.10.2025 - 13.10.2025</v>
          </cell>
        </row>
        <row r="4">
          <cell r="A4" t="str">
            <v>Выводимые данные:</v>
          </cell>
          <cell r="B4" t="str">
            <v>Количество</v>
          </cell>
        </row>
        <row r="6">
          <cell r="A6" t="str">
            <v>Номенклатура</v>
          </cell>
          <cell r="C6" t="str">
            <v>Итого</v>
          </cell>
          <cell r="D6" t="str">
            <v>07.10.25</v>
          </cell>
          <cell r="E6" t="str">
            <v>08.10.25</v>
          </cell>
          <cell r="F6" t="str">
            <v>09.10.25</v>
          </cell>
        </row>
        <row r="8">
          <cell r="A8" t="str">
            <v>7187 ГРУДИНКА ПРЕМИУМ к/в мл/к в/у 0.3кг_50с  ОСТАНКИНО</v>
          </cell>
          <cell r="C8">
            <v>1195</v>
          </cell>
          <cell r="D8">
            <v>228</v>
          </cell>
          <cell r="E8">
            <v>-2</v>
          </cell>
          <cell r="F8">
            <v>-1</v>
          </cell>
        </row>
        <row r="9">
          <cell r="A9" t="str">
            <v>1721-Сосиски Вязанка Сливочные ТМ Стародворские колбасы</v>
          </cell>
          <cell r="C9">
            <v>486.488</v>
          </cell>
          <cell r="D9">
            <v>223.554</v>
          </cell>
          <cell r="E9">
            <v>48.58</v>
          </cell>
          <cell r="F9">
            <v>12.324999999999999</v>
          </cell>
        </row>
        <row r="10">
          <cell r="A10" t="str">
            <v>2074-Сосиски Молочные для завтрака Особый рецепт</v>
          </cell>
          <cell r="C10">
            <v>644.31100000000004</v>
          </cell>
          <cell r="D10">
            <v>199.10499999999999</v>
          </cell>
          <cell r="E10">
            <v>152.62200000000001</v>
          </cell>
          <cell r="F10">
            <v>64.040999999999997</v>
          </cell>
        </row>
        <row r="11">
          <cell r="A11" t="str">
            <v>7070 СОЧНЫЕ ПМ сос п/о мгс 1.5*4_А_50с  ОСТАНКИНО</v>
          </cell>
          <cell r="C11">
            <v>468.34500000000003</v>
          </cell>
          <cell r="D11">
            <v>220.99600000000001</v>
          </cell>
          <cell r="E11">
            <v>71.998000000000005</v>
          </cell>
          <cell r="F11">
            <v>36.213000000000001</v>
          </cell>
        </row>
        <row r="12">
          <cell r="A12" t="str">
            <v>2472 Сардельки Левантские Особая Без свинины Весовые NDX мгс Особый рецепт, вес 1кг</v>
          </cell>
          <cell r="C12">
            <v>298.19499999999999</v>
          </cell>
          <cell r="D12">
            <v>25.166</v>
          </cell>
          <cell r="E12">
            <v>105.578</v>
          </cell>
          <cell r="F12">
            <v>56.058999999999997</v>
          </cell>
        </row>
        <row r="13">
          <cell r="A13" t="str">
            <v>Колбаса с/к Сервелат ГОСТ ВУ ОХЛ 0,3кг*6(1,8кг)  МИРАТОРГ</v>
          </cell>
          <cell r="C13">
            <v>267</v>
          </cell>
          <cell r="D13">
            <v>125</v>
          </cell>
          <cell r="E13">
            <v>21</v>
          </cell>
          <cell r="F13">
            <v>6</v>
          </cell>
        </row>
        <row r="14">
          <cell r="A14" t="str">
            <v>0222-Ветчины Дугушка Дугушка б/о Стародворье, 1кг</v>
          </cell>
          <cell r="C14">
            <v>245.452</v>
          </cell>
          <cell r="D14">
            <v>118.46599999999999</v>
          </cell>
          <cell r="E14">
            <v>25.414999999999999</v>
          </cell>
          <cell r="F14">
            <v>23.001999999999999</v>
          </cell>
        </row>
        <row r="15">
          <cell r="A15" t="str">
            <v>4087   СЕРВЕЛАТ КОПЧЕНЫЙ НА БУКЕ в/к в/К 0,35</v>
          </cell>
          <cell r="C15">
            <v>619</v>
          </cell>
          <cell r="D15">
            <v>292</v>
          </cell>
          <cell r="E15">
            <v>38</v>
          </cell>
          <cell r="F15">
            <v>67</v>
          </cell>
        </row>
        <row r="16">
          <cell r="A16" t="str">
            <v>2205-Сосиски Молочные для завтрака ТМ Особый рецепт 0,4кг</v>
          </cell>
          <cell r="C16">
            <v>580</v>
          </cell>
          <cell r="D16">
            <v>174</v>
          </cell>
          <cell r="E16">
            <v>97</v>
          </cell>
        </row>
        <row r="17">
          <cell r="A17" t="str">
            <v>1875-Колбаса Филейная оригинальная ТМ Особый рецепт в оболочке полиамид.  ПОКОМ</v>
          </cell>
          <cell r="C17">
            <v>280.351</v>
          </cell>
          <cell r="D17">
            <v>89.632999999999996</v>
          </cell>
          <cell r="E17">
            <v>36.386000000000003</v>
          </cell>
          <cell r="F17">
            <v>24.974</v>
          </cell>
        </row>
        <row r="18">
          <cell r="A18" t="str">
            <v>7058 ШПИКАЧКИ СОЧНЫЕ С БЕКОНОМ п/о мгс 1*3_60с  ОСТАНКИНО</v>
          </cell>
          <cell r="C18">
            <v>231.15100000000001</v>
          </cell>
          <cell r="D18">
            <v>105.366</v>
          </cell>
          <cell r="E18">
            <v>31.806000000000001</v>
          </cell>
          <cell r="F18">
            <v>12.625999999999999</v>
          </cell>
        </row>
        <row r="19">
          <cell r="A19" t="str">
            <v>5608 СЕРВЕЛАТ ФИНСКИЙ в/к в/у срез 0.35кг_СНГ</v>
          </cell>
          <cell r="C19">
            <v>494</v>
          </cell>
          <cell r="D19">
            <v>250</v>
          </cell>
          <cell r="E19">
            <v>38</v>
          </cell>
          <cell r="F19">
            <v>45</v>
          </cell>
        </row>
        <row r="20">
          <cell r="A20" t="str">
            <v>0178 Ветчины Нежная Особая Особая Весовые П/а Особый рецепт большой батон  ПОКОМ</v>
          </cell>
          <cell r="C20">
            <v>194.352</v>
          </cell>
          <cell r="D20">
            <v>79.001999999999995</v>
          </cell>
          <cell r="E20">
            <v>30.058</v>
          </cell>
          <cell r="F20">
            <v>17.529</v>
          </cell>
        </row>
        <row r="21">
          <cell r="A21" t="str">
            <v>1870-Колбаса Со шпиком ТМ Особый рецепт в оболочке полиамид большой батон.  ПОКОМ</v>
          </cell>
          <cell r="C21">
            <v>300.34899999999999</v>
          </cell>
          <cell r="D21">
            <v>82.525000000000006</v>
          </cell>
          <cell r="E21">
            <v>77.617000000000004</v>
          </cell>
          <cell r="F21">
            <v>58.606000000000002</v>
          </cell>
        </row>
        <row r="22">
          <cell r="A22" t="str">
            <v>2150 В/к колбасы Рубленая Запеченная Дугушка Весовые Вектор Стародворье, вес 1кг</v>
          </cell>
          <cell r="C22">
            <v>161.374</v>
          </cell>
          <cell r="D22">
            <v>58.07</v>
          </cell>
          <cell r="E22">
            <v>14.755000000000001</v>
          </cell>
          <cell r="F22">
            <v>15.827</v>
          </cell>
        </row>
        <row r="23">
          <cell r="A23" t="str">
            <v>МХБ Колб полусухая «Салями» ВУ ОХЛ 280гр*6 (1,68кг)  МИРАТОРГ</v>
          </cell>
          <cell r="C23">
            <v>257</v>
          </cell>
          <cell r="D23">
            <v>-2</v>
          </cell>
        </row>
        <row r="24">
          <cell r="A24" t="str">
            <v>1523-Сосиски Вязанка Молочные ТМ Стародворские колбасы</v>
          </cell>
          <cell r="C24">
            <v>166.88300000000001</v>
          </cell>
          <cell r="D24">
            <v>73.650000000000006</v>
          </cell>
          <cell r="E24">
            <v>24.648</v>
          </cell>
          <cell r="F24">
            <v>5.5350000000000001</v>
          </cell>
        </row>
        <row r="25">
          <cell r="A25" t="str">
            <v>1869-Колбаса Молочная ТМ Особый рецепт в оболочке полиамид большой батон.  ПОКОМ</v>
          </cell>
          <cell r="C25">
            <v>280.99599999999998</v>
          </cell>
          <cell r="D25">
            <v>193.05699999999999</v>
          </cell>
        </row>
        <row r="26">
          <cell r="A26" t="str">
            <v>1120 В/к колбасы Сервелат Запеченный Дугушка Вес Вектор Стародворье, вес 1кг</v>
          </cell>
          <cell r="C26">
            <v>149.68</v>
          </cell>
          <cell r="D26">
            <v>78.724999999999994</v>
          </cell>
          <cell r="E26">
            <v>9.6379999999999999</v>
          </cell>
          <cell r="F26">
            <v>15.808999999999999</v>
          </cell>
        </row>
        <row r="27">
          <cell r="A27" t="str">
            <v>6093 САЛЯМИ ИТАЛЬЯНСКАЯ с/к в/у 1/250 8шт_UZ</v>
          </cell>
          <cell r="C27">
            <v>292</v>
          </cell>
          <cell r="D27">
            <v>119</v>
          </cell>
          <cell r="E27">
            <v>32</v>
          </cell>
          <cell r="F27">
            <v>15</v>
          </cell>
        </row>
        <row r="28">
          <cell r="A28" t="str">
            <v>6072 ЭКСТРА Папа может вар п/о 0.4кг_UZ</v>
          </cell>
          <cell r="C28">
            <v>466</v>
          </cell>
          <cell r="D28">
            <v>191</v>
          </cell>
          <cell r="E28">
            <v>9</v>
          </cell>
        </row>
        <row r="29">
          <cell r="A29" t="str">
            <v>6346 ФИЛЕЙНАЯ Папа может вар п/о 0.5кг_СНГ  ОСТАНКИНО</v>
          </cell>
          <cell r="C29">
            <v>369</v>
          </cell>
          <cell r="E29">
            <v>16</v>
          </cell>
        </row>
        <row r="30">
          <cell r="A30" t="str">
            <v>4079 СЕРВЕЛАТ КОПЧЕНЫЙ НА БУКЕ в/к в/у_СНГ</v>
          </cell>
          <cell r="C30">
            <v>141.494</v>
          </cell>
          <cell r="D30">
            <v>69.757999999999996</v>
          </cell>
          <cell r="E30">
            <v>8.8260000000000005</v>
          </cell>
          <cell r="F30">
            <v>-2.5000000000000001E-2</v>
          </cell>
        </row>
        <row r="31">
          <cell r="A31" t="str">
            <v>7075 МОЛОЧ.ПРЕМИУМ ПМ сос п/о мгс 1.5*4_О_50с  ОСТАНКИНО</v>
          </cell>
          <cell r="C31">
            <v>182.38</v>
          </cell>
          <cell r="D31">
            <v>83.228999999999999</v>
          </cell>
          <cell r="E31">
            <v>18.329000000000001</v>
          </cell>
          <cell r="F31">
            <v>6.1470000000000002</v>
          </cell>
        </row>
        <row r="32">
          <cell r="A32" t="str">
            <v>1867-Колбаса Филейная ТМ Особый рецепт в оболочке полиамид большой батон.  ПОКОМ</v>
          </cell>
          <cell r="C32">
            <v>239.31200000000001</v>
          </cell>
          <cell r="D32">
            <v>98.218999999999994</v>
          </cell>
          <cell r="E32">
            <v>57.442999999999998</v>
          </cell>
          <cell r="F32">
            <v>20.164999999999999</v>
          </cell>
        </row>
        <row r="33">
          <cell r="A33" t="str">
            <v>СК БОГОРОДСКАЯ ПРЕСС ФИБ ВУ ШТ0.3КГ К3.6  ЧЕРКИЗОВО</v>
          </cell>
          <cell r="C33">
            <v>198</v>
          </cell>
          <cell r="D33">
            <v>77</v>
          </cell>
          <cell r="E33">
            <v>18</v>
          </cell>
          <cell r="F33">
            <v>16</v>
          </cell>
        </row>
        <row r="34">
          <cell r="A34" t="str">
            <v>МХБ Колбаса варено-копченая Сервелат Финский ШТ. Ф/О ОХЛ В/У 375г*6 (2,25кг) МИРАТОРГ</v>
          </cell>
          <cell r="C34">
            <v>224</v>
          </cell>
          <cell r="D34">
            <v>92</v>
          </cell>
          <cell r="E34">
            <v>35</v>
          </cell>
          <cell r="F34">
            <v>5</v>
          </cell>
        </row>
        <row r="35">
          <cell r="A35" t="str">
            <v>1118 В/к колбасы Салями Запеченая Дугушка  Вектор Стародворье, 1кг</v>
          </cell>
          <cell r="C35">
            <v>118.405</v>
          </cell>
          <cell r="D35">
            <v>39.674999999999997</v>
          </cell>
          <cell r="E35">
            <v>14.641</v>
          </cell>
          <cell r="F35">
            <v>13.146000000000001</v>
          </cell>
        </row>
        <row r="36">
          <cell r="A36" t="str">
            <v>1202 В/к колбасы Сервелат Мясорубский с мелкорубленным окороком срез Бордо Фикс.вес 0,35 фиброуз Ста</v>
          </cell>
          <cell r="C36">
            <v>348</v>
          </cell>
          <cell r="D36">
            <v>160</v>
          </cell>
          <cell r="E36">
            <v>14</v>
          </cell>
          <cell r="F36">
            <v>37</v>
          </cell>
        </row>
        <row r="37">
          <cell r="A37" t="str">
            <v>СК БОРОДИНСКАЯ СРЕЗ ФИБ ВУ 0.3КГ ШТ К3.6  ЧЕРКИЗОВО</v>
          </cell>
          <cell r="C37">
            <v>177</v>
          </cell>
          <cell r="D37">
            <v>88</v>
          </cell>
          <cell r="E37">
            <v>11</v>
          </cell>
          <cell r="F37">
            <v>6</v>
          </cell>
        </row>
        <row r="38">
          <cell r="A38" t="str">
            <v>6076 МЯСНАЯ Папа может вар п/о 0.4кг_UZ</v>
          </cell>
          <cell r="C38">
            <v>410</v>
          </cell>
          <cell r="D38">
            <v>171</v>
          </cell>
          <cell r="E38">
            <v>38</v>
          </cell>
          <cell r="F38">
            <v>42</v>
          </cell>
        </row>
        <row r="39">
          <cell r="A39" t="str">
            <v>У_МХБ Колб полусухая «Салями» ВУ ОХЛ 280гр*6 (1,68кг)  МИРАТОРГ</v>
          </cell>
          <cell r="C39">
            <v>172</v>
          </cell>
          <cell r="E39">
            <v>150</v>
          </cell>
          <cell r="F39">
            <v>22</v>
          </cell>
        </row>
        <row r="40">
          <cell r="A40" t="str">
            <v>1720-Сосиски Вязанка Сливочные ТМ Стародворские колбасы ТС Вязанка амицел в мод газов.среде 0,45кг</v>
          </cell>
          <cell r="C40">
            <v>193</v>
          </cell>
          <cell r="D40">
            <v>57</v>
          </cell>
          <cell r="E40">
            <v>18</v>
          </cell>
          <cell r="F40">
            <v>9</v>
          </cell>
        </row>
        <row r="41">
          <cell r="A41" t="str">
            <v>Вареные колбасы Сливушка Вязанка Фикс.вес 0,45 П/а Вязанка  ПОКОМ</v>
          </cell>
          <cell r="C41">
            <v>232</v>
          </cell>
          <cell r="D41">
            <v>127</v>
          </cell>
        </row>
        <row r="42">
          <cell r="A42" t="str">
            <v>2634 Колбаса Дугушка Стародворская ТМ Стародворье ТС Дугушка  ПОКОМ</v>
          </cell>
          <cell r="C42">
            <v>133.47300000000001</v>
          </cell>
          <cell r="D42">
            <v>55.03</v>
          </cell>
          <cell r="E42">
            <v>7.6180000000000003</v>
          </cell>
          <cell r="F42">
            <v>5.0999999999999996</v>
          </cell>
        </row>
        <row r="43">
          <cell r="A43" t="str">
            <v>МХБ Колбаса варено-копченая Сервелат ШТ. Ф/О ОХЛ В/У 375г*6 (2,25кг) МИРАТОРГ</v>
          </cell>
          <cell r="C43">
            <v>159</v>
          </cell>
          <cell r="D43">
            <v>74</v>
          </cell>
          <cell r="E43">
            <v>22</v>
          </cell>
          <cell r="F43">
            <v>6</v>
          </cell>
        </row>
        <row r="44">
          <cell r="A44" t="str">
            <v>1205 Копченые колбасы Салями Мясорубская с рубленым шпиком срез Бордо ф/в 0,35 фиброуз Стародворье  ПОКОМ</v>
          </cell>
          <cell r="C44">
            <v>290</v>
          </cell>
          <cell r="D44">
            <v>140</v>
          </cell>
          <cell r="E44">
            <v>27</v>
          </cell>
        </row>
        <row r="45">
          <cell r="A45" t="str">
            <v>КОПЧ БЕКОН НАР ВУ ШТ 0.18КГ К1.8  ЧЕРКИЗОВО</v>
          </cell>
          <cell r="C45">
            <v>215</v>
          </cell>
          <cell r="D45">
            <v>38</v>
          </cell>
          <cell r="E45">
            <v>3</v>
          </cell>
        </row>
        <row r="46">
          <cell r="A46" t="str">
            <v>МХБ Мясной продукт из свинины сырокопченый Бекон ШТ. ОХЛ ВУ 200г*10 (2 кг) МИРАТОРГ</v>
          </cell>
          <cell r="C46">
            <v>265</v>
          </cell>
          <cell r="D46">
            <v>78</v>
          </cell>
          <cell r="E46">
            <v>-1</v>
          </cell>
        </row>
        <row r="47">
          <cell r="A47" t="str">
            <v>МХБ Колбаса полукопченая Чесночная ШТ. ф/о ОХЛ 375г*6 (2,25кг) МИРАТОРГ</v>
          </cell>
          <cell r="C47">
            <v>217</v>
          </cell>
          <cell r="D47">
            <v>95</v>
          </cell>
          <cell r="E47">
            <v>24</v>
          </cell>
          <cell r="F47">
            <v>7</v>
          </cell>
        </row>
        <row r="48">
          <cell r="A48" t="str">
            <v>1370-Сосиски Сочинки Бордо Весовой п/а Стародворье</v>
          </cell>
          <cell r="C48">
            <v>129.238</v>
          </cell>
          <cell r="D48">
            <v>64.944999999999993</v>
          </cell>
          <cell r="E48">
            <v>1.292</v>
          </cell>
          <cell r="F48">
            <v>6.1040000000000001</v>
          </cell>
        </row>
        <row r="49">
          <cell r="A49" t="str">
            <v>ВК СЕРВ ГОСТ СРЕЗ ФИБ ВУ ШТ 0.5КГ К2  ЧЕРКИЗОВО</v>
          </cell>
          <cell r="C49">
            <v>97</v>
          </cell>
          <cell r="D49">
            <v>52</v>
          </cell>
          <cell r="E49">
            <v>4</v>
          </cell>
          <cell r="F49">
            <v>-2</v>
          </cell>
        </row>
        <row r="50">
          <cell r="A50" t="str">
            <v>СК СЕРВЕЛЕТТИ ПРЕСС СРЕЗ БО ВУ ШТ 0.25КГ  ЧЕРКИЗОВО</v>
          </cell>
          <cell r="C50">
            <v>121</v>
          </cell>
          <cell r="D50">
            <v>83</v>
          </cell>
          <cell r="E50">
            <v>5</v>
          </cell>
          <cell r="F50">
            <v>6</v>
          </cell>
        </row>
        <row r="51">
          <cell r="A51" t="str">
            <v>6765 РУБЛЕНЫЕ сос ц/о мгс 0.36кг 6шт.  ОСТАНКИНО</v>
          </cell>
          <cell r="C51">
            <v>198</v>
          </cell>
        </row>
        <row r="52">
          <cell r="A52" t="str">
            <v>5096   СЕРВЕЛАТ КРЕМЛЕВСКИЙ в/к в/у_СНГ</v>
          </cell>
          <cell r="C52">
            <v>69.747</v>
          </cell>
          <cell r="D52">
            <v>46.110999999999997</v>
          </cell>
          <cell r="E52">
            <v>1.6319999999999999</v>
          </cell>
          <cell r="F52">
            <v>8.4930000000000003</v>
          </cell>
        </row>
        <row r="53">
          <cell r="A53" t="str">
            <v>МХБ Сервелат Мраморный ШТ. в/к ВУ ОХЛ 330г*6 (1,98кг)  МИРАТОРГ</v>
          </cell>
          <cell r="C53">
            <v>149</v>
          </cell>
          <cell r="D53">
            <v>69</v>
          </cell>
          <cell r="E53">
            <v>9</v>
          </cell>
          <cell r="F53">
            <v>7</v>
          </cell>
        </row>
        <row r="54">
          <cell r="A54" t="str">
            <v>6095 ЮБИЛЕЙНАЯ с/к в/у 1/250 8шт_UZ</v>
          </cell>
          <cell r="C54">
            <v>180</v>
          </cell>
          <cell r="D54">
            <v>100</v>
          </cell>
          <cell r="E54">
            <v>3</v>
          </cell>
          <cell r="F54">
            <v>14</v>
          </cell>
        </row>
        <row r="55">
          <cell r="A55" t="str">
            <v>КП Колбаса в/к Балыковая ВУ охл 300г*6  МИРАТОРГ</v>
          </cell>
          <cell r="C55">
            <v>188</v>
          </cell>
          <cell r="D55">
            <v>73</v>
          </cell>
          <cell r="E55">
            <v>27</v>
          </cell>
          <cell r="F55">
            <v>7</v>
          </cell>
        </row>
        <row r="56">
          <cell r="A56" t="str">
            <v>1204 Копченые колбасы Салями Мясорубская с рубленым шпиком Бордо Весовой фиброуз Стародворье  ПОКОМ</v>
          </cell>
          <cell r="C56">
            <v>91.775999999999996</v>
          </cell>
          <cell r="D56">
            <v>59.944000000000003</v>
          </cell>
          <cell r="E56">
            <v>8.4160000000000004</v>
          </cell>
          <cell r="F56">
            <v>-0.65200000000000002</v>
          </cell>
        </row>
        <row r="57">
          <cell r="A57" t="str">
            <v>Колбаса п/к Краковская ОХЛ ВУ 330г*5 (1,65 кг)  МИРАТОРГ</v>
          </cell>
          <cell r="C57">
            <v>150</v>
          </cell>
          <cell r="D57">
            <v>84</v>
          </cell>
          <cell r="E57">
            <v>18</v>
          </cell>
          <cell r="F57">
            <v>-2</v>
          </cell>
        </row>
        <row r="58">
          <cell r="A58" t="str">
            <v>7067 СОЧНЫЕ ПМ сос п/о мгс 0.41кг_СНГ_50с  ОСТАНКИНО</v>
          </cell>
          <cell r="C58">
            <v>261</v>
          </cell>
          <cell r="D58">
            <v>6</v>
          </cell>
          <cell r="E58">
            <v>9</v>
          </cell>
        </row>
        <row r="59">
          <cell r="A59" t="str">
            <v>1201 В/к колбасы Сервелат Мясорубский с мелкорубленным окороком Бордо Весовой фиброуз Стародворье  П</v>
          </cell>
          <cell r="C59">
            <v>86.850999999999999</v>
          </cell>
          <cell r="D59">
            <v>42.607999999999997</v>
          </cell>
          <cell r="E59">
            <v>7.2619999999999996</v>
          </cell>
          <cell r="F59">
            <v>6.524</v>
          </cell>
        </row>
        <row r="60">
          <cell r="A60" t="str">
            <v>1871-Колбаса Филейная оригинальная ТМ Особый рецепт в оболочке полиамид 0,4 кг.  ПОКОМ</v>
          </cell>
          <cell r="C60">
            <v>254</v>
          </cell>
          <cell r="D60">
            <v>44</v>
          </cell>
          <cell r="E60">
            <v>12</v>
          </cell>
          <cell r="F60">
            <v>54</v>
          </cell>
        </row>
        <row r="61">
          <cell r="A61" t="str">
            <v>МХБ Колбаса сырокопченая Брауншвейгская ШТ. ВУ ОХЛ 300гр*8 (2,4 кг) МИРАТОРГ</v>
          </cell>
          <cell r="C61">
            <v>89</v>
          </cell>
          <cell r="D61">
            <v>43</v>
          </cell>
          <cell r="E61">
            <v>3</v>
          </cell>
          <cell r="F61">
            <v>6</v>
          </cell>
        </row>
        <row r="62">
          <cell r="A62" t="str">
            <v>2027 Ветчина Нежная п/а ТМ Особый рецепт шт. 0,4кг</v>
          </cell>
          <cell r="C62">
            <v>167</v>
          </cell>
          <cell r="D62">
            <v>32</v>
          </cell>
          <cell r="E62">
            <v>-6</v>
          </cell>
        </row>
        <row r="63">
          <cell r="A63" t="str">
            <v>ВАР МОЛОЧНАЯ ПО-ЧЕ НМО ШТ 0.4КГ К2.4  ЧЕРКИЗОВО</v>
          </cell>
          <cell r="C63">
            <v>199</v>
          </cell>
          <cell r="D63">
            <v>106</v>
          </cell>
          <cell r="E63">
            <v>19</v>
          </cell>
          <cell r="F63">
            <v>28</v>
          </cell>
        </row>
        <row r="64">
          <cell r="A64" t="str">
            <v>ВАР КЛАССИЧЕСКАЯ ПО-Ч ЦО ЗА 1.6КГ K3.2 ЧЕРКИЗОВО</v>
          </cell>
          <cell r="C64">
            <v>61.601999999999997</v>
          </cell>
          <cell r="D64">
            <v>17.713000000000001</v>
          </cell>
          <cell r="E64">
            <v>0.91300000000000003</v>
          </cell>
          <cell r="F64">
            <v>-0.624</v>
          </cell>
        </row>
        <row r="65">
          <cell r="A65" t="str">
            <v>7104 БЕКОН Останкино с/к с/н в/у 1/180_СНГ_50 ОСТАНКИНО</v>
          </cell>
          <cell r="C65">
            <v>191</v>
          </cell>
        </row>
        <row r="66">
          <cell r="A66" t="str">
            <v>Вареные колбасы Докторская ГОСТ Вязанка Фикс.вес 0,4 Вектор Вязанка  ПОКОМ</v>
          </cell>
          <cell r="C66">
            <v>145</v>
          </cell>
          <cell r="D66">
            <v>77</v>
          </cell>
          <cell r="E66">
            <v>9</v>
          </cell>
          <cell r="F66">
            <v>9</v>
          </cell>
        </row>
        <row r="67">
          <cell r="A67" t="str">
            <v>6094 ЮБИЛЕЙНАЯ с/к в/у_UZ</v>
          </cell>
          <cell r="C67">
            <v>38.183999999999997</v>
          </cell>
          <cell r="D67">
            <v>30.373999999999999</v>
          </cell>
          <cell r="E67">
            <v>1.454</v>
          </cell>
          <cell r="F67">
            <v>0.96</v>
          </cell>
        </row>
        <row r="68">
          <cell r="A68" t="str">
            <v>6807 СЕРВЕЛАТ ЕВРОПЕЙСКИЙ в/к в/у 0.33кг 8шт.  ОСТАНКИНО</v>
          </cell>
          <cell r="C68">
            <v>154</v>
          </cell>
          <cell r="D68">
            <v>32</v>
          </cell>
          <cell r="E68">
            <v>70</v>
          </cell>
          <cell r="F68">
            <v>13</v>
          </cell>
        </row>
        <row r="69">
          <cell r="A69" t="str">
            <v>1224 В/к колбасы «Сочинка по-европейски с сочной грудинкой» Весовой фиброуз ТМ «Стародворье»  ПОКОМ</v>
          </cell>
          <cell r="C69">
            <v>79.864000000000004</v>
          </cell>
          <cell r="D69">
            <v>41.970999999999997</v>
          </cell>
          <cell r="E69">
            <v>11.041</v>
          </cell>
          <cell r="F69">
            <v>5.4509999999999996</v>
          </cell>
        </row>
        <row r="70">
          <cell r="A70" t="str">
            <v>6092 АРОМАТНАЯ с/к в/у 1/250 8шт_UZ</v>
          </cell>
          <cell r="C70">
            <v>135</v>
          </cell>
          <cell r="D70">
            <v>50</v>
          </cell>
          <cell r="E70">
            <v>6</v>
          </cell>
          <cell r="F70">
            <v>15</v>
          </cell>
        </row>
        <row r="71">
          <cell r="A71" t="str">
            <v>Стейк из мраморной говядины б/к с/м TF ~1кг BLACK ANGUS Мираторг (Брянск) Россия  МИРАТОРГ</v>
          </cell>
          <cell r="C71">
            <v>26</v>
          </cell>
          <cell r="D71">
            <v>1</v>
          </cell>
          <cell r="F71">
            <v>5</v>
          </cell>
        </row>
        <row r="72">
          <cell r="A72" t="str">
            <v>СОС СЛИВОЧНЫЕ ГОСТ ЦО ЗА ЛОТ ШТ 0.45КГ K1.8 ЧЕРКИЗОВО</v>
          </cell>
          <cell r="C72">
            <v>99</v>
          </cell>
          <cell r="D72">
            <v>113</v>
          </cell>
          <cell r="E72">
            <v>-2</v>
          </cell>
          <cell r="F72">
            <v>-12</v>
          </cell>
        </row>
        <row r="73">
          <cell r="A73" t="str">
            <v>7333 СЕРВЕЛАТ ОХОТНИЧИЙ ПМ в/к в/у 0.28кг_СНГ  ОСТАНКИНО</v>
          </cell>
          <cell r="C73">
            <v>202</v>
          </cell>
        </row>
        <row r="74">
          <cell r="A74" t="str">
            <v>7059 ШПИКАЧКИ СОЧНЫЕ С БЕК. п/о мгс 0.3кг_60с  ОСТАНКИНО</v>
          </cell>
          <cell r="C74">
            <v>233</v>
          </cell>
          <cell r="D74">
            <v>8</v>
          </cell>
          <cell r="E74">
            <v>25</v>
          </cell>
        </row>
        <row r="75">
          <cell r="A75" t="str">
            <v>1411 Сосиски «Сочинки Сливочные» Весовые ТМ «Стародворье» 1,35 кг  ПОКОМ</v>
          </cell>
          <cell r="C75">
            <v>83.23</v>
          </cell>
          <cell r="D75">
            <v>28.007999999999999</v>
          </cell>
          <cell r="E75">
            <v>32.219000000000001</v>
          </cell>
          <cell r="F75">
            <v>11.183</v>
          </cell>
        </row>
        <row r="76">
          <cell r="A76" t="str">
            <v>СОС КОПЧ ПО-Ч ЛОТ ПМО ЗА ШТ 0.4КГ K1.6  ЧЕРКИЗОВО</v>
          </cell>
          <cell r="C76">
            <v>152</v>
          </cell>
          <cell r="D76">
            <v>76</v>
          </cell>
          <cell r="E76">
            <v>-6</v>
          </cell>
          <cell r="F76">
            <v>7</v>
          </cell>
        </row>
        <row r="77">
          <cell r="A77" t="str">
            <v>Вареные колбасы Молокуша Вязанка Вес п/а Вязанка  ПОКОМ</v>
          </cell>
          <cell r="C77">
            <v>68.049000000000007</v>
          </cell>
          <cell r="D77">
            <v>41.707999999999998</v>
          </cell>
          <cell r="E77">
            <v>1.0920000000000001</v>
          </cell>
          <cell r="F77">
            <v>2.67</v>
          </cell>
        </row>
        <row r="78">
          <cell r="A78" t="str">
            <v>7077 МЯСНЫЕ С ГОВЯД.ПМ сос п/о мгс 0.4кг_50с ОСТАНКИНО</v>
          </cell>
          <cell r="C78">
            <v>205</v>
          </cell>
          <cell r="E78">
            <v>5</v>
          </cell>
        </row>
        <row r="79">
          <cell r="A79" t="str">
            <v>ВЕТЧ МРАМОРНАЯ ПО-ЧЕРКИЗОВСКИ ШТ 0,4 КГ  ЧЕРКИЗОВО</v>
          </cell>
          <cell r="C79">
            <v>104</v>
          </cell>
          <cell r="D79">
            <v>52</v>
          </cell>
          <cell r="E79">
            <v>9</v>
          </cell>
          <cell r="F79">
            <v>11</v>
          </cell>
        </row>
        <row r="80">
          <cell r="A80" t="str">
            <v>Вареные колбасы «Филейская» Фикс.вес 0,45 Вектор ТМ «Вязанка»  ПОКОМ</v>
          </cell>
          <cell r="C80">
            <v>125</v>
          </cell>
          <cell r="D80">
            <v>60</v>
          </cell>
          <cell r="E80">
            <v>16</v>
          </cell>
          <cell r="F80">
            <v>10</v>
          </cell>
        </row>
        <row r="81">
          <cell r="A81" t="str">
            <v>6078 ФИЛЕЙНАЯ Папа может вар п/о_UZ</v>
          </cell>
          <cell r="C81">
            <v>78.492999999999995</v>
          </cell>
          <cell r="D81">
            <v>39.518000000000001</v>
          </cell>
          <cell r="E81">
            <v>9.3469999999999995</v>
          </cell>
          <cell r="F81">
            <v>2.3359999999999999</v>
          </cell>
        </row>
        <row r="82">
          <cell r="A82" t="str">
            <v>СВ ФУЭТ ЭКСТРА 0.15КГ К0.9  ЧЕРКИЗОВО</v>
          </cell>
          <cell r="C82">
            <v>72</v>
          </cell>
          <cell r="D82">
            <v>30</v>
          </cell>
          <cell r="E82">
            <v>4</v>
          </cell>
          <cell r="F82">
            <v>6</v>
          </cell>
        </row>
        <row r="83">
          <cell r="A83" t="str">
            <v>СК САЛЯМИНИ ВУ ШТ 0.18 КГ  ЧЕРКИЗОВО</v>
          </cell>
          <cell r="C83">
            <v>136</v>
          </cell>
          <cell r="D83">
            <v>121</v>
          </cell>
          <cell r="E83">
            <v>12</v>
          </cell>
        </row>
        <row r="84">
          <cell r="A84" t="str">
            <v>ВАР МОЛОЧНАЯ ПО-Ч НМО 1 КГ К3  ЧЕРКИЗОВО</v>
          </cell>
          <cell r="C84">
            <v>52.731999999999999</v>
          </cell>
          <cell r="D84">
            <v>25.975999999999999</v>
          </cell>
          <cell r="F84">
            <v>1.048</v>
          </cell>
        </row>
        <row r="85">
          <cell r="A85" t="str">
            <v>СК САЛЬЧИЧОН СРЕЗ ФИБ ВУ ШТ 0,3 КГ ЧЕРКИЗОВО (ПРЕМИУМ)</v>
          </cell>
          <cell r="C85">
            <v>69</v>
          </cell>
          <cell r="D85">
            <v>40</v>
          </cell>
          <cell r="E85">
            <v>3</v>
          </cell>
        </row>
        <row r="86">
          <cell r="A86" t="str">
            <v>6837 ФИЛЕЙНЫЕ Папа Может сос ц/о мгс 0.4кг  ОСТАНКИНО</v>
          </cell>
          <cell r="C86">
            <v>151</v>
          </cell>
        </row>
        <row r="87">
          <cell r="A87" t="str">
            <v>1284-Сосиски Баварушки ТМ Баварушка в оболочке амицел в модифицированной газовой среде 0,6 кг.</v>
          </cell>
          <cell r="C87">
            <v>66</v>
          </cell>
          <cell r="D87">
            <v>29</v>
          </cell>
          <cell r="E87">
            <v>5</v>
          </cell>
          <cell r="F87">
            <v>6</v>
          </cell>
        </row>
        <row r="88">
          <cell r="A88" t="str">
            <v>Наггетсы куриные Классические 300г*12 (3,6кг) Мираторг Россия</v>
          </cell>
          <cell r="C88">
            <v>129</v>
          </cell>
          <cell r="D88">
            <v>20</v>
          </cell>
          <cell r="F88">
            <v>12</v>
          </cell>
        </row>
        <row r="89">
          <cell r="A89" t="str">
            <v>СОС МОЛОЧНЫЕ ПО-Ч ПМО ЗА ЛОТ ШТ 0.45КГ K1.8 ЧЕРКИЗОВО</v>
          </cell>
          <cell r="C89">
            <v>86</v>
          </cell>
          <cell r="D89">
            <v>71</v>
          </cell>
          <cell r="E89">
            <v>-9</v>
          </cell>
          <cell r="F89">
            <v>4</v>
          </cell>
        </row>
        <row r="90">
          <cell r="A90" t="str">
            <v>МХБ Колбаса варено-копченая Сервелат Коньячный Ф/О ОХЛ В/У 300г*6 (1,8кг)  МИРАТОРГ</v>
          </cell>
          <cell r="C90">
            <v>95</v>
          </cell>
          <cell r="D90">
            <v>29</v>
          </cell>
          <cell r="E90">
            <v>9</v>
          </cell>
          <cell r="F90">
            <v>6</v>
          </cell>
        </row>
        <row r="91">
          <cell r="A91" t="str">
            <v>СК БРАУНШВЕЙГСКАЯ ГОСТ БО СРЕЗ ШТ 0,2КГ  ЧЕРКИЗОВО</v>
          </cell>
          <cell r="C91">
            <v>80</v>
          </cell>
          <cell r="D91">
            <v>37</v>
          </cell>
          <cell r="E91">
            <v>7</v>
          </cell>
        </row>
        <row r="92">
          <cell r="A92" t="str">
            <v>СК ОНЕЖСКАЯ СРЕЗ ФИБ ВУ ШТ 0.3КГ K1.8 ЧЕРКИЗОВО</v>
          </cell>
          <cell r="C92">
            <v>58</v>
          </cell>
          <cell r="D92">
            <v>50</v>
          </cell>
          <cell r="E92">
            <v>5</v>
          </cell>
        </row>
        <row r="93">
          <cell r="A93" t="str">
            <v>СК САЛЬЧИЧОН С РОЗОВЫМ ПЕРЦ. СРЕЗ ШТ 0,3  ЧЕРКИЗОВО</v>
          </cell>
          <cell r="C93">
            <v>58</v>
          </cell>
          <cell r="D93">
            <v>23</v>
          </cell>
          <cell r="E93">
            <v>5</v>
          </cell>
        </row>
        <row r="94">
          <cell r="A94" t="str">
            <v>1952-Колбаса Со шпиком ТМ Особый рецепт в оболочке полиамид 0,5 кг.  ПОКОМ</v>
          </cell>
          <cell r="C94">
            <v>113</v>
          </cell>
          <cell r="D94">
            <v>47</v>
          </cell>
          <cell r="E94">
            <v>18</v>
          </cell>
          <cell r="F94">
            <v>3</v>
          </cell>
        </row>
        <row r="95">
          <cell r="A95" t="str">
            <v>1851-Колбаса Филедворская по-стародворски ТМ Стародворье в оболочке полиамид 0,4 кг.  ПОКОМ</v>
          </cell>
          <cell r="C95">
            <v>131</v>
          </cell>
          <cell r="D95">
            <v>72</v>
          </cell>
          <cell r="E95">
            <v>5</v>
          </cell>
          <cell r="F95">
            <v>2</v>
          </cell>
        </row>
        <row r="96">
          <cell r="A96" t="str">
            <v>Наггетсы куриные хрустящие 300г*12 (3,6кг) Мираторг Россия</v>
          </cell>
          <cell r="C96">
            <v>104</v>
          </cell>
          <cell r="D96">
            <v>23</v>
          </cell>
        </row>
        <row r="97">
          <cell r="A97" t="str">
            <v>ВАР АРОМАТНАЯ ПО-Ч ЦО ЗА 1.6КГ K3.2 ЧЕРКИЗОВО</v>
          </cell>
          <cell r="C97">
            <v>31.164999999999999</v>
          </cell>
          <cell r="D97">
            <v>15.353999999999999</v>
          </cell>
          <cell r="E97">
            <v>-3.2130000000000001</v>
          </cell>
          <cell r="F97">
            <v>1.633</v>
          </cell>
        </row>
        <row r="98">
          <cell r="A98" t="str">
            <v>МХБ Ветчина для завтрака ШТ. ОХЛ п/а 400г*6 (2,4кг) МИРАТОРГ</v>
          </cell>
          <cell r="C98">
            <v>67</v>
          </cell>
          <cell r="D98">
            <v>42</v>
          </cell>
          <cell r="E98">
            <v>2</v>
          </cell>
          <cell r="F98">
            <v>6</v>
          </cell>
        </row>
        <row r="99">
          <cell r="A99" t="str">
            <v>СОС ВЕНСКИЕ БО ЗА ПАК 1.25КГ K5 ЧЕРКИЗОВО</v>
          </cell>
          <cell r="C99">
            <v>30.617000000000001</v>
          </cell>
          <cell r="D99">
            <v>26.695</v>
          </cell>
        </row>
        <row r="100">
          <cell r="A100" t="str">
            <v>6091 АРОМАТНАЯ с/к в/у_UZ</v>
          </cell>
          <cell r="C100">
            <v>18.285</v>
          </cell>
          <cell r="D100">
            <v>10.858000000000001</v>
          </cell>
          <cell r="E100">
            <v>2.5059999999999998</v>
          </cell>
          <cell r="F100">
            <v>0.98299999999999998</v>
          </cell>
        </row>
        <row r="101">
          <cell r="A101" t="str">
            <v>6075 МЯСНАЯ Папа может вар п/о_UZ</v>
          </cell>
          <cell r="C101">
            <v>51.377000000000002</v>
          </cell>
          <cell r="D101">
            <v>22.384</v>
          </cell>
          <cell r="E101">
            <v>6.1509999999999998</v>
          </cell>
          <cell r="F101">
            <v>4.0519999999999996</v>
          </cell>
        </row>
        <row r="102">
          <cell r="A102" t="str">
            <v>1231 Сосиски Сливочные Дугушки Дугушка Весовые П/а Стародворье, вес 1кг</v>
          </cell>
          <cell r="C102">
            <v>36.365000000000002</v>
          </cell>
          <cell r="D102">
            <v>11.803000000000001</v>
          </cell>
        </row>
        <row r="103">
          <cell r="A103" t="str">
            <v>ВК БАЛЫКОВАЯ ПО-ЧЕРКИЗ СРЕЗ ШТ0,3 К1,8  ЧЕРКИЗОВО</v>
          </cell>
          <cell r="C103">
            <v>55</v>
          </cell>
          <cell r="D103">
            <v>12</v>
          </cell>
          <cell r="E103">
            <v>6</v>
          </cell>
          <cell r="F103">
            <v>6</v>
          </cell>
        </row>
        <row r="104">
          <cell r="A104" t="str">
            <v>Вареные колбасы «Филейская» Весовые Вектор ТМ «Вязанка»  ПОКОМ</v>
          </cell>
          <cell r="C104">
            <v>33.866999999999997</v>
          </cell>
          <cell r="D104">
            <v>27.01</v>
          </cell>
          <cell r="E104">
            <v>1.462</v>
          </cell>
          <cell r="F104">
            <v>1.35</v>
          </cell>
        </row>
        <row r="105">
          <cell r="A105" t="str">
            <v>1868-Колбаса Филейная ТМ Особый рецепт в оболочке полиамид 0,5 кг.  ПОКОМ</v>
          </cell>
          <cell r="C105">
            <v>75</v>
          </cell>
          <cell r="D105">
            <v>27</v>
          </cell>
          <cell r="E105">
            <v>-1</v>
          </cell>
          <cell r="F105">
            <v>3</v>
          </cell>
        </row>
        <row r="106">
          <cell r="A106" t="str">
            <v>Сервелат Коньячный в/к ВУ ОХЛ 375гр  МИРАТОРГ</v>
          </cell>
          <cell r="C106">
            <v>55</v>
          </cell>
          <cell r="D106">
            <v>44</v>
          </cell>
          <cell r="E106">
            <v>11</v>
          </cell>
        </row>
        <row r="107">
          <cell r="A107" t="str">
            <v>С/к колбасы Швейцарская Бордо Фикс.вес 0,17 Фиброуз терм/п Стародворье</v>
          </cell>
          <cell r="C107">
            <v>67</v>
          </cell>
          <cell r="D107">
            <v>13</v>
          </cell>
          <cell r="E107">
            <v>33</v>
          </cell>
          <cell r="F107">
            <v>2</v>
          </cell>
        </row>
        <row r="108">
          <cell r="A108" t="str">
            <v>1461 Сосиски «Баварские» Фикс.вес 0,35 П/а ТМ «Стародворье»  ПОКОМ</v>
          </cell>
          <cell r="C108">
            <v>90</v>
          </cell>
          <cell r="D108">
            <v>32</v>
          </cell>
          <cell r="E108">
            <v>4</v>
          </cell>
          <cell r="F108">
            <v>8</v>
          </cell>
        </row>
        <row r="109">
          <cell r="A109" t="str">
            <v>1728-Сосиски сливочные по-стародворски в оболочке</v>
          </cell>
          <cell r="C109">
            <v>28.861000000000001</v>
          </cell>
          <cell r="D109">
            <v>-3.61</v>
          </cell>
          <cell r="F109">
            <v>-5.4160000000000004</v>
          </cell>
        </row>
        <row r="110">
          <cell r="A110" t="str">
            <v>Пельмени "Из мраморной говядины" с/м пленка  400г*16(6,4кг) BLACK ANGUS Мираторг (Брянск) Россия</v>
          </cell>
          <cell r="C110">
            <v>52</v>
          </cell>
          <cell r="F110">
            <v>16</v>
          </cell>
        </row>
        <row r="111">
          <cell r="A111" t="str">
            <v>С/к колбасы Баварская Бавария Фикс.вес 0,17 б/о терм/п Стародворье</v>
          </cell>
          <cell r="C111">
            <v>38</v>
          </cell>
          <cell r="D111">
            <v>14</v>
          </cell>
          <cell r="E111">
            <v>2</v>
          </cell>
          <cell r="F111">
            <v>3</v>
          </cell>
        </row>
        <row r="112">
          <cell r="A112" t="str">
            <v>Колбаса с/к Сальчичон ВУ ОХЛ 280г*6 (1,68 кг)  МИРАТОРГ</v>
          </cell>
          <cell r="C112">
            <v>20</v>
          </cell>
          <cell r="D112">
            <v>-1</v>
          </cell>
          <cell r="E112">
            <v>-1</v>
          </cell>
          <cell r="F112">
            <v>-4</v>
          </cell>
        </row>
        <row r="113">
          <cell r="A113" t="str">
            <v>Стейк Рибай Choice c/м TF 200г*60 (12 кг) Black Angus  МИРАТОРГ</v>
          </cell>
          <cell r="C113">
            <v>12</v>
          </cell>
        </row>
        <row r="114">
          <cell r="A114" t="str">
            <v>МХБ Колбаса вареная Докторская ШТ. п/а ОХЛ 470г*6 (2,82 кг) МИРАТОРГ</v>
          </cell>
          <cell r="C114">
            <v>29</v>
          </cell>
          <cell r="D114">
            <v>14</v>
          </cell>
          <cell r="E114">
            <v>3</v>
          </cell>
        </row>
        <row r="115">
          <cell r="A115" t="str">
            <v>Пельмени «Сочные» ГВ зам пакет 700г*8  МИРАТОРГ</v>
          </cell>
          <cell r="C115">
            <v>45</v>
          </cell>
          <cell r="F115">
            <v>7</v>
          </cell>
        </row>
        <row r="116">
          <cell r="A116" t="str">
            <v>МХБ Колбаса вареная Молочная ШТ. п/а ОХЛ 470*6 (2,82 кг) МИРАТОРГ</v>
          </cell>
          <cell r="C116">
            <v>26</v>
          </cell>
          <cell r="D116">
            <v>13</v>
          </cell>
          <cell r="E116">
            <v>2</v>
          </cell>
        </row>
        <row r="117">
          <cell r="A117" t="str">
            <v>0232 С/к колбасы Княжеская Бордо Весовые б/о терм/п Стародворье</v>
          </cell>
          <cell r="C117">
            <v>4.7649999999999997</v>
          </cell>
          <cell r="D117">
            <v>3.16</v>
          </cell>
        </row>
        <row r="118">
          <cell r="A118" t="str">
            <v>Вишня б/косточки с/м 300г*20 (6кг) Мираторг Россия</v>
          </cell>
          <cell r="C118">
            <v>30</v>
          </cell>
          <cell r="D118">
            <v>5</v>
          </cell>
          <cell r="E118">
            <v>10</v>
          </cell>
        </row>
        <row r="119">
          <cell r="A119" t="str">
            <v>МХБ Колбаса вареная Классическая ШТ. ОХЛ п/а 470г*6 (2,82кг) МИРАТОРГ</v>
          </cell>
          <cell r="C119">
            <v>31</v>
          </cell>
          <cell r="D119">
            <v>14</v>
          </cell>
          <cell r="E119">
            <v>2</v>
          </cell>
          <cell r="F119">
            <v>6</v>
          </cell>
        </row>
        <row r="120">
          <cell r="A120" t="str">
            <v>Черная смородина с/м 300г*10 (3кг) Россия Мираторг</v>
          </cell>
          <cell r="C120">
            <v>25</v>
          </cell>
          <cell r="E120">
            <v>10</v>
          </cell>
        </row>
        <row r="121">
          <cell r="A121" t="str">
            <v>Палочки рыбные из фарша тресковых пород 270г*12 (3,24кг) ООО "Мираторг Запад" РОССИЯ  МИРАТОРГ</v>
          </cell>
          <cell r="C121">
            <v>36</v>
          </cell>
          <cell r="D121">
            <v>14</v>
          </cell>
        </row>
        <row r="122">
          <cell r="A122" t="str">
            <v>Стейк Стриплойн Choice с/м TF 200г*60(12 кг) Black Angus  МИРАТОРГ</v>
          </cell>
          <cell r="C122">
            <v>9</v>
          </cell>
        </row>
        <row r="123">
          <cell r="A123" t="str">
            <v>Ягодный морс 300г*10 зам  МИРАТОРГ</v>
          </cell>
          <cell r="C123">
            <v>24</v>
          </cell>
          <cell r="D123">
            <v>5</v>
          </cell>
          <cell r="E123">
            <v>10</v>
          </cell>
        </row>
        <row r="124">
          <cell r="A124" t="str">
            <v>Ягодный коктейль 300г зам  МИРАТОРГ</v>
          </cell>
          <cell r="C124">
            <v>25</v>
          </cell>
          <cell r="D124">
            <v>5</v>
          </cell>
        </row>
        <row r="125">
          <cell r="A125" t="str">
            <v>Фарш говяжий зам 0,4кг ШТ  TF  МИРАТОРГ</v>
          </cell>
          <cell r="C125">
            <v>15</v>
          </cell>
        </row>
        <row r="126">
          <cell r="A126" t="str">
            <v>Гавайская смесь 400г*20 (8кг) Vитамин Мираторг РОССИЯ  МИРАТОРГ</v>
          </cell>
          <cell r="C126">
            <v>26</v>
          </cell>
          <cell r="D126">
            <v>6</v>
          </cell>
          <cell r="F126">
            <v>5</v>
          </cell>
        </row>
        <row r="127">
          <cell r="A127" t="str">
            <v>Сырники с вишневой начинкой ЗАМ 280гр*4 (1,12кг) Мираторг Трио Россия</v>
          </cell>
          <cell r="C127">
            <v>24</v>
          </cell>
          <cell r="F127">
            <v>4</v>
          </cell>
        </row>
        <row r="128">
          <cell r="A128" t="str">
            <v>Сырники с клубн.нач. 280гр ЗАМ  МИРАТОРГ</v>
          </cell>
          <cell r="C128">
            <v>22</v>
          </cell>
          <cell r="E128">
            <v>2</v>
          </cell>
          <cell r="F128">
            <v>4</v>
          </cell>
        </row>
        <row r="129">
          <cell r="A129" t="str">
            <v>Шампиньоны рез. 400*20 зам  МИРАТОРГ</v>
          </cell>
          <cell r="C129">
            <v>21</v>
          </cell>
          <cell r="D129">
            <v>5</v>
          </cell>
          <cell r="E129">
            <v>4</v>
          </cell>
        </row>
        <row r="130">
          <cell r="A130" t="str">
            <v>У_Вареные колбасы «Филедворская по-стародворски» Весовой п/а ТМ «Стародворье»  ПОКОМ</v>
          </cell>
          <cell r="C130">
            <v>10.715</v>
          </cell>
          <cell r="D130">
            <v>2.69</v>
          </cell>
          <cell r="E130">
            <v>8.0250000000000004</v>
          </cell>
        </row>
        <row r="131">
          <cell r="A131" t="str">
            <v>0262 Ветчина «Сочинка с сочным окороком» Весовой п/а ТМ «Стародворье»  ПОКОМ</v>
          </cell>
          <cell r="C131">
            <v>8.1159999999999997</v>
          </cell>
        </row>
        <row r="132">
          <cell r="A132" t="str">
            <v>Сырники классические ЗАМ 280гр*4 (1,12кг) Мираторг Трио Россия</v>
          </cell>
          <cell r="C132">
            <v>20</v>
          </cell>
          <cell r="F132">
            <v>4</v>
          </cell>
        </row>
        <row r="133">
          <cell r="A133" t="str">
            <v>Итальянская смесь с/м 400г*10 (4кг) Vитамин  МИРАТОРГ</v>
          </cell>
          <cell r="C133">
            <v>21</v>
          </cell>
        </row>
        <row r="134">
          <cell r="A134" t="str">
            <v>Карибская смесь с/м 400г*10 (4кг) Мираторг Россия</v>
          </cell>
          <cell r="C134">
            <v>20</v>
          </cell>
          <cell r="F134">
            <v>5</v>
          </cell>
        </row>
        <row r="135">
          <cell r="A135" t="str">
            <v>Стейк Стриплойн зам. DF 320г*6(1,92кг) BLACK ANGUS  МИРАТОРГ</v>
          </cell>
          <cell r="C135">
            <v>3</v>
          </cell>
        </row>
        <row r="136">
          <cell r="A136" t="str">
            <v>Сотэ с прованскими травами 400г зам  МИРАТОРГ</v>
          </cell>
          <cell r="C136">
            <v>16</v>
          </cell>
          <cell r="D136">
            <v>6</v>
          </cell>
        </row>
        <row r="137">
          <cell r="A137" t="str">
            <v>Мексиканская смесь с/м 400г*10 (4кг) Мираторг Россия</v>
          </cell>
          <cell r="C137">
            <v>17</v>
          </cell>
        </row>
        <row r="138">
          <cell r="A138" t="str">
            <v>Микс полезных овощей 400 зам  МИРАТОРГ</v>
          </cell>
          <cell r="C138">
            <v>11</v>
          </cell>
          <cell r="D138">
            <v>1</v>
          </cell>
        </row>
        <row r="139">
          <cell r="A139" t="str">
            <v>Брокколи капуста 400 ЗАМ  МИРАТОРГ</v>
          </cell>
          <cell r="C139">
            <v>10</v>
          </cell>
        </row>
        <row r="140">
          <cell r="A140" t="str">
            <v>Картофель фри с/м 500г*10 (5кг) МИРАТОРГ Россия</v>
          </cell>
          <cell r="C140">
            <v>8</v>
          </cell>
          <cell r="D140">
            <v>8</v>
          </cell>
        </row>
        <row r="141">
          <cell r="A141" t="str">
            <v>СК САЛЬЧИЧОН С РОЗОВЫМ ПЕРЦЕМ НАР ШТ 85Г  ЧЕРКИЗОВО</v>
          </cell>
          <cell r="C141">
            <v>10</v>
          </cell>
          <cell r="E141">
            <v>3</v>
          </cell>
        </row>
        <row r="142">
          <cell r="A142" t="str">
            <v>Чевапчичи из мраморной говядины с/м ГЗМС 300г*8(2,4кг) Мираторг (Брянск) Россия</v>
          </cell>
          <cell r="C142">
            <v>5</v>
          </cell>
        </row>
        <row r="143">
          <cell r="A143" t="str">
            <v>6220 ГОВЯЖЬЯ Папа может вар п/о  ОСТАНКИНО</v>
          </cell>
          <cell r="C143">
            <v>2.6560000000000001</v>
          </cell>
          <cell r="E143">
            <v>2.6560000000000001</v>
          </cell>
        </row>
        <row r="144">
          <cell r="A144" t="str">
            <v>У_Сардельки «Сочные» Весовой п/а ТМ «Особый рецепт»  ПОКОМ</v>
          </cell>
          <cell r="C144">
            <v>2.8650000000000002</v>
          </cell>
          <cell r="E144">
            <v>2.8650000000000002</v>
          </cell>
        </row>
        <row r="145">
          <cell r="A145" t="str">
            <v>У_Вареные колбасы «Сочинка» Весовой п/а ТМ «Стародворье»  ПОКОМ</v>
          </cell>
          <cell r="C145">
            <v>2.68</v>
          </cell>
          <cell r="E145">
            <v>2.68</v>
          </cell>
        </row>
        <row r="146">
          <cell r="A146" t="str">
            <v>6087 СОЧНЫЕ сос п/о мгс 0.45кг_UZ</v>
          </cell>
          <cell r="C146">
            <v>3</v>
          </cell>
        </row>
        <row r="147">
          <cell r="A147" t="str">
            <v>6268 ГОВЯЖЬЯ Папа может вар п/о 0.4кг 8шт.  ОСТАНКИНО</v>
          </cell>
          <cell r="C147">
            <v>5</v>
          </cell>
          <cell r="E147">
            <v>5</v>
          </cell>
        </row>
        <row r="148">
          <cell r="A148" t="str">
            <v>6270 ФИЛЕЙНАЯ Папа может вар п/о 0.4кг СНГ</v>
          </cell>
          <cell r="C148">
            <v>3</v>
          </cell>
        </row>
        <row r="149">
          <cell r="A149" t="str">
            <v>Лечо по-венгерски 0,4кг ОФ зам кор  МИРАТОРГ</v>
          </cell>
          <cell r="C149">
            <v>3</v>
          </cell>
        </row>
        <row r="150">
          <cell r="A150" t="str">
            <v>БОНУС_2074-Сосиски Молочные для завтрака Особый рецепт</v>
          </cell>
          <cell r="C150">
            <v>146.672</v>
          </cell>
          <cell r="D150">
            <v>26.308</v>
          </cell>
          <cell r="E150">
            <v>53.072000000000003</v>
          </cell>
          <cell r="F150">
            <v>15.763999999999999</v>
          </cell>
        </row>
        <row r="151">
          <cell r="A151" t="str">
            <v>БОНУС_2634 Колбаса Дугушка Стародворская ТМ Стародворье ТС Дугушка  ПОКОМ</v>
          </cell>
          <cell r="C151">
            <v>88.388999999999996</v>
          </cell>
          <cell r="D151">
            <v>38.901000000000003</v>
          </cell>
          <cell r="E151">
            <v>11.042999999999999</v>
          </cell>
          <cell r="F151">
            <v>13.592000000000001</v>
          </cell>
        </row>
        <row r="152">
          <cell r="A152" t="str">
            <v>БОНУС_2205-Сосиски Молочные для завтрака ТМ Особый рецепт 0,4кг</v>
          </cell>
          <cell r="C152">
            <v>84</v>
          </cell>
          <cell r="D152">
            <v>21</v>
          </cell>
          <cell r="E152">
            <v>20</v>
          </cell>
        </row>
        <row r="153">
          <cell r="A153" t="str">
            <v>БОНУС_1867-Колбаса Филейная ТМ Особый рецепт в оболочке полиамид большой батон.  ПОКОМ</v>
          </cell>
          <cell r="C153">
            <v>82.037000000000006</v>
          </cell>
          <cell r="D153">
            <v>44.75</v>
          </cell>
          <cell r="E153">
            <v>16.902000000000001</v>
          </cell>
          <cell r="F153">
            <v>7.5789999999999997</v>
          </cell>
        </row>
        <row r="154">
          <cell r="A154" t="str">
            <v>БОНУС_1205 Копченые колбасы Салями Мясорубская с рубленым шпиком срез Бордо ф/в 0,35 фиброуз Стародворье</v>
          </cell>
          <cell r="C154">
            <v>67</v>
          </cell>
          <cell r="D154">
            <v>33</v>
          </cell>
          <cell r="E154">
            <v>4</v>
          </cell>
          <cell r="F154">
            <v>2</v>
          </cell>
        </row>
        <row r="155">
          <cell r="A155" t="str">
            <v>БОНУС_1875-Колбаса Филейная оригинальная ТМ Особый рецепт в оболочке полиамид.  ПОКОМ</v>
          </cell>
          <cell r="C155">
            <v>46.036999999999999</v>
          </cell>
          <cell r="D155">
            <v>11.316000000000001</v>
          </cell>
          <cell r="E155">
            <v>8.1059999999999999</v>
          </cell>
          <cell r="F155">
            <v>4.0350000000000001</v>
          </cell>
        </row>
        <row r="156">
          <cell r="A156" t="str">
            <v>БОНУС_1411 Сосиски «Сочинки Сливочные» Весовые ТМ «Стародворье» 1,35 кг  ПОКОМ</v>
          </cell>
          <cell r="C156">
            <v>37.741999999999997</v>
          </cell>
          <cell r="D156">
            <v>21.408000000000001</v>
          </cell>
          <cell r="E156">
            <v>8.1150000000000002</v>
          </cell>
          <cell r="F156">
            <v>8.2189999999999994</v>
          </cell>
        </row>
        <row r="157">
          <cell r="A157" t="str">
            <v>БОНУС_1204 Копченые колбасы Салями Мясорубская с рубленым шпиком Бордо Весовой фиброуз Стародворье  ПОКОМ</v>
          </cell>
          <cell r="C157">
            <v>31.478000000000002</v>
          </cell>
          <cell r="D157">
            <v>14.654999999999999</v>
          </cell>
          <cell r="E157">
            <v>2.9260000000000002</v>
          </cell>
          <cell r="F157">
            <v>2.9350000000000001</v>
          </cell>
        </row>
        <row r="158">
          <cell r="A158" t="str">
            <v>БОНУС_1871-Колбаса Филейная оригинальная ТМ Особый рецепт в оболочке полиамид 0,4 кг.  ПОКОМ</v>
          </cell>
          <cell r="C158">
            <v>30</v>
          </cell>
          <cell r="D158">
            <v>6</v>
          </cell>
          <cell r="E158">
            <v>2</v>
          </cell>
          <cell r="F158">
            <v>9</v>
          </cell>
        </row>
        <row r="159">
          <cell r="A159" t="str">
            <v>БОНУС_1869-Колбаса Молочная ТМ Особый рецепт в оболочке полиамид большой батон.  ПОКОМ</v>
          </cell>
          <cell r="C159">
            <v>22.626999999999999</v>
          </cell>
          <cell r="D159">
            <v>10.243</v>
          </cell>
        </row>
        <row r="160">
          <cell r="A160" t="str">
            <v>БОНУС_1870-Колбаса Со шпиком ТМ Особый рецепт в оболочке полиамид большой батон.  ПОКОМ</v>
          </cell>
          <cell r="C160">
            <v>20.233000000000001</v>
          </cell>
          <cell r="D160">
            <v>7.5270000000000001</v>
          </cell>
          <cell r="F160">
            <v>5.0720000000000001</v>
          </cell>
        </row>
        <row r="161">
          <cell r="A161" t="str">
            <v>БОНУС_1370-Сосиски Сочинки Бордо Весовой п/а Стародворье</v>
          </cell>
          <cell r="C161">
            <v>14.721</v>
          </cell>
          <cell r="D161">
            <v>4.3849999999999998</v>
          </cell>
          <cell r="E161">
            <v>1.464</v>
          </cell>
        </row>
        <row r="162">
          <cell r="A162" t="str">
            <v>БОНУС_С/к колбасы Швейцарская Бордо Фикс.вес 0,17 Фиброуз терм/п Стародворье</v>
          </cell>
          <cell r="C162">
            <v>14</v>
          </cell>
          <cell r="D162">
            <v>1</v>
          </cell>
          <cell r="E162">
            <v>6</v>
          </cell>
          <cell r="F162">
            <v>1</v>
          </cell>
        </row>
        <row r="163">
          <cell r="A163" t="str">
            <v>БОНУС_1868-Колбаса Филейная ТМ Особый рецепт в оболочке полиамид 0,5 кг.  ПОКОМ</v>
          </cell>
          <cell r="C163">
            <v>7</v>
          </cell>
          <cell r="D163">
            <v>6</v>
          </cell>
        </row>
        <row r="164">
          <cell r="A164" t="str">
            <v>БОНУС_ВАР МОЛОЧНАЯ ПО-Ч НМО 1 КГ К3  ЧЕРКИЗОВО</v>
          </cell>
          <cell r="C164">
            <v>1.024</v>
          </cell>
        </row>
        <row r="165">
          <cell r="A165" t="str">
            <v>СК САЛЬЧИЧОН НАРЕЗ ФИБ ЗА ШТ 0.1КГ К1.2  ЧЕРКИЗОВО</v>
          </cell>
          <cell r="C165">
            <v>-1</v>
          </cell>
        </row>
        <row r="166">
          <cell r="A166" t="str">
            <v>1372-Сосиски Сочинки с сочным окороком Бордо Фикс.вес 0,4 П/а мгс Стародворье</v>
          </cell>
          <cell r="C166">
            <v>-27</v>
          </cell>
          <cell r="D166">
            <v>-3</v>
          </cell>
          <cell r="E166">
            <v>-21</v>
          </cell>
          <cell r="F166">
            <v>-2</v>
          </cell>
        </row>
        <row r="167">
          <cell r="A167" t="str">
            <v>1371-Сосиски Сочинки с сочной грудинкой Бордо Фикс.вес 0,4 П/а мгс Стародворье</v>
          </cell>
          <cell r="C167">
            <v>-32</v>
          </cell>
          <cell r="D167">
            <v>-2</v>
          </cell>
          <cell r="E167">
            <v>-21</v>
          </cell>
        </row>
        <row r="168">
          <cell r="A168" t="str">
            <v>Итого</v>
          </cell>
          <cell r="C168">
            <v>20343.050999999999</v>
          </cell>
          <cell r="D168">
            <v>7295.9390000000003</v>
          </cell>
          <cell r="E168">
            <v>1939.386</v>
          </cell>
          <cell r="F168">
            <v>1072.3699999999999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00"/>
  <sheetViews>
    <sheetView tabSelected="1" zoomScale="85" workbookViewId="0">
      <pane xSplit="2" ySplit="5" topLeftCell="G6" activePane="bottomRight" state="frozen"/>
      <selection pane="topRight"/>
      <selection pane="bottomLeft"/>
      <selection pane="bottomRight" activeCell="BB18" sqref="BB18"/>
    </sheetView>
  </sheetViews>
  <sheetFormatPr defaultRowHeight="15" outlineLevelCol="1" x14ac:dyDescent="0.25"/>
  <cols>
    <col min="1" max="1" width="79" customWidth="1"/>
    <col min="2" max="2" width="3" customWidth="1"/>
    <col min="3" max="4" width="6" hidden="1" customWidth="1"/>
    <col min="5" max="5" width="7" hidden="1" customWidth="1"/>
    <col min="6" max="6" width="11.28515625" hidden="1" customWidth="1"/>
    <col min="7" max="7" width="6" style="5" customWidth="1" outlineLevel="1"/>
    <col min="8" max="8" width="5" hidden="1" customWidth="1" outlineLevel="1"/>
    <col min="9" max="9" width="12" hidden="1" customWidth="1" outlineLevel="1"/>
    <col min="10" max="10" width="1" hidden="1" customWidth="1" outlineLevel="1"/>
    <col min="11" max="14" width="0.42578125" hidden="1" customWidth="1" outlineLevel="1"/>
    <col min="15" max="15" width="3.42578125" style="30" hidden="1" customWidth="1" outlineLevel="1"/>
    <col min="16" max="16" width="4.28515625" style="31" hidden="1" customWidth="1" outlineLevel="1"/>
    <col min="17" max="18" width="7" style="30" hidden="1" customWidth="1" outlineLevel="1"/>
    <col min="19" max="19" width="9.85546875" customWidth="1"/>
    <col min="20" max="20" width="21" hidden="1" customWidth="1" outlineLevel="1"/>
    <col min="21" max="22" width="5" hidden="1" customWidth="1" outlineLevel="1"/>
    <col min="23" max="32" width="6" hidden="1" customWidth="1" outlineLevel="1"/>
    <col min="33" max="33" width="55.85546875" hidden="1" customWidth="1" outlineLevel="1"/>
    <col min="34" max="34" width="7" hidden="1" customWidth="1" outlineLevel="1"/>
    <col min="35" max="35" width="9.28515625" customWidth="1" collapsed="1"/>
    <col min="36" max="36" width="3" customWidth="1"/>
    <col min="37" max="37" width="16.140625" hidden="1" customWidth="1"/>
    <col min="38" max="38" width="13.140625" hidden="1" customWidth="1"/>
    <col min="39" max="39" width="8.42578125" hidden="1" customWidth="1"/>
    <col min="40" max="41" width="3" hidden="1" customWidth="1"/>
    <col min="42" max="42" width="10.42578125" hidden="1" customWidth="1"/>
    <col min="43" max="43" width="3" hidden="1" customWidth="1"/>
    <col min="44" max="51" width="3" customWidth="1"/>
  </cols>
  <sheetData>
    <row r="1" spans="1:51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20"/>
      <c r="P1" s="20"/>
      <c r="Q1" s="20"/>
      <c r="R1" s="20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20"/>
      <c r="P2" s="20"/>
      <c r="Q2" s="20"/>
      <c r="R2" s="20"/>
      <c r="S2" s="1" t="s">
        <v>75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1" t="s">
        <v>14</v>
      </c>
      <c r="P3" s="21"/>
      <c r="Q3" s="21" t="s">
        <v>15</v>
      </c>
      <c r="R3" s="22" t="s">
        <v>16</v>
      </c>
      <c r="S3" s="6" t="s">
        <v>17</v>
      </c>
      <c r="T3" s="6" t="s">
        <v>18</v>
      </c>
      <c r="U3" s="2" t="s">
        <v>19</v>
      </c>
      <c r="V3" s="2" t="s">
        <v>20</v>
      </c>
      <c r="W3" s="2" t="s">
        <v>21</v>
      </c>
      <c r="X3" s="2" t="s">
        <v>21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21</v>
      </c>
      <c r="AE3" s="2" t="s">
        <v>21</v>
      </c>
      <c r="AF3" s="2" t="s">
        <v>21</v>
      </c>
      <c r="AG3" s="2" t="s">
        <v>22</v>
      </c>
      <c r="AH3" s="2" t="s">
        <v>23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5">
        <v>45957</v>
      </c>
      <c r="G4" s="7"/>
      <c r="H4" s="1"/>
      <c r="I4" s="1"/>
      <c r="J4" s="1"/>
      <c r="K4" s="1"/>
      <c r="L4" s="1"/>
      <c r="M4" s="1"/>
      <c r="N4" s="1"/>
      <c r="O4" s="20"/>
      <c r="P4" s="23"/>
      <c r="Q4" s="20" t="s">
        <v>25</v>
      </c>
      <c r="R4" s="20"/>
      <c r="S4" s="1" t="s">
        <v>78</v>
      </c>
      <c r="T4" s="1"/>
      <c r="U4" s="1"/>
      <c r="V4" s="1"/>
      <c r="W4" s="1" t="s">
        <v>24</v>
      </c>
      <c r="X4" s="1" t="s">
        <v>26</v>
      </c>
      <c r="Y4" s="1" t="s">
        <v>27</v>
      </c>
      <c r="Z4" s="1" t="s">
        <v>28</v>
      </c>
      <c r="AA4" s="1" t="s">
        <v>29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34</v>
      </c>
      <c r="AG4" s="1"/>
      <c r="AH4" s="1"/>
      <c r="AI4" s="1" t="s">
        <v>79</v>
      </c>
      <c r="AJ4" s="1"/>
      <c r="AK4" s="1" t="s">
        <v>73</v>
      </c>
      <c r="AL4" s="1" t="s">
        <v>74</v>
      </c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3">
        <f>SUM(E6:E500)</f>
        <v>1642</v>
      </c>
      <c r="F5" s="3">
        <f>SUM(F6:F500)</f>
        <v>7429</v>
      </c>
      <c r="G5" s="7"/>
      <c r="H5" s="1"/>
      <c r="I5" s="1"/>
      <c r="J5" s="1"/>
      <c r="K5" s="3">
        <f t="shared" ref="K5:S5" si="0">SUM(K6:K500)</f>
        <v>0</v>
      </c>
      <c r="L5" s="3">
        <f t="shared" si="0"/>
        <v>1642</v>
      </c>
      <c r="M5" s="3">
        <f t="shared" si="0"/>
        <v>0</v>
      </c>
      <c r="N5" s="3">
        <f t="shared" si="0"/>
        <v>0</v>
      </c>
      <c r="O5" s="24">
        <f t="shared" si="0"/>
        <v>0</v>
      </c>
      <c r="P5" s="24">
        <f t="shared" si="0"/>
        <v>0</v>
      </c>
      <c r="Q5" s="24">
        <f t="shared" si="0"/>
        <v>328.4</v>
      </c>
      <c r="R5" s="24">
        <f t="shared" si="0"/>
        <v>1872</v>
      </c>
      <c r="S5" s="3">
        <f t="shared" si="0"/>
        <v>1190</v>
      </c>
      <c r="T5" s="1"/>
      <c r="U5" s="1"/>
      <c r="V5" s="1"/>
      <c r="W5" s="3">
        <f t="shared" ref="W5:AF5" si="1">SUM(W6:W500)</f>
        <v>457.6</v>
      </c>
      <c r="X5" s="3">
        <f t="shared" si="1"/>
        <v>442.6</v>
      </c>
      <c r="Y5" s="3">
        <f t="shared" si="1"/>
        <v>386.6</v>
      </c>
      <c r="Z5" s="3">
        <f t="shared" si="1"/>
        <v>318.8</v>
      </c>
      <c r="AA5" s="3">
        <f t="shared" si="1"/>
        <v>422.00000000000006</v>
      </c>
      <c r="AB5" s="3">
        <f t="shared" si="1"/>
        <v>347.79999999999995</v>
      </c>
      <c r="AC5" s="3">
        <f t="shared" si="1"/>
        <v>320.40000000000003</v>
      </c>
      <c r="AD5" s="3">
        <f t="shared" si="1"/>
        <v>278.2</v>
      </c>
      <c r="AE5" s="3">
        <f t="shared" si="1"/>
        <v>604.4</v>
      </c>
      <c r="AF5" s="3">
        <f t="shared" si="1"/>
        <v>158.59999999999997</v>
      </c>
      <c r="AG5" s="1"/>
      <c r="AH5" s="3">
        <f>SUM(AH6:AH500)</f>
        <v>654.96</v>
      </c>
      <c r="AI5" s="3">
        <f>SUM(AI6:AI500)</f>
        <v>405.90000000000003</v>
      </c>
      <c r="AJ5" s="3">
        <f t="shared" ref="AJ5:AM5" si="2">SUM(AJ6:AJ500)</f>
        <v>0</v>
      </c>
      <c r="AK5" s="3">
        <f t="shared" si="2"/>
        <v>2023.5900000000001</v>
      </c>
      <c r="AL5" s="3">
        <f t="shared" si="2"/>
        <v>0</v>
      </c>
      <c r="AM5" s="3">
        <f t="shared" si="2"/>
        <v>0</v>
      </c>
      <c r="AN5" s="1"/>
      <c r="AO5" s="1"/>
      <c r="AP5" s="1">
        <f>SUM(AI5:AM5)</f>
        <v>2429.4900000000002</v>
      </c>
      <c r="AQ5" s="1"/>
      <c r="AR5" s="1"/>
      <c r="AS5" s="1"/>
      <c r="AT5" s="1"/>
      <c r="AU5" s="1"/>
      <c r="AV5" s="1"/>
      <c r="AW5" s="1"/>
      <c r="AX5" s="1"/>
      <c r="AY5" s="1"/>
    </row>
    <row r="6" spans="1:51" s="19" customFormat="1" x14ac:dyDescent="0.25">
      <c r="A6" s="16" t="s">
        <v>35</v>
      </c>
      <c r="B6" s="16" t="s">
        <v>36</v>
      </c>
      <c r="C6" s="16">
        <v>-9</v>
      </c>
      <c r="D6" s="16"/>
      <c r="E6" s="16"/>
      <c r="F6" s="16"/>
      <c r="G6" s="17">
        <v>0</v>
      </c>
      <c r="H6" s="16"/>
      <c r="I6" s="16" t="s">
        <v>37</v>
      </c>
      <c r="J6" s="16"/>
      <c r="K6" s="16"/>
      <c r="L6" s="16">
        <f t="shared" ref="L6:L25" si="3">E6-K6</f>
        <v>0</v>
      </c>
      <c r="M6" s="16"/>
      <c r="N6" s="16"/>
      <c r="O6" s="25"/>
      <c r="P6" s="25"/>
      <c r="Q6" s="25">
        <f t="shared" ref="Q6:Q25" si="4">E6/5</f>
        <v>0</v>
      </c>
      <c r="R6" s="26"/>
      <c r="S6" s="18"/>
      <c r="T6" s="16"/>
      <c r="U6" s="16" t="e">
        <f t="shared" ref="U6:U25" si="5">(F6+O6+R6)/Q6</f>
        <v>#DIV/0!</v>
      </c>
      <c r="V6" s="16" t="e">
        <f t="shared" ref="V6:V25" si="6">(F6+O6)/Q6</f>
        <v>#DIV/0!</v>
      </c>
      <c r="W6" s="16">
        <f>IFERROR(VLOOKUP(A6,[1]TDSheet!$A:$G,3,0),0)/5</f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/>
      <c r="AH6" s="16"/>
      <c r="AI6" s="16">
        <f>S6*G6</f>
        <v>0</v>
      </c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</row>
    <row r="7" spans="1:51" x14ac:dyDescent="0.25">
      <c r="A7" s="1" t="s">
        <v>38</v>
      </c>
      <c r="B7" s="1" t="s">
        <v>36</v>
      </c>
      <c r="C7" s="1">
        <v>739</v>
      </c>
      <c r="D7" s="1"/>
      <c r="E7" s="1">
        <v>139</v>
      </c>
      <c r="F7" s="1">
        <v>591</v>
      </c>
      <c r="G7" s="7">
        <v>0.3</v>
      </c>
      <c r="H7" s="1">
        <v>55</v>
      </c>
      <c r="I7" s="1">
        <v>1010027650</v>
      </c>
      <c r="J7" s="1"/>
      <c r="K7" s="1"/>
      <c r="L7" s="1">
        <f t="shared" si="3"/>
        <v>139</v>
      </c>
      <c r="M7" s="1"/>
      <c r="N7" s="1"/>
      <c r="O7" s="20"/>
      <c r="P7" s="20"/>
      <c r="Q7" s="20">
        <f t="shared" si="4"/>
        <v>27.8</v>
      </c>
      <c r="R7" s="27">
        <f t="shared" ref="R7:R24" si="7">25*Q7-O7-F7-P7</f>
        <v>104</v>
      </c>
      <c r="S7" s="32"/>
      <c r="T7" s="1"/>
      <c r="U7" s="1">
        <f t="shared" si="5"/>
        <v>25</v>
      </c>
      <c r="V7" s="1">
        <f t="shared" si="6"/>
        <v>21.258992805755394</v>
      </c>
      <c r="W7" s="1">
        <f>IFERROR(VLOOKUP(A7,[1]TDSheet!$A:$G,3,0),0)/5</f>
        <v>37.6</v>
      </c>
      <c r="X7" s="1">
        <v>40.6</v>
      </c>
      <c r="Y7" s="1">
        <v>31.4</v>
      </c>
      <c r="Z7" s="1">
        <v>39.4</v>
      </c>
      <c r="AA7" s="1">
        <v>49.4</v>
      </c>
      <c r="AB7" s="1">
        <v>-1</v>
      </c>
      <c r="AC7" s="1">
        <v>6.6</v>
      </c>
      <c r="AD7" s="1">
        <v>42.8</v>
      </c>
      <c r="AE7" s="1">
        <v>72.8</v>
      </c>
      <c r="AF7" s="1">
        <v>0</v>
      </c>
      <c r="AG7" s="1" t="s">
        <v>39</v>
      </c>
      <c r="AH7" s="1">
        <f t="shared" ref="AH7:AH12" si="8">G7*R7</f>
        <v>31.2</v>
      </c>
      <c r="AI7" s="1">
        <f t="shared" ref="AI7:AI24" si="9">S7*G7</f>
        <v>0</v>
      </c>
      <c r="AJ7" s="1"/>
      <c r="AK7" s="1">
        <f t="shared" ref="AK7:AK24" si="10">F7*G7</f>
        <v>177.29999999999998</v>
      </c>
      <c r="AL7" s="1">
        <f>G7*O7</f>
        <v>0</v>
      </c>
      <c r="AM7" s="1">
        <f>P7*G7</f>
        <v>0</v>
      </c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40</v>
      </c>
      <c r="B8" s="1" t="s">
        <v>36</v>
      </c>
      <c r="C8" s="1">
        <v>389</v>
      </c>
      <c r="D8" s="1"/>
      <c r="E8" s="1">
        <v>102</v>
      </c>
      <c r="F8" s="1">
        <v>402</v>
      </c>
      <c r="G8" s="7">
        <v>0.33</v>
      </c>
      <c r="H8" s="1">
        <v>55</v>
      </c>
      <c r="I8" s="1">
        <v>1010033736</v>
      </c>
      <c r="J8" s="1"/>
      <c r="K8" s="1"/>
      <c r="L8" s="1">
        <f t="shared" si="3"/>
        <v>102</v>
      </c>
      <c r="M8" s="1"/>
      <c r="N8" s="1"/>
      <c r="O8" s="20"/>
      <c r="P8" s="20"/>
      <c r="Q8" s="20">
        <f t="shared" si="4"/>
        <v>20.399999999999999</v>
      </c>
      <c r="R8" s="27">
        <f t="shared" si="7"/>
        <v>107.99999999999994</v>
      </c>
      <c r="S8" s="32"/>
      <c r="T8" s="1"/>
      <c r="U8" s="1">
        <f t="shared" si="5"/>
        <v>25</v>
      </c>
      <c r="V8" s="1">
        <f t="shared" si="6"/>
        <v>19.705882352941178</v>
      </c>
      <c r="W8" s="1">
        <f>IFERROR(VLOOKUP(A8,[1]TDSheet!$A:$G,3,0),0)/5</f>
        <v>30</v>
      </c>
      <c r="X8" s="1">
        <v>29.2</v>
      </c>
      <c r="Y8" s="1">
        <v>23.8</v>
      </c>
      <c r="Z8" s="1">
        <v>-0.8</v>
      </c>
      <c r="AA8" s="1">
        <v>14</v>
      </c>
      <c r="AB8" s="1">
        <v>4.8</v>
      </c>
      <c r="AC8" s="1">
        <v>31.2</v>
      </c>
      <c r="AD8" s="1">
        <v>6.8</v>
      </c>
      <c r="AE8" s="1">
        <v>33.6</v>
      </c>
      <c r="AF8" s="1">
        <v>0</v>
      </c>
      <c r="AG8" s="1" t="s">
        <v>41</v>
      </c>
      <c r="AH8" s="1">
        <f t="shared" si="8"/>
        <v>35.639999999999986</v>
      </c>
      <c r="AI8" s="1">
        <f t="shared" si="9"/>
        <v>0</v>
      </c>
      <c r="AJ8" s="1"/>
      <c r="AK8" s="1">
        <f t="shared" si="10"/>
        <v>132.66</v>
      </c>
      <c r="AL8" s="1">
        <f t="shared" ref="AL8:AL24" si="11">G8*O8</f>
        <v>0</v>
      </c>
      <c r="AM8" s="1">
        <f t="shared" ref="AM8:AM24" si="12">P8*G8</f>
        <v>0</v>
      </c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42</v>
      </c>
      <c r="B9" s="1" t="s">
        <v>36</v>
      </c>
      <c r="C9" s="1">
        <v>472</v>
      </c>
      <c r="D9" s="1"/>
      <c r="E9" s="1">
        <v>35</v>
      </c>
      <c r="F9" s="1">
        <v>376</v>
      </c>
      <c r="G9" s="7">
        <v>0.28000000000000003</v>
      </c>
      <c r="H9" s="1">
        <v>180</v>
      </c>
      <c r="I9" s="1">
        <v>1010033335</v>
      </c>
      <c r="J9" s="1"/>
      <c r="K9" s="1"/>
      <c r="L9" s="1">
        <f t="shared" si="3"/>
        <v>35</v>
      </c>
      <c r="M9" s="1"/>
      <c r="N9" s="1"/>
      <c r="O9" s="20"/>
      <c r="P9" s="20"/>
      <c r="Q9" s="20">
        <f t="shared" si="4"/>
        <v>7</v>
      </c>
      <c r="R9" s="27">
        <f t="shared" si="7"/>
        <v>-201</v>
      </c>
      <c r="S9" s="32"/>
      <c r="T9" s="4"/>
      <c r="U9" s="1">
        <f t="shared" si="5"/>
        <v>25</v>
      </c>
      <c r="V9" s="1">
        <f t="shared" si="6"/>
        <v>53.714285714285715</v>
      </c>
      <c r="W9" s="1">
        <f>IFERROR(VLOOKUP(A9,[1]TDSheet!$A:$G,3,0),0)/5</f>
        <v>4</v>
      </c>
      <c r="X9" s="1">
        <v>1</v>
      </c>
      <c r="Y9" s="1">
        <v>-0.8</v>
      </c>
      <c r="Z9" s="1">
        <v>3.6</v>
      </c>
      <c r="AA9" s="1">
        <v>10.4</v>
      </c>
      <c r="AB9" s="1">
        <v>14.4</v>
      </c>
      <c r="AC9" s="1">
        <v>5.2</v>
      </c>
      <c r="AD9" s="1">
        <v>8</v>
      </c>
      <c r="AE9" s="1">
        <v>3</v>
      </c>
      <c r="AF9" s="1">
        <v>0</v>
      </c>
      <c r="AG9" s="12" t="s">
        <v>69</v>
      </c>
      <c r="AH9" s="1">
        <f t="shared" si="8"/>
        <v>-56.280000000000008</v>
      </c>
      <c r="AI9" s="1">
        <f t="shared" si="9"/>
        <v>0</v>
      </c>
      <c r="AJ9" s="1"/>
      <c r="AK9" s="1">
        <f t="shared" si="10"/>
        <v>105.28000000000002</v>
      </c>
      <c r="AL9" s="1">
        <f t="shared" si="11"/>
        <v>0</v>
      </c>
      <c r="AM9" s="1">
        <f t="shared" si="12"/>
        <v>0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44</v>
      </c>
      <c r="B10" s="1" t="s">
        <v>36</v>
      </c>
      <c r="C10" s="1">
        <v>366</v>
      </c>
      <c r="D10" s="1"/>
      <c r="E10" s="1">
        <v>109</v>
      </c>
      <c r="F10" s="1">
        <v>96</v>
      </c>
      <c r="G10" s="7">
        <v>0.3</v>
      </c>
      <c r="H10" s="1">
        <v>150</v>
      </c>
      <c r="I10" s="1">
        <v>1010033332</v>
      </c>
      <c r="J10" s="1"/>
      <c r="K10" s="1"/>
      <c r="L10" s="1">
        <f t="shared" si="3"/>
        <v>109</v>
      </c>
      <c r="M10" s="1"/>
      <c r="N10" s="1"/>
      <c r="O10" s="20"/>
      <c r="P10" s="20"/>
      <c r="Q10" s="20">
        <f t="shared" si="4"/>
        <v>21.8</v>
      </c>
      <c r="R10" s="27">
        <f t="shared" si="7"/>
        <v>449</v>
      </c>
      <c r="S10" s="32"/>
      <c r="T10" s="4"/>
      <c r="U10" s="1">
        <f t="shared" si="5"/>
        <v>25</v>
      </c>
      <c r="V10" s="1">
        <f t="shared" si="6"/>
        <v>4.4036697247706424</v>
      </c>
      <c r="W10" s="1">
        <f>IFERROR(VLOOKUP(A10,[1]TDSheet!$A:$G,3,0),0)/5</f>
        <v>53.4</v>
      </c>
      <c r="X10" s="1">
        <v>44.2</v>
      </c>
      <c r="Y10" s="1">
        <v>79.400000000000006</v>
      </c>
      <c r="Z10" s="1">
        <v>0</v>
      </c>
      <c r="AA10" s="1">
        <v>0</v>
      </c>
      <c r="AB10" s="1">
        <v>-1.2</v>
      </c>
      <c r="AC10" s="1">
        <v>-2.6</v>
      </c>
      <c r="AD10" s="1">
        <v>23.6</v>
      </c>
      <c r="AE10" s="1">
        <v>54.6</v>
      </c>
      <c r="AF10" s="1">
        <v>-7.6</v>
      </c>
      <c r="AG10" s="1" t="s">
        <v>45</v>
      </c>
      <c r="AH10" s="1">
        <f t="shared" si="8"/>
        <v>134.69999999999999</v>
      </c>
      <c r="AI10" s="1">
        <f t="shared" si="9"/>
        <v>0</v>
      </c>
      <c r="AJ10" s="1"/>
      <c r="AK10" s="1">
        <f t="shared" si="10"/>
        <v>28.799999999999997</v>
      </c>
      <c r="AL10" s="1">
        <f t="shared" si="11"/>
        <v>0</v>
      </c>
      <c r="AM10" s="1">
        <f t="shared" si="12"/>
        <v>0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 t="s">
        <v>46</v>
      </c>
      <c r="B11" s="1" t="s">
        <v>36</v>
      </c>
      <c r="C11" s="1">
        <v>410</v>
      </c>
      <c r="D11" s="1"/>
      <c r="E11" s="1">
        <v>26</v>
      </c>
      <c r="F11" s="1">
        <v>332</v>
      </c>
      <c r="G11" s="7">
        <v>0.4</v>
      </c>
      <c r="H11" s="1">
        <v>75</v>
      </c>
      <c r="I11" s="1">
        <v>1010016111</v>
      </c>
      <c r="J11" s="1"/>
      <c r="K11" s="1"/>
      <c r="L11" s="1">
        <f t="shared" si="3"/>
        <v>26</v>
      </c>
      <c r="M11" s="1"/>
      <c r="N11" s="1"/>
      <c r="O11" s="20"/>
      <c r="P11" s="20"/>
      <c r="Q11" s="20">
        <f t="shared" si="4"/>
        <v>5.2</v>
      </c>
      <c r="R11" s="27">
        <f t="shared" si="7"/>
        <v>-202</v>
      </c>
      <c r="S11" s="32"/>
      <c r="T11" s="4"/>
      <c r="U11" s="1">
        <f t="shared" si="5"/>
        <v>25</v>
      </c>
      <c r="V11" s="1">
        <f t="shared" si="6"/>
        <v>63.846153846153847</v>
      </c>
      <c r="W11" s="1">
        <f>IFERROR(VLOOKUP(A11,[1]TDSheet!$A:$G,3,0),0)/5</f>
        <v>13.4</v>
      </c>
      <c r="X11" s="1">
        <v>8.4</v>
      </c>
      <c r="Y11" s="1">
        <v>7.8</v>
      </c>
      <c r="Z11" s="1">
        <v>10</v>
      </c>
      <c r="AA11" s="1">
        <v>12</v>
      </c>
      <c r="AB11" s="1">
        <v>10</v>
      </c>
      <c r="AC11" s="1">
        <v>11.8</v>
      </c>
      <c r="AD11" s="1">
        <v>13</v>
      </c>
      <c r="AE11" s="1">
        <v>15.6</v>
      </c>
      <c r="AF11" s="1">
        <v>6.6</v>
      </c>
      <c r="AG11" s="13" t="s">
        <v>47</v>
      </c>
      <c r="AH11" s="1">
        <f t="shared" si="8"/>
        <v>-80.800000000000011</v>
      </c>
      <c r="AI11" s="1">
        <f t="shared" si="9"/>
        <v>0</v>
      </c>
      <c r="AJ11" s="1"/>
      <c r="AK11" s="1">
        <f t="shared" si="10"/>
        <v>132.80000000000001</v>
      </c>
      <c r="AL11" s="1">
        <f t="shared" si="11"/>
        <v>0</v>
      </c>
      <c r="AM11" s="1">
        <f t="shared" si="12"/>
        <v>0</v>
      </c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48</v>
      </c>
      <c r="B12" s="1" t="s">
        <v>36</v>
      </c>
      <c r="C12" s="1">
        <v>941</v>
      </c>
      <c r="D12" s="1"/>
      <c r="E12" s="1">
        <v>247</v>
      </c>
      <c r="F12" s="1">
        <v>477</v>
      </c>
      <c r="G12" s="7">
        <v>0.28000000000000003</v>
      </c>
      <c r="H12" s="1">
        <v>120</v>
      </c>
      <c r="I12" s="1">
        <v>1010033329</v>
      </c>
      <c r="J12" s="1"/>
      <c r="K12" s="1"/>
      <c r="L12" s="1">
        <f t="shared" si="3"/>
        <v>247</v>
      </c>
      <c r="M12" s="1"/>
      <c r="N12" s="1"/>
      <c r="O12" s="20"/>
      <c r="P12" s="20"/>
      <c r="Q12" s="20">
        <f t="shared" si="4"/>
        <v>49.4</v>
      </c>
      <c r="R12" s="27">
        <f t="shared" si="7"/>
        <v>758</v>
      </c>
      <c r="S12" s="32">
        <v>550</v>
      </c>
      <c r="T12" s="4"/>
      <c r="U12" s="1">
        <f t="shared" si="5"/>
        <v>25</v>
      </c>
      <c r="V12" s="1">
        <f t="shared" si="6"/>
        <v>9.6558704453441297</v>
      </c>
      <c r="W12" s="1">
        <f>IFERROR(VLOOKUP(A12,[1]TDSheet!$A:$G,3,0),0)/5</f>
        <v>51.4</v>
      </c>
      <c r="X12" s="1">
        <v>-0.4</v>
      </c>
      <c r="Y12" s="1">
        <v>13.4</v>
      </c>
      <c r="Z12" s="1">
        <v>56.2</v>
      </c>
      <c r="AA12" s="1">
        <v>82.4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 t="s">
        <v>43</v>
      </c>
      <c r="AH12" s="1">
        <f t="shared" si="8"/>
        <v>212.24</v>
      </c>
      <c r="AI12" s="1">
        <f t="shared" si="9"/>
        <v>154.00000000000003</v>
      </c>
      <c r="AJ12" s="1"/>
      <c r="AK12" s="1">
        <f t="shared" si="10"/>
        <v>133.56</v>
      </c>
      <c r="AL12" s="1">
        <f t="shared" si="11"/>
        <v>0</v>
      </c>
      <c r="AM12" s="1">
        <f t="shared" si="12"/>
        <v>0</v>
      </c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9" t="s">
        <v>49</v>
      </c>
      <c r="B13" s="9" t="s">
        <v>36</v>
      </c>
      <c r="C13" s="9"/>
      <c r="D13" s="9"/>
      <c r="E13" s="9"/>
      <c r="F13" s="1"/>
      <c r="G13" s="10">
        <v>0</v>
      </c>
      <c r="H13" s="9">
        <v>120</v>
      </c>
      <c r="I13" s="9">
        <v>1010028068</v>
      </c>
      <c r="J13" s="9"/>
      <c r="K13" s="9"/>
      <c r="L13" s="9">
        <f t="shared" si="3"/>
        <v>0</v>
      </c>
      <c r="M13" s="9"/>
      <c r="N13" s="9"/>
      <c r="O13" s="28"/>
      <c r="P13" s="28"/>
      <c r="Q13" s="28">
        <f t="shared" si="4"/>
        <v>0</v>
      </c>
      <c r="R13" s="27">
        <f t="shared" si="7"/>
        <v>0</v>
      </c>
      <c r="S13" s="32"/>
      <c r="T13" s="11"/>
      <c r="U13" s="9" t="e">
        <f t="shared" si="5"/>
        <v>#DIV/0!</v>
      </c>
      <c r="V13" s="9" t="e">
        <f t="shared" si="6"/>
        <v>#DIV/0!</v>
      </c>
      <c r="W13" s="9">
        <f>IFERROR(VLOOKUP(A13,[1]TDSheet!$A:$G,3,0),0)/5</f>
        <v>0</v>
      </c>
      <c r="X13" s="9">
        <v>0</v>
      </c>
      <c r="Y13" s="9">
        <v>-0.2</v>
      </c>
      <c r="Z13" s="9">
        <v>0</v>
      </c>
      <c r="AA13" s="9">
        <v>0</v>
      </c>
      <c r="AB13" s="9">
        <v>0</v>
      </c>
      <c r="AC13" s="9">
        <v>-0.2</v>
      </c>
      <c r="AD13" s="9">
        <v>-1.2</v>
      </c>
      <c r="AE13" s="9">
        <v>64.2</v>
      </c>
      <c r="AF13" s="9">
        <v>72.599999999999994</v>
      </c>
      <c r="AG13" s="9" t="s">
        <v>50</v>
      </c>
      <c r="AH13" s="9"/>
      <c r="AI13" s="1">
        <f t="shared" si="9"/>
        <v>0</v>
      </c>
      <c r="AJ13" s="1"/>
      <c r="AK13" s="1">
        <f t="shared" si="10"/>
        <v>0</v>
      </c>
      <c r="AL13" s="1">
        <f t="shared" si="11"/>
        <v>0</v>
      </c>
      <c r="AM13" s="1">
        <f t="shared" si="12"/>
        <v>0</v>
      </c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 t="s">
        <v>51</v>
      </c>
      <c r="B14" s="1" t="s">
        <v>36</v>
      </c>
      <c r="C14" s="1">
        <v>242</v>
      </c>
      <c r="D14" s="1"/>
      <c r="E14" s="1">
        <v>67</v>
      </c>
      <c r="F14" s="1">
        <v>130</v>
      </c>
      <c r="G14" s="7">
        <v>0.47</v>
      </c>
      <c r="H14" s="1">
        <v>75</v>
      </c>
      <c r="I14" s="1">
        <v>1010015954</v>
      </c>
      <c r="J14" s="1"/>
      <c r="K14" s="1"/>
      <c r="L14" s="1">
        <f t="shared" si="3"/>
        <v>67</v>
      </c>
      <c r="M14" s="1"/>
      <c r="N14" s="1"/>
      <c r="O14" s="20"/>
      <c r="P14" s="20"/>
      <c r="Q14" s="20">
        <f t="shared" si="4"/>
        <v>13.4</v>
      </c>
      <c r="R14" s="27">
        <f t="shared" si="7"/>
        <v>205</v>
      </c>
      <c r="S14" s="32">
        <v>80</v>
      </c>
      <c r="T14" s="4"/>
      <c r="U14" s="1">
        <f t="shared" si="5"/>
        <v>25</v>
      </c>
      <c r="V14" s="1">
        <f t="shared" si="6"/>
        <v>9.7014925373134329</v>
      </c>
      <c r="W14" s="1">
        <f>IFERROR(VLOOKUP(A14,[1]TDSheet!$A:$G,3,0),0)/5</f>
        <v>5.8</v>
      </c>
      <c r="X14" s="1">
        <v>9</v>
      </c>
      <c r="Y14" s="1">
        <v>10.199999999999999</v>
      </c>
      <c r="Z14" s="1">
        <v>7.4</v>
      </c>
      <c r="AA14" s="1">
        <v>10.8</v>
      </c>
      <c r="AB14" s="1">
        <v>14.6</v>
      </c>
      <c r="AC14" s="1">
        <v>13</v>
      </c>
      <c r="AD14" s="1">
        <v>9</v>
      </c>
      <c r="AE14" s="1">
        <v>16</v>
      </c>
      <c r="AF14" s="1">
        <v>11.4</v>
      </c>
      <c r="AG14" s="1"/>
      <c r="AH14" s="1">
        <f t="shared" ref="AH14:AH20" si="13">G14*R14</f>
        <v>96.35</v>
      </c>
      <c r="AI14" s="1">
        <f t="shared" si="9"/>
        <v>37.599999999999994</v>
      </c>
      <c r="AJ14" s="1"/>
      <c r="AK14" s="1">
        <f t="shared" si="10"/>
        <v>61.099999999999994</v>
      </c>
      <c r="AL14" s="1">
        <f t="shared" si="11"/>
        <v>0</v>
      </c>
      <c r="AM14" s="1">
        <f t="shared" si="12"/>
        <v>0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 t="s">
        <v>52</v>
      </c>
      <c r="B15" s="1" t="s">
        <v>36</v>
      </c>
      <c r="C15" s="1">
        <v>149</v>
      </c>
      <c r="D15" s="1"/>
      <c r="E15" s="1">
        <v>33</v>
      </c>
      <c r="F15" s="1">
        <v>79</v>
      </c>
      <c r="G15" s="7">
        <v>0.47</v>
      </c>
      <c r="H15" s="1">
        <v>75</v>
      </c>
      <c r="I15" s="1">
        <v>1010016092</v>
      </c>
      <c r="J15" s="1"/>
      <c r="K15" s="1"/>
      <c r="L15" s="1">
        <f t="shared" si="3"/>
        <v>33</v>
      </c>
      <c r="M15" s="1"/>
      <c r="N15" s="1"/>
      <c r="O15" s="20"/>
      <c r="P15" s="20"/>
      <c r="Q15" s="20">
        <f t="shared" si="4"/>
        <v>6.6</v>
      </c>
      <c r="R15" s="27">
        <f t="shared" si="7"/>
        <v>86</v>
      </c>
      <c r="S15" s="32">
        <v>80</v>
      </c>
      <c r="T15" s="4"/>
      <c r="U15" s="1">
        <f t="shared" si="5"/>
        <v>25</v>
      </c>
      <c r="V15" s="1">
        <f t="shared" si="6"/>
        <v>11.969696969696971</v>
      </c>
      <c r="W15" s="1">
        <f>IFERROR(VLOOKUP(A15,[1]TDSheet!$A:$G,3,0),0)/5</f>
        <v>6.2</v>
      </c>
      <c r="X15" s="1">
        <v>2.8</v>
      </c>
      <c r="Y15" s="1">
        <v>6.8</v>
      </c>
      <c r="Z15" s="1">
        <v>4</v>
      </c>
      <c r="AA15" s="1">
        <v>5.6</v>
      </c>
      <c r="AB15" s="1">
        <v>4.2</v>
      </c>
      <c r="AC15" s="1">
        <v>3.6</v>
      </c>
      <c r="AD15" s="1">
        <v>4</v>
      </c>
      <c r="AE15" s="1">
        <v>8.6</v>
      </c>
      <c r="AF15" s="1">
        <v>7.6</v>
      </c>
      <c r="AG15" s="1"/>
      <c r="AH15" s="1">
        <f t="shared" si="13"/>
        <v>40.419999999999995</v>
      </c>
      <c r="AI15" s="1">
        <f t="shared" si="9"/>
        <v>37.599999999999994</v>
      </c>
      <c r="AJ15" s="1"/>
      <c r="AK15" s="1">
        <f t="shared" si="10"/>
        <v>37.129999999999995</v>
      </c>
      <c r="AL15" s="1">
        <f t="shared" si="11"/>
        <v>0</v>
      </c>
      <c r="AM15" s="1">
        <f t="shared" si="12"/>
        <v>0</v>
      </c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53</v>
      </c>
      <c r="B16" s="1" t="s">
        <v>36</v>
      </c>
      <c r="C16" s="1">
        <v>158</v>
      </c>
      <c r="D16" s="1"/>
      <c r="E16" s="1">
        <v>29</v>
      </c>
      <c r="F16" s="1">
        <v>86</v>
      </c>
      <c r="G16" s="7">
        <v>0.47</v>
      </c>
      <c r="H16" s="1">
        <v>75</v>
      </c>
      <c r="I16" s="1">
        <v>1010015952</v>
      </c>
      <c r="J16" s="1"/>
      <c r="K16" s="1"/>
      <c r="L16" s="1">
        <f t="shared" si="3"/>
        <v>29</v>
      </c>
      <c r="M16" s="1"/>
      <c r="N16" s="1"/>
      <c r="O16" s="20"/>
      <c r="P16" s="20"/>
      <c r="Q16" s="20">
        <f t="shared" si="4"/>
        <v>5.8</v>
      </c>
      <c r="R16" s="27">
        <f t="shared" si="7"/>
        <v>59</v>
      </c>
      <c r="S16" s="32">
        <v>60</v>
      </c>
      <c r="T16" s="4"/>
      <c r="U16" s="1">
        <f t="shared" si="5"/>
        <v>25</v>
      </c>
      <c r="V16" s="1">
        <f t="shared" si="6"/>
        <v>14.827586206896552</v>
      </c>
      <c r="W16" s="1">
        <f>IFERROR(VLOOKUP(A16,[1]TDSheet!$A:$G,3,0),0)/5</f>
        <v>5.2</v>
      </c>
      <c r="X16" s="1">
        <v>6.8</v>
      </c>
      <c r="Y16" s="1">
        <v>7.2</v>
      </c>
      <c r="Z16" s="1">
        <v>3.8</v>
      </c>
      <c r="AA16" s="1">
        <v>6.2</v>
      </c>
      <c r="AB16" s="1">
        <v>12</v>
      </c>
      <c r="AC16" s="1">
        <v>8.4</v>
      </c>
      <c r="AD16" s="1">
        <v>5.2</v>
      </c>
      <c r="AE16" s="1">
        <v>8.6</v>
      </c>
      <c r="AF16" s="1">
        <v>3.2</v>
      </c>
      <c r="AG16" s="1"/>
      <c r="AH16" s="1">
        <f t="shared" si="13"/>
        <v>27.729999999999997</v>
      </c>
      <c r="AI16" s="1">
        <f t="shared" si="9"/>
        <v>28.2</v>
      </c>
      <c r="AJ16" s="1"/>
      <c r="AK16" s="1">
        <f t="shared" si="10"/>
        <v>40.419999999999995</v>
      </c>
      <c r="AL16" s="1">
        <f t="shared" si="11"/>
        <v>0</v>
      </c>
      <c r="AM16" s="1">
        <f t="shared" si="12"/>
        <v>0</v>
      </c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54</v>
      </c>
      <c r="B17" s="1" t="s">
        <v>36</v>
      </c>
      <c r="C17" s="1">
        <v>868</v>
      </c>
      <c r="D17" s="1"/>
      <c r="E17" s="1">
        <v>113</v>
      </c>
      <c r="F17" s="1">
        <v>367</v>
      </c>
      <c r="G17" s="7">
        <v>0.3</v>
      </c>
      <c r="H17" s="1">
        <v>55</v>
      </c>
      <c r="I17" s="1">
        <v>1010032953</v>
      </c>
      <c r="J17" s="1"/>
      <c r="K17" s="1"/>
      <c r="L17" s="1">
        <f t="shared" si="3"/>
        <v>113</v>
      </c>
      <c r="M17" s="1"/>
      <c r="N17" s="1"/>
      <c r="O17" s="20"/>
      <c r="P17" s="20"/>
      <c r="Q17" s="20">
        <f t="shared" si="4"/>
        <v>22.6</v>
      </c>
      <c r="R17" s="27">
        <f t="shared" si="7"/>
        <v>198</v>
      </c>
      <c r="S17" s="32">
        <v>120</v>
      </c>
      <c r="T17" s="4"/>
      <c r="U17" s="1">
        <f t="shared" si="5"/>
        <v>25</v>
      </c>
      <c r="V17" s="1">
        <f t="shared" si="6"/>
        <v>16.238938053097343</v>
      </c>
      <c r="W17" s="1">
        <f>IFERROR(VLOOKUP(A17,[1]TDSheet!$A:$G,3,0),0)/5</f>
        <v>19</v>
      </c>
      <c r="X17" s="1">
        <v>6</v>
      </c>
      <c r="Y17" s="1">
        <v>0.2</v>
      </c>
      <c r="Z17" s="1">
        <v>0</v>
      </c>
      <c r="AA17" s="1">
        <v>4</v>
      </c>
      <c r="AB17" s="1">
        <v>51.2</v>
      </c>
      <c r="AC17" s="1">
        <v>29.6</v>
      </c>
      <c r="AD17" s="1">
        <v>0</v>
      </c>
      <c r="AE17" s="1">
        <v>0</v>
      </c>
      <c r="AF17" s="1">
        <v>0</v>
      </c>
      <c r="AG17" s="12" t="s">
        <v>70</v>
      </c>
      <c r="AH17" s="1">
        <f t="shared" si="13"/>
        <v>59.4</v>
      </c>
      <c r="AI17" s="1">
        <f t="shared" si="9"/>
        <v>36</v>
      </c>
      <c r="AJ17" s="1"/>
      <c r="AK17" s="1">
        <f t="shared" si="10"/>
        <v>110.1</v>
      </c>
      <c r="AL17" s="1">
        <f t="shared" si="11"/>
        <v>0</v>
      </c>
      <c r="AM17" s="1">
        <f t="shared" si="12"/>
        <v>0</v>
      </c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55</v>
      </c>
      <c r="B18" s="1" t="s">
        <v>36</v>
      </c>
      <c r="C18" s="1">
        <v>674</v>
      </c>
      <c r="D18" s="1"/>
      <c r="E18" s="1">
        <v>181</v>
      </c>
      <c r="F18" s="1">
        <v>535</v>
      </c>
      <c r="G18" s="7">
        <v>0.375</v>
      </c>
      <c r="H18" s="1">
        <v>55</v>
      </c>
      <c r="I18" s="1">
        <v>1010022954</v>
      </c>
      <c r="J18" s="1"/>
      <c r="K18" s="1"/>
      <c r="L18" s="1">
        <f t="shared" si="3"/>
        <v>181</v>
      </c>
      <c r="M18" s="1"/>
      <c r="N18" s="1"/>
      <c r="O18" s="20"/>
      <c r="P18" s="20"/>
      <c r="Q18" s="20">
        <f t="shared" si="4"/>
        <v>36.200000000000003</v>
      </c>
      <c r="R18" s="27">
        <f t="shared" si="7"/>
        <v>370.00000000000011</v>
      </c>
      <c r="S18" s="32">
        <v>200</v>
      </c>
      <c r="T18" s="4"/>
      <c r="U18" s="1">
        <f t="shared" si="5"/>
        <v>25</v>
      </c>
      <c r="V18" s="1">
        <f t="shared" si="6"/>
        <v>14.779005524861878</v>
      </c>
      <c r="W18" s="1">
        <f>IFERROR(VLOOKUP(A18,[1]TDSheet!$A:$G,3,0),0)/5</f>
        <v>44.8</v>
      </c>
      <c r="X18" s="1">
        <v>46</v>
      </c>
      <c r="Y18" s="1">
        <v>32.200000000000003</v>
      </c>
      <c r="Z18" s="1">
        <v>36.6</v>
      </c>
      <c r="AA18" s="1">
        <v>46.4</v>
      </c>
      <c r="AB18" s="1">
        <v>55.2</v>
      </c>
      <c r="AC18" s="1">
        <v>38.200000000000003</v>
      </c>
      <c r="AD18" s="1">
        <v>39.6</v>
      </c>
      <c r="AE18" s="1">
        <v>67.599999999999994</v>
      </c>
      <c r="AF18" s="1">
        <v>-7.2</v>
      </c>
      <c r="AG18" s="1" t="s">
        <v>56</v>
      </c>
      <c r="AH18" s="1">
        <f t="shared" si="13"/>
        <v>138.75000000000006</v>
      </c>
      <c r="AI18" s="1">
        <f t="shared" si="9"/>
        <v>75</v>
      </c>
      <c r="AJ18" s="1"/>
      <c r="AK18" s="1">
        <f t="shared" si="10"/>
        <v>200.625</v>
      </c>
      <c r="AL18" s="1">
        <f t="shared" si="11"/>
        <v>0</v>
      </c>
      <c r="AM18" s="1">
        <f t="shared" si="12"/>
        <v>0</v>
      </c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57</v>
      </c>
      <c r="B19" s="1" t="s">
        <v>36</v>
      </c>
      <c r="C19" s="1">
        <v>626</v>
      </c>
      <c r="D19" s="1"/>
      <c r="E19" s="1">
        <v>124</v>
      </c>
      <c r="F19" s="1">
        <v>589</v>
      </c>
      <c r="G19" s="7">
        <v>0.375</v>
      </c>
      <c r="H19" s="1">
        <v>55</v>
      </c>
      <c r="I19" s="1">
        <v>1010016034</v>
      </c>
      <c r="J19" s="1"/>
      <c r="K19" s="1"/>
      <c r="L19" s="1">
        <f t="shared" si="3"/>
        <v>124</v>
      </c>
      <c r="M19" s="1"/>
      <c r="N19" s="1"/>
      <c r="O19" s="20"/>
      <c r="P19" s="20"/>
      <c r="Q19" s="20">
        <f t="shared" si="4"/>
        <v>24.8</v>
      </c>
      <c r="R19" s="27">
        <f t="shared" si="7"/>
        <v>31</v>
      </c>
      <c r="S19" s="32"/>
      <c r="T19" s="4"/>
      <c r="U19" s="1">
        <f t="shared" si="5"/>
        <v>25</v>
      </c>
      <c r="V19" s="1">
        <f t="shared" si="6"/>
        <v>23.75</v>
      </c>
      <c r="W19" s="1">
        <f>IFERROR(VLOOKUP(A19,[1]TDSheet!$A:$G,3,0),0)/5</f>
        <v>31.8</v>
      </c>
      <c r="X19" s="1">
        <v>38</v>
      </c>
      <c r="Y19" s="1">
        <v>28.6</v>
      </c>
      <c r="Z19" s="1">
        <v>27.2</v>
      </c>
      <c r="AA19" s="1">
        <v>43.8</v>
      </c>
      <c r="AB19" s="1">
        <v>48.8</v>
      </c>
      <c r="AC19" s="1">
        <v>24.8</v>
      </c>
      <c r="AD19" s="1">
        <v>34.4</v>
      </c>
      <c r="AE19" s="1">
        <v>55</v>
      </c>
      <c r="AF19" s="1">
        <v>-2.4</v>
      </c>
      <c r="AG19" s="14" t="s">
        <v>58</v>
      </c>
      <c r="AH19" s="1">
        <f t="shared" si="13"/>
        <v>11.625</v>
      </c>
      <c r="AI19" s="1">
        <f t="shared" si="9"/>
        <v>0</v>
      </c>
      <c r="AJ19" s="1"/>
      <c r="AK19" s="1">
        <f t="shared" si="10"/>
        <v>220.875</v>
      </c>
      <c r="AL19" s="1">
        <f t="shared" si="11"/>
        <v>0</v>
      </c>
      <c r="AM19" s="1">
        <f t="shared" si="12"/>
        <v>0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" t="s">
        <v>59</v>
      </c>
      <c r="B20" s="1" t="s">
        <v>36</v>
      </c>
      <c r="C20" s="1">
        <v>802</v>
      </c>
      <c r="D20" s="1"/>
      <c r="E20" s="1">
        <v>131</v>
      </c>
      <c r="F20" s="1">
        <v>510</v>
      </c>
      <c r="G20" s="7">
        <v>0.375</v>
      </c>
      <c r="H20" s="1">
        <v>55</v>
      </c>
      <c r="I20" s="1">
        <v>1010023122</v>
      </c>
      <c r="J20" s="1"/>
      <c r="K20" s="1"/>
      <c r="L20" s="1">
        <f t="shared" si="3"/>
        <v>131</v>
      </c>
      <c r="M20" s="1"/>
      <c r="N20" s="1"/>
      <c r="O20" s="20"/>
      <c r="P20" s="20"/>
      <c r="Q20" s="20">
        <f t="shared" si="4"/>
        <v>26.2</v>
      </c>
      <c r="R20" s="27">
        <f t="shared" si="7"/>
        <v>145</v>
      </c>
      <c r="S20" s="32">
        <v>100</v>
      </c>
      <c r="T20" s="1"/>
      <c r="U20" s="1">
        <f t="shared" si="5"/>
        <v>25</v>
      </c>
      <c r="V20" s="1">
        <f t="shared" si="6"/>
        <v>19.465648854961831</v>
      </c>
      <c r="W20" s="1">
        <f>IFERROR(VLOOKUP(A20,[1]TDSheet!$A:$G,3,0),0)/5</f>
        <v>43.4</v>
      </c>
      <c r="X20" s="1">
        <v>43.8</v>
      </c>
      <c r="Y20" s="1">
        <v>27.8</v>
      </c>
      <c r="Z20" s="1">
        <v>30.2</v>
      </c>
      <c r="AA20" s="1">
        <v>34.6</v>
      </c>
      <c r="AB20" s="1">
        <v>18.2</v>
      </c>
      <c r="AC20" s="1">
        <v>38.799999999999997</v>
      </c>
      <c r="AD20" s="1">
        <v>-1.2</v>
      </c>
      <c r="AE20" s="1">
        <v>57</v>
      </c>
      <c r="AF20" s="1">
        <v>10.199999999999999</v>
      </c>
      <c r="AG20" s="13" t="s">
        <v>47</v>
      </c>
      <c r="AH20" s="1">
        <f t="shared" si="13"/>
        <v>54.375</v>
      </c>
      <c r="AI20" s="1">
        <f t="shared" si="9"/>
        <v>37.5</v>
      </c>
      <c r="AJ20" s="1"/>
      <c r="AK20" s="1">
        <f t="shared" si="10"/>
        <v>191.25</v>
      </c>
      <c r="AL20" s="1">
        <f t="shared" si="11"/>
        <v>0</v>
      </c>
      <c r="AM20" s="1">
        <f t="shared" si="12"/>
        <v>0</v>
      </c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9" t="s">
        <v>60</v>
      </c>
      <c r="B21" s="9" t="s">
        <v>36</v>
      </c>
      <c r="C21" s="9">
        <v>-8</v>
      </c>
      <c r="D21" s="9"/>
      <c r="E21" s="9"/>
      <c r="F21" s="1">
        <v>-8</v>
      </c>
      <c r="G21" s="10">
        <v>0</v>
      </c>
      <c r="H21" s="9">
        <v>120</v>
      </c>
      <c r="I21" s="9" t="s">
        <v>61</v>
      </c>
      <c r="J21" s="9"/>
      <c r="K21" s="9"/>
      <c r="L21" s="9">
        <f t="shared" si="3"/>
        <v>0</v>
      </c>
      <c r="M21" s="9"/>
      <c r="N21" s="9"/>
      <c r="O21" s="28"/>
      <c r="P21" s="28"/>
      <c r="Q21" s="28">
        <f t="shared" si="4"/>
        <v>0</v>
      </c>
      <c r="R21" s="27">
        <f t="shared" si="7"/>
        <v>8</v>
      </c>
      <c r="S21" s="32"/>
      <c r="T21" s="9"/>
      <c r="U21" s="9" t="e">
        <f t="shared" si="5"/>
        <v>#DIV/0!</v>
      </c>
      <c r="V21" s="9" t="e">
        <f t="shared" si="6"/>
        <v>#DIV/0!</v>
      </c>
      <c r="W21" s="9">
        <f>IFERROR(VLOOKUP(A21,[1]TDSheet!$A:$G,3,0),0)/5</f>
        <v>0</v>
      </c>
      <c r="X21" s="9">
        <v>0</v>
      </c>
      <c r="Y21" s="9">
        <v>-0.4</v>
      </c>
      <c r="Z21" s="9">
        <v>0.2</v>
      </c>
      <c r="AA21" s="9">
        <v>-0.2</v>
      </c>
      <c r="AB21" s="9">
        <v>-0.8</v>
      </c>
      <c r="AC21" s="9">
        <v>-1.2</v>
      </c>
      <c r="AD21" s="9">
        <v>0.6</v>
      </c>
      <c r="AE21" s="9">
        <v>2.4</v>
      </c>
      <c r="AF21" s="9">
        <v>7.2</v>
      </c>
      <c r="AG21" s="9" t="s">
        <v>62</v>
      </c>
      <c r="AH21" s="9"/>
      <c r="AI21" s="1">
        <f t="shared" si="9"/>
        <v>0</v>
      </c>
      <c r="AJ21" s="1"/>
      <c r="AK21" s="1">
        <f t="shared" si="10"/>
        <v>0</v>
      </c>
      <c r="AL21" s="1">
        <f t="shared" si="11"/>
        <v>0</v>
      </c>
      <c r="AM21" s="1">
        <f t="shared" si="12"/>
        <v>0</v>
      </c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 t="s">
        <v>63</v>
      </c>
      <c r="B22" s="1" t="s">
        <v>36</v>
      </c>
      <c r="C22" s="1">
        <v>292</v>
      </c>
      <c r="D22" s="1"/>
      <c r="E22" s="1">
        <v>30</v>
      </c>
      <c r="F22" s="1">
        <v>171</v>
      </c>
      <c r="G22" s="7">
        <v>0.3</v>
      </c>
      <c r="H22" s="1">
        <v>150</v>
      </c>
      <c r="I22" s="1">
        <v>1010033324</v>
      </c>
      <c r="J22" s="1"/>
      <c r="K22" s="1"/>
      <c r="L22" s="1">
        <f t="shared" si="3"/>
        <v>30</v>
      </c>
      <c r="M22" s="1"/>
      <c r="N22" s="1"/>
      <c r="O22" s="20"/>
      <c r="P22" s="20"/>
      <c r="Q22" s="20">
        <f t="shared" si="4"/>
        <v>6</v>
      </c>
      <c r="R22" s="27">
        <f t="shared" si="7"/>
        <v>-21</v>
      </c>
      <c r="S22" s="32"/>
      <c r="T22" s="1"/>
      <c r="U22" s="1">
        <f t="shared" si="5"/>
        <v>25</v>
      </c>
      <c r="V22" s="1">
        <f t="shared" si="6"/>
        <v>28.5</v>
      </c>
      <c r="W22" s="1">
        <f>IFERROR(VLOOKUP(A22,[1]TDSheet!$A:$G,3,0),0)/5</f>
        <v>17.8</v>
      </c>
      <c r="X22" s="1">
        <v>36.200000000000003</v>
      </c>
      <c r="Y22" s="1">
        <v>25.4</v>
      </c>
      <c r="Z22" s="1">
        <v>1</v>
      </c>
      <c r="AA22" s="1">
        <v>4.8</v>
      </c>
      <c r="AB22" s="1">
        <v>16</v>
      </c>
      <c r="AC22" s="1">
        <v>20</v>
      </c>
      <c r="AD22" s="1">
        <v>11.8</v>
      </c>
      <c r="AE22" s="1">
        <v>20.399999999999999</v>
      </c>
      <c r="AF22" s="1">
        <v>18.600000000000001</v>
      </c>
      <c r="AG22" s="12" t="s">
        <v>71</v>
      </c>
      <c r="AH22" s="1">
        <f>G22*R22</f>
        <v>-6.3</v>
      </c>
      <c r="AI22" s="1">
        <f t="shared" si="9"/>
        <v>0</v>
      </c>
      <c r="AJ22" s="1"/>
      <c r="AK22" s="1">
        <f t="shared" si="10"/>
        <v>51.3</v>
      </c>
      <c r="AL22" s="1">
        <f t="shared" si="11"/>
        <v>0</v>
      </c>
      <c r="AM22" s="1">
        <f t="shared" si="12"/>
        <v>0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64</v>
      </c>
      <c r="B23" s="1" t="s">
        <v>36</v>
      </c>
      <c r="C23" s="1">
        <v>547</v>
      </c>
      <c r="D23" s="1"/>
      <c r="E23" s="1">
        <v>155</v>
      </c>
      <c r="F23" s="1">
        <v>1007</v>
      </c>
      <c r="G23" s="7">
        <v>0.2</v>
      </c>
      <c r="H23" s="1">
        <v>90</v>
      </c>
      <c r="I23" s="1">
        <v>1010025585</v>
      </c>
      <c r="J23" s="1"/>
      <c r="K23" s="1"/>
      <c r="L23" s="1">
        <f t="shared" si="3"/>
        <v>155</v>
      </c>
      <c r="M23" s="1"/>
      <c r="N23" s="1"/>
      <c r="O23" s="20"/>
      <c r="P23" s="20"/>
      <c r="Q23" s="20">
        <f t="shared" si="4"/>
        <v>31</v>
      </c>
      <c r="R23" s="27">
        <f t="shared" si="7"/>
        <v>-232</v>
      </c>
      <c r="S23" s="32"/>
      <c r="T23" s="1"/>
      <c r="U23" s="1">
        <f t="shared" si="5"/>
        <v>25</v>
      </c>
      <c r="V23" s="1">
        <f t="shared" si="6"/>
        <v>32.483870967741936</v>
      </c>
      <c r="W23" s="1">
        <f>IFERROR(VLOOKUP(A23,[1]TDSheet!$A:$G,3,0),0)/5</f>
        <v>53</v>
      </c>
      <c r="X23" s="1">
        <v>52</v>
      </c>
      <c r="Y23" s="1">
        <v>48</v>
      </c>
      <c r="Z23" s="1">
        <v>53.2</v>
      </c>
      <c r="AA23" s="1">
        <v>52</v>
      </c>
      <c r="AB23" s="1">
        <v>57.2</v>
      </c>
      <c r="AC23" s="1">
        <v>56.8</v>
      </c>
      <c r="AD23" s="1">
        <v>51</v>
      </c>
      <c r="AE23" s="1">
        <v>63.4</v>
      </c>
      <c r="AF23" s="1">
        <v>42.2</v>
      </c>
      <c r="AG23" s="13" t="s">
        <v>47</v>
      </c>
      <c r="AH23" s="1">
        <f>G23*R23</f>
        <v>-46.400000000000006</v>
      </c>
      <c r="AI23" s="1">
        <f t="shared" si="9"/>
        <v>0</v>
      </c>
      <c r="AJ23" s="1"/>
      <c r="AK23" s="1">
        <f t="shared" si="10"/>
        <v>201.4</v>
      </c>
      <c r="AL23" s="1">
        <f t="shared" si="11"/>
        <v>0</v>
      </c>
      <c r="AM23" s="1">
        <f t="shared" si="12"/>
        <v>0</v>
      </c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 t="s">
        <v>65</v>
      </c>
      <c r="B24" s="1" t="s">
        <v>36</v>
      </c>
      <c r="C24" s="1">
        <v>557</v>
      </c>
      <c r="D24" s="1"/>
      <c r="E24" s="1">
        <v>122</v>
      </c>
      <c r="F24" s="1">
        <v>603</v>
      </c>
      <c r="G24" s="7">
        <v>0.33</v>
      </c>
      <c r="H24" s="1">
        <v>55</v>
      </c>
      <c r="I24" s="1">
        <v>1010029655</v>
      </c>
      <c r="J24" s="1"/>
      <c r="K24" s="1"/>
      <c r="L24" s="1">
        <f t="shared" si="3"/>
        <v>122</v>
      </c>
      <c r="M24" s="1"/>
      <c r="N24" s="1"/>
      <c r="O24" s="20"/>
      <c r="P24" s="20"/>
      <c r="Q24" s="20">
        <f t="shared" si="4"/>
        <v>24.4</v>
      </c>
      <c r="R24" s="27">
        <f t="shared" si="7"/>
        <v>7</v>
      </c>
      <c r="S24" s="32"/>
      <c r="T24" s="1"/>
      <c r="U24" s="1">
        <f t="shared" si="5"/>
        <v>25</v>
      </c>
      <c r="V24" s="1">
        <f t="shared" si="6"/>
        <v>24.713114754098363</v>
      </c>
      <c r="W24" s="1">
        <f>IFERROR(VLOOKUP(A24,[1]TDSheet!$A:$G,3,0),0)/5</f>
        <v>29.8</v>
      </c>
      <c r="X24" s="1">
        <v>39.6</v>
      </c>
      <c r="Y24" s="1">
        <v>26.8</v>
      </c>
      <c r="Z24" s="1">
        <v>22.2</v>
      </c>
      <c r="AA24" s="1">
        <v>24.8</v>
      </c>
      <c r="AB24" s="1">
        <v>44.2</v>
      </c>
      <c r="AC24" s="1">
        <v>36.4</v>
      </c>
      <c r="AD24" s="1">
        <v>30.8</v>
      </c>
      <c r="AE24" s="1">
        <v>61.6</v>
      </c>
      <c r="AF24" s="1">
        <v>-3.8</v>
      </c>
      <c r="AG24" s="12" t="s">
        <v>72</v>
      </c>
      <c r="AH24" s="1">
        <f>G24*R24</f>
        <v>2.31</v>
      </c>
      <c r="AI24" s="1">
        <f t="shared" si="9"/>
        <v>0</v>
      </c>
      <c r="AJ24" s="1"/>
      <c r="AK24" s="1">
        <f t="shared" si="10"/>
        <v>198.99</v>
      </c>
      <c r="AL24" s="1">
        <f t="shared" si="11"/>
        <v>0</v>
      </c>
      <c r="AM24" s="1">
        <f t="shared" si="12"/>
        <v>0</v>
      </c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9" t="s">
        <v>66</v>
      </c>
      <c r="B25" s="9" t="s">
        <v>36</v>
      </c>
      <c r="C25" s="9">
        <v>14</v>
      </c>
      <c r="D25" s="9"/>
      <c r="E25" s="9">
        <v>-1</v>
      </c>
      <c r="F25" s="1"/>
      <c r="G25" s="10">
        <v>0</v>
      </c>
      <c r="H25" s="9"/>
      <c r="I25" s="9" t="s">
        <v>67</v>
      </c>
      <c r="J25" s="9"/>
      <c r="K25" s="9"/>
      <c r="L25" s="9">
        <f t="shared" si="3"/>
        <v>-1</v>
      </c>
      <c r="M25" s="9"/>
      <c r="N25" s="9"/>
      <c r="O25" s="28"/>
      <c r="P25" s="28"/>
      <c r="Q25" s="28">
        <f t="shared" si="4"/>
        <v>-0.2</v>
      </c>
      <c r="R25" s="29"/>
      <c r="S25" s="11"/>
      <c r="T25" s="9"/>
      <c r="U25" s="9">
        <f t="shared" si="5"/>
        <v>0</v>
      </c>
      <c r="V25" s="9">
        <f t="shared" si="6"/>
        <v>0</v>
      </c>
      <c r="W25" s="9">
        <f>IFERROR(VLOOKUP(A25,[1]TDSheet!$A:$G,3,0),0)/5</f>
        <v>11</v>
      </c>
      <c r="X25" s="9">
        <v>39.4</v>
      </c>
      <c r="Y25" s="9">
        <v>19</v>
      </c>
      <c r="Z25" s="9">
        <v>24.6</v>
      </c>
      <c r="AA25" s="9">
        <v>21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 t="s">
        <v>68</v>
      </c>
      <c r="AH25" s="9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4" t="s">
        <v>76</v>
      </c>
      <c r="B26" s="14"/>
      <c r="C26" s="14"/>
      <c r="D26" s="14"/>
      <c r="E26" s="14"/>
      <c r="F26" s="14">
        <v>336</v>
      </c>
      <c r="G26" s="7"/>
      <c r="H26" s="1"/>
      <c r="I26" s="1"/>
      <c r="J26" s="1"/>
      <c r="K26" s="1"/>
      <c r="L26" s="1"/>
      <c r="M26" s="1"/>
      <c r="N26" s="1"/>
      <c r="O26" s="20"/>
      <c r="P26" s="20"/>
      <c r="Q26" s="20"/>
      <c r="R26" s="20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4" t="s">
        <v>77</v>
      </c>
      <c r="B27" s="14"/>
      <c r="C27" s="14"/>
      <c r="D27" s="14"/>
      <c r="E27" s="14"/>
      <c r="F27" s="14">
        <v>327</v>
      </c>
      <c r="G27" s="7"/>
      <c r="H27" s="1"/>
      <c r="I27" s="1"/>
      <c r="J27" s="1"/>
      <c r="K27" s="1"/>
      <c r="L27" s="1"/>
      <c r="M27" s="1"/>
      <c r="N27" s="1"/>
      <c r="O27" s="20"/>
      <c r="P27" s="20"/>
      <c r="Q27" s="20"/>
      <c r="R27" s="20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/>
      <c r="B28" s="1"/>
      <c r="C28" s="1"/>
      <c r="D28" s="1"/>
      <c r="E28" s="1"/>
      <c r="F28" s="1"/>
      <c r="G28" s="7"/>
      <c r="H28" s="1"/>
      <c r="I28" s="1"/>
      <c r="J28" s="1"/>
      <c r="K28" s="1"/>
      <c r="L28" s="1"/>
      <c r="M28" s="1"/>
      <c r="N28" s="1"/>
      <c r="O28" s="20"/>
      <c r="P28" s="20"/>
      <c r="Q28" s="20"/>
      <c r="R28" s="20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/>
      <c r="B29" s="1"/>
      <c r="C29" s="1"/>
      <c r="D29" s="1"/>
      <c r="E29" s="1"/>
      <c r="F29" s="1">
        <f>F27+F10</f>
        <v>423</v>
      </c>
      <c r="G29" s="7"/>
      <c r="H29" s="1"/>
      <c r="I29" s="1"/>
      <c r="J29" s="1"/>
      <c r="K29" s="1"/>
      <c r="L29" s="1"/>
      <c r="M29" s="1"/>
      <c r="N29" s="1"/>
      <c r="O29" s="20"/>
      <c r="P29" s="20"/>
      <c r="Q29" s="20"/>
      <c r="R29" s="20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/>
      <c r="B30" s="1"/>
      <c r="C30" s="1"/>
      <c r="D30" s="1"/>
      <c r="E30" s="1"/>
      <c r="F30" s="1"/>
      <c r="G30" s="7"/>
      <c r="H30" s="1"/>
      <c r="I30" s="1"/>
      <c r="J30" s="1"/>
      <c r="K30" s="1"/>
      <c r="L30" s="1"/>
      <c r="M30" s="1"/>
      <c r="N30" s="1"/>
      <c r="O30" s="20"/>
      <c r="P30" s="20"/>
      <c r="Q30" s="20"/>
      <c r="R30" s="20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/>
      <c r="B31" s="1"/>
      <c r="C31" s="1"/>
      <c r="D31" s="1"/>
      <c r="E31" s="1"/>
      <c r="F31" s="1"/>
      <c r="G31" s="7"/>
      <c r="H31" s="1"/>
      <c r="I31" s="1"/>
      <c r="J31" s="1"/>
      <c r="K31" s="1"/>
      <c r="L31" s="1"/>
      <c r="M31" s="1"/>
      <c r="N31" s="1"/>
      <c r="O31" s="20"/>
      <c r="P31" s="20"/>
      <c r="Q31" s="20"/>
      <c r="R31" s="20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/>
      <c r="B32" s="1"/>
      <c r="C32" s="1"/>
      <c r="D32" s="1"/>
      <c r="E32" s="1"/>
      <c r="F32" s="1"/>
      <c r="G32" s="7"/>
      <c r="H32" s="1"/>
      <c r="I32" s="1"/>
      <c r="J32" s="1"/>
      <c r="K32" s="1"/>
      <c r="L32" s="1"/>
      <c r="M32" s="1"/>
      <c r="N32" s="1"/>
      <c r="O32" s="20"/>
      <c r="P32" s="20"/>
      <c r="Q32" s="20"/>
      <c r="R32" s="20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"/>
      <c r="B33" s="1"/>
      <c r="C33" s="1"/>
      <c r="D33" s="1"/>
      <c r="E33" s="1"/>
      <c r="F33" s="1"/>
      <c r="G33" s="7"/>
      <c r="H33" s="1"/>
      <c r="I33" s="1"/>
      <c r="J33" s="1"/>
      <c r="K33" s="1"/>
      <c r="L33" s="1"/>
      <c r="M33" s="1"/>
      <c r="N33" s="1"/>
      <c r="O33" s="20"/>
      <c r="P33" s="20"/>
      <c r="Q33" s="20"/>
      <c r="R33" s="20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/>
      <c r="B34" s="1"/>
      <c r="C34" s="1"/>
      <c r="D34" s="1"/>
      <c r="E34" s="1"/>
      <c r="F34" s="1"/>
      <c r="G34" s="7"/>
      <c r="H34" s="1"/>
      <c r="I34" s="1"/>
      <c r="J34" s="1"/>
      <c r="K34" s="1"/>
      <c r="L34" s="1"/>
      <c r="M34" s="1"/>
      <c r="N34" s="1"/>
      <c r="O34" s="20"/>
      <c r="P34" s="20"/>
      <c r="Q34" s="20"/>
      <c r="R34" s="20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/>
      <c r="B35" s="1"/>
      <c r="C35" s="1"/>
      <c r="D35" s="1"/>
      <c r="E35" s="1"/>
      <c r="F35" s="1"/>
      <c r="G35" s="7"/>
      <c r="H35" s="1"/>
      <c r="I35" s="1"/>
      <c r="J35" s="1"/>
      <c r="K35" s="1"/>
      <c r="L35" s="1"/>
      <c r="M35" s="1"/>
      <c r="N35" s="1"/>
      <c r="O35" s="20"/>
      <c r="P35" s="20"/>
      <c r="Q35" s="20"/>
      <c r="R35" s="20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/>
      <c r="B36" s="1"/>
      <c r="C36" s="1"/>
      <c r="D36" s="1"/>
      <c r="E36" s="1"/>
      <c r="F36" s="1"/>
      <c r="G36" s="7"/>
      <c r="H36" s="1"/>
      <c r="I36" s="1"/>
      <c r="J36" s="1"/>
      <c r="K36" s="1"/>
      <c r="L36" s="1"/>
      <c r="M36" s="1"/>
      <c r="N36" s="1"/>
      <c r="O36" s="20"/>
      <c r="P36" s="20"/>
      <c r="Q36" s="20"/>
      <c r="R36" s="20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/>
      <c r="B37" s="1"/>
      <c r="C37" s="1"/>
      <c r="D37" s="1"/>
      <c r="E37" s="1"/>
      <c r="F37" s="1"/>
      <c r="G37" s="7"/>
      <c r="H37" s="1"/>
      <c r="I37" s="1"/>
      <c r="J37" s="1"/>
      <c r="K37" s="1"/>
      <c r="L37" s="1"/>
      <c r="M37" s="1"/>
      <c r="N37" s="1"/>
      <c r="O37" s="20"/>
      <c r="P37" s="20"/>
      <c r="Q37" s="20"/>
      <c r="R37" s="20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/>
      <c r="B38" s="1"/>
      <c r="C38" s="1"/>
      <c r="D38" s="1"/>
      <c r="E38" s="1"/>
      <c r="F38" s="1"/>
      <c r="G38" s="7"/>
      <c r="H38" s="1"/>
      <c r="I38" s="1"/>
      <c r="J38" s="1"/>
      <c r="K38" s="1"/>
      <c r="L38" s="1"/>
      <c r="M38" s="1"/>
      <c r="N38" s="1"/>
      <c r="O38" s="20"/>
      <c r="P38" s="20"/>
      <c r="Q38" s="20"/>
      <c r="R38" s="20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"/>
      <c r="B39" s="1"/>
      <c r="C39" s="1"/>
      <c r="D39" s="1"/>
      <c r="E39" s="1"/>
      <c r="F39" s="1"/>
      <c r="G39" s="7"/>
      <c r="H39" s="1"/>
      <c r="I39" s="1"/>
      <c r="J39" s="1"/>
      <c r="K39" s="1"/>
      <c r="L39" s="1"/>
      <c r="M39" s="1"/>
      <c r="N39" s="1"/>
      <c r="O39" s="20"/>
      <c r="P39" s="20"/>
      <c r="Q39" s="20"/>
      <c r="R39" s="20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/>
      <c r="B40" s="1"/>
      <c r="C40" s="1"/>
      <c r="D40" s="1"/>
      <c r="E40" s="1"/>
      <c r="F40" s="1"/>
      <c r="G40" s="7"/>
      <c r="H40" s="1"/>
      <c r="I40" s="1"/>
      <c r="J40" s="1"/>
      <c r="K40" s="1"/>
      <c r="L40" s="1"/>
      <c r="M40" s="1"/>
      <c r="N40" s="1"/>
      <c r="O40" s="20"/>
      <c r="P40" s="20"/>
      <c r="Q40" s="20"/>
      <c r="R40" s="20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"/>
      <c r="B41" s="1"/>
      <c r="C41" s="1"/>
      <c r="D41" s="1"/>
      <c r="E41" s="1"/>
      <c r="F41" s="1"/>
      <c r="G41" s="7"/>
      <c r="H41" s="1"/>
      <c r="I41" s="1"/>
      <c r="J41" s="1"/>
      <c r="K41" s="1"/>
      <c r="L41" s="1"/>
      <c r="M41" s="1"/>
      <c r="N41" s="1"/>
      <c r="O41" s="20"/>
      <c r="P41" s="20"/>
      <c r="Q41" s="20"/>
      <c r="R41" s="20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/>
      <c r="B42" s="1"/>
      <c r="C42" s="1"/>
      <c r="D42" s="1"/>
      <c r="E42" s="1"/>
      <c r="F42" s="1"/>
      <c r="G42" s="7"/>
      <c r="H42" s="1"/>
      <c r="I42" s="1"/>
      <c r="J42" s="1"/>
      <c r="K42" s="1"/>
      <c r="L42" s="1"/>
      <c r="M42" s="1"/>
      <c r="N42" s="1"/>
      <c r="O42" s="20"/>
      <c r="P42" s="20"/>
      <c r="Q42" s="20"/>
      <c r="R42" s="20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/>
      <c r="B43" s="1"/>
      <c r="C43" s="1"/>
      <c r="D43" s="1"/>
      <c r="E43" s="1"/>
      <c r="F43" s="1"/>
      <c r="G43" s="7"/>
      <c r="H43" s="1"/>
      <c r="I43" s="1"/>
      <c r="J43" s="1"/>
      <c r="K43" s="1"/>
      <c r="L43" s="1"/>
      <c r="M43" s="1"/>
      <c r="N43" s="1"/>
      <c r="O43" s="20"/>
      <c r="P43" s="20"/>
      <c r="Q43" s="20"/>
      <c r="R43" s="20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/>
      <c r="B44" s="1"/>
      <c r="C44" s="1"/>
      <c r="D44" s="1"/>
      <c r="E44" s="1"/>
      <c r="F44" s="1"/>
      <c r="G44" s="7"/>
      <c r="H44" s="1"/>
      <c r="I44" s="1"/>
      <c r="J44" s="1"/>
      <c r="K44" s="1"/>
      <c r="L44" s="1"/>
      <c r="M44" s="1"/>
      <c r="N44" s="1"/>
      <c r="O44" s="20"/>
      <c r="P44" s="20"/>
      <c r="Q44" s="20"/>
      <c r="R44" s="20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/>
      <c r="B45" s="1"/>
      <c r="C45" s="1"/>
      <c r="D45" s="1"/>
      <c r="E45" s="1"/>
      <c r="F45" s="1"/>
      <c r="G45" s="7"/>
      <c r="H45" s="1"/>
      <c r="I45" s="1"/>
      <c r="J45" s="1"/>
      <c r="K45" s="1"/>
      <c r="L45" s="1"/>
      <c r="M45" s="1"/>
      <c r="N45" s="1"/>
      <c r="O45" s="20"/>
      <c r="P45" s="20"/>
      <c r="Q45" s="20"/>
      <c r="R45" s="20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/>
      <c r="B46" s="1"/>
      <c r="C46" s="1"/>
      <c r="D46" s="1"/>
      <c r="E46" s="1"/>
      <c r="F46" s="1"/>
      <c r="G46" s="7"/>
      <c r="H46" s="1"/>
      <c r="I46" s="1"/>
      <c r="J46" s="1"/>
      <c r="K46" s="1"/>
      <c r="L46" s="1"/>
      <c r="M46" s="1"/>
      <c r="N46" s="1"/>
      <c r="O46" s="20"/>
      <c r="P46" s="20"/>
      <c r="Q46" s="20"/>
      <c r="R46" s="20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/>
      <c r="B47" s="1"/>
      <c r="C47" s="1"/>
      <c r="D47" s="1"/>
      <c r="E47" s="1"/>
      <c r="F47" s="1"/>
      <c r="G47" s="7"/>
      <c r="H47" s="1"/>
      <c r="I47" s="1"/>
      <c r="J47" s="1"/>
      <c r="K47" s="1"/>
      <c r="L47" s="1"/>
      <c r="M47" s="1"/>
      <c r="N47" s="1"/>
      <c r="O47" s="20"/>
      <c r="P47" s="20"/>
      <c r="Q47" s="20"/>
      <c r="R47" s="20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/>
      <c r="B48" s="1"/>
      <c r="C48" s="1"/>
      <c r="D48" s="1"/>
      <c r="E48" s="1"/>
      <c r="F48" s="1"/>
      <c r="G48" s="7"/>
      <c r="H48" s="1"/>
      <c r="I48" s="1"/>
      <c r="J48" s="1"/>
      <c r="K48" s="1"/>
      <c r="L48" s="1"/>
      <c r="M48" s="1"/>
      <c r="N48" s="1"/>
      <c r="O48" s="20"/>
      <c r="P48" s="20"/>
      <c r="Q48" s="20"/>
      <c r="R48" s="20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/>
      <c r="B49" s="1"/>
      <c r="C49" s="1"/>
      <c r="D49" s="1"/>
      <c r="E49" s="1"/>
      <c r="F49" s="1"/>
      <c r="G49" s="7"/>
      <c r="H49" s="1"/>
      <c r="I49" s="1"/>
      <c r="J49" s="1"/>
      <c r="K49" s="1"/>
      <c r="L49" s="1"/>
      <c r="M49" s="1"/>
      <c r="N49" s="1"/>
      <c r="O49" s="20"/>
      <c r="P49" s="20"/>
      <c r="Q49" s="20"/>
      <c r="R49" s="20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/>
      <c r="B50" s="1"/>
      <c r="C50" s="1"/>
      <c r="D50" s="1"/>
      <c r="E50" s="1"/>
      <c r="F50" s="1"/>
      <c r="G50" s="7"/>
      <c r="H50" s="1"/>
      <c r="I50" s="1"/>
      <c r="J50" s="1"/>
      <c r="K50" s="1"/>
      <c r="L50" s="1"/>
      <c r="M50" s="1"/>
      <c r="N50" s="1"/>
      <c r="O50" s="20"/>
      <c r="P50" s="20"/>
      <c r="Q50" s="20"/>
      <c r="R50" s="20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/>
      <c r="B51" s="1"/>
      <c r="C51" s="1"/>
      <c r="D51" s="1"/>
      <c r="E51" s="1"/>
      <c r="F51" s="1"/>
      <c r="G51" s="7"/>
      <c r="H51" s="1"/>
      <c r="I51" s="1"/>
      <c r="J51" s="1"/>
      <c r="K51" s="1"/>
      <c r="L51" s="1"/>
      <c r="M51" s="1"/>
      <c r="N51" s="1"/>
      <c r="O51" s="20"/>
      <c r="P51" s="20"/>
      <c r="Q51" s="20"/>
      <c r="R51" s="20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/>
      <c r="B52" s="1"/>
      <c r="C52" s="1"/>
      <c r="D52" s="1"/>
      <c r="E52" s="1"/>
      <c r="F52" s="1"/>
      <c r="G52" s="7"/>
      <c r="H52" s="1"/>
      <c r="I52" s="1"/>
      <c r="J52" s="1"/>
      <c r="K52" s="1"/>
      <c r="L52" s="1"/>
      <c r="M52" s="1"/>
      <c r="N52" s="1"/>
      <c r="O52" s="20"/>
      <c r="P52" s="20"/>
      <c r="Q52" s="20"/>
      <c r="R52" s="20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/>
      <c r="B53" s="1"/>
      <c r="C53" s="1"/>
      <c r="D53" s="1"/>
      <c r="E53" s="1"/>
      <c r="F53" s="1"/>
      <c r="G53" s="7"/>
      <c r="H53" s="1"/>
      <c r="I53" s="1"/>
      <c r="J53" s="1"/>
      <c r="K53" s="1"/>
      <c r="L53" s="1"/>
      <c r="M53" s="1"/>
      <c r="N53" s="1"/>
      <c r="O53" s="20"/>
      <c r="P53" s="20"/>
      <c r="Q53" s="20"/>
      <c r="R53" s="20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/>
      <c r="B54" s="1"/>
      <c r="C54" s="1"/>
      <c r="D54" s="1"/>
      <c r="E54" s="1"/>
      <c r="F54" s="1"/>
      <c r="G54" s="7"/>
      <c r="H54" s="1"/>
      <c r="I54" s="1"/>
      <c r="J54" s="1"/>
      <c r="K54" s="1"/>
      <c r="L54" s="1"/>
      <c r="M54" s="1"/>
      <c r="N54" s="1"/>
      <c r="O54" s="20"/>
      <c r="P54" s="20"/>
      <c r="Q54" s="20"/>
      <c r="R54" s="20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/>
      <c r="B55" s="1"/>
      <c r="C55" s="1"/>
      <c r="D55" s="1"/>
      <c r="E55" s="1"/>
      <c r="F55" s="1"/>
      <c r="G55" s="7"/>
      <c r="H55" s="1"/>
      <c r="I55" s="1"/>
      <c r="J55" s="1"/>
      <c r="K55" s="1"/>
      <c r="L55" s="1"/>
      <c r="M55" s="1"/>
      <c r="N55" s="1"/>
      <c r="O55" s="20"/>
      <c r="P55" s="20"/>
      <c r="Q55" s="20"/>
      <c r="R55" s="20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/>
      <c r="B56" s="1"/>
      <c r="C56" s="1"/>
      <c r="D56" s="1"/>
      <c r="E56" s="1"/>
      <c r="F56" s="1"/>
      <c r="G56" s="7"/>
      <c r="H56" s="1"/>
      <c r="I56" s="1"/>
      <c r="J56" s="1"/>
      <c r="K56" s="1"/>
      <c r="L56" s="1"/>
      <c r="M56" s="1"/>
      <c r="N56" s="1"/>
      <c r="O56" s="20"/>
      <c r="P56" s="20"/>
      <c r="Q56" s="20"/>
      <c r="R56" s="20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/>
      <c r="B57" s="1"/>
      <c r="C57" s="1"/>
      <c r="D57" s="1"/>
      <c r="E57" s="1"/>
      <c r="F57" s="1"/>
      <c r="G57" s="7"/>
      <c r="H57" s="1"/>
      <c r="I57" s="1"/>
      <c r="J57" s="1"/>
      <c r="K57" s="1"/>
      <c r="L57" s="1"/>
      <c r="M57" s="1"/>
      <c r="N57" s="1"/>
      <c r="O57" s="20"/>
      <c r="P57" s="20"/>
      <c r="Q57" s="20"/>
      <c r="R57" s="20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/>
      <c r="B58" s="1"/>
      <c r="C58" s="1"/>
      <c r="D58" s="1"/>
      <c r="E58" s="1"/>
      <c r="F58" s="1"/>
      <c r="G58" s="7"/>
      <c r="H58" s="1"/>
      <c r="I58" s="1"/>
      <c r="J58" s="1"/>
      <c r="K58" s="1"/>
      <c r="L58" s="1"/>
      <c r="M58" s="1"/>
      <c r="N58" s="1"/>
      <c r="O58" s="20"/>
      <c r="P58" s="20"/>
      <c r="Q58" s="20"/>
      <c r="R58" s="20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/>
      <c r="B59" s="1"/>
      <c r="C59" s="1"/>
      <c r="D59" s="1"/>
      <c r="E59" s="1"/>
      <c r="F59" s="1"/>
      <c r="G59" s="7"/>
      <c r="H59" s="1"/>
      <c r="I59" s="1"/>
      <c r="J59" s="1"/>
      <c r="K59" s="1"/>
      <c r="L59" s="1"/>
      <c r="M59" s="1"/>
      <c r="N59" s="1"/>
      <c r="O59" s="20"/>
      <c r="P59" s="20"/>
      <c r="Q59" s="20"/>
      <c r="R59" s="20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/>
      <c r="B60" s="1"/>
      <c r="C60" s="1"/>
      <c r="D60" s="1"/>
      <c r="E60" s="1"/>
      <c r="F60" s="1"/>
      <c r="G60" s="7"/>
      <c r="H60" s="1"/>
      <c r="I60" s="1"/>
      <c r="J60" s="1"/>
      <c r="K60" s="1"/>
      <c r="L60" s="1"/>
      <c r="M60" s="1"/>
      <c r="N60" s="1"/>
      <c r="O60" s="20"/>
      <c r="P60" s="20"/>
      <c r="Q60" s="20"/>
      <c r="R60" s="20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/>
      <c r="B61" s="1"/>
      <c r="C61" s="1"/>
      <c r="D61" s="1"/>
      <c r="E61" s="1"/>
      <c r="F61" s="1"/>
      <c r="G61" s="7"/>
      <c r="H61" s="1"/>
      <c r="I61" s="1"/>
      <c r="J61" s="1"/>
      <c r="K61" s="1"/>
      <c r="L61" s="1"/>
      <c r="M61" s="1"/>
      <c r="N61" s="1"/>
      <c r="O61" s="20"/>
      <c r="P61" s="20"/>
      <c r="Q61" s="20"/>
      <c r="R61" s="20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/>
      <c r="B62" s="1"/>
      <c r="C62" s="1"/>
      <c r="D62" s="1"/>
      <c r="E62" s="1"/>
      <c r="F62" s="1"/>
      <c r="G62" s="7"/>
      <c r="H62" s="1"/>
      <c r="I62" s="1"/>
      <c r="J62" s="1"/>
      <c r="K62" s="1"/>
      <c r="L62" s="1"/>
      <c r="M62" s="1"/>
      <c r="N62" s="1"/>
      <c r="O62" s="20"/>
      <c r="P62" s="20"/>
      <c r="Q62" s="20"/>
      <c r="R62" s="20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/>
      <c r="B63" s="1"/>
      <c r="C63" s="1"/>
      <c r="D63" s="1"/>
      <c r="E63" s="1"/>
      <c r="F63" s="1"/>
      <c r="G63" s="7"/>
      <c r="H63" s="1"/>
      <c r="I63" s="1"/>
      <c r="J63" s="1"/>
      <c r="K63" s="1"/>
      <c r="L63" s="1"/>
      <c r="M63" s="1"/>
      <c r="N63" s="1"/>
      <c r="O63" s="20"/>
      <c r="P63" s="20"/>
      <c r="Q63" s="20"/>
      <c r="R63" s="20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/>
      <c r="B64" s="1"/>
      <c r="C64" s="1"/>
      <c r="D64" s="1"/>
      <c r="E64" s="1"/>
      <c r="F64" s="1"/>
      <c r="G64" s="7"/>
      <c r="H64" s="1"/>
      <c r="I64" s="1"/>
      <c r="J64" s="1"/>
      <c r="K64" s="1"/>
      <c r="L64" s="1"/>
      <c r="M64" s="1"/>
      <c r="N64" s="1"/>
      <c r="O64" s="20"/>
      <c r="P64" s="20"/>
      <c r="Q64" s="20"/>
      <c r="R64" s="20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/>
      <c r="B65" s="1"/>
      <c r="C65" s="1"/>
      <c r="D65" s="1"/>
      <c r="E65" s="1"/>
      <c r="F65" s="1"/>
      <c r="G65" s="7"/>
      <c r="H65" s="1"/>
      <c r="I65" s="1"/>
      <c r="J65" s="1"/>
      <c r="K65" s="1"/>
      <c r="L65" s="1"/>
      <c r="M65" s="1"/>
      <c r="N65" s="1"/>
      <c r="O65" s="20"/>
      <c r="P65" s="20"/>
      <c r="Q65" s="20"/>
      <c r="R65" s="20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/>
      <c r="B66" s="1"/>
      <c r="C66" s="1"/>
      <c r="D66" s="1"/>
      <c r="E66" s="1"/>
      <c r="F66" s="1"/>
      <c r="G66" s="7"/>
      <c r="H66" s="1"/>
      <c r="I66" s="1"/>
      <c r="J66" s="1"/>
      <c r="K66" s="1"/>
      <c r="L66" s="1"/>
      <c r="M66" s="1"/>
      <c r="N66" s="1"/>
      <c r="O66" s="20"/>
      <c r="P66" s="20"/>
      <c r="Q66" s="20"/>
      <c r="R66" s="20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/>
      <c r="B67" s="1"/>
      <c r="C67" s="1"/>
      <c r="D67" s="1"/>
      <c r="E67" s="1"/>
      <c r="F67" s="1"/>
      <c r="G67" s="7"/>
      <c r="H67" s="1"/>
      <c r="I67" s="1"/>
      <c r="J67" s="1"/>
      <c r="K67" s="1"/>
      <c r="L67" s="1"/>
      <c r="M67" s="1"/>
      <c r="N67" s="1"/>
      <c r="O67" s="20"/>
      <c r="P67" s="20"/>
      <c r="Q67" s="20"/>
      <c r="R67" s="20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/>
      <c r="B68" s="1"/>
      <c r="C68" s="1"/>
      <c r="D68" s="1"/>
      <c r="E68" s="1"/>
      <c r="F68" s="1"/>
      <c r="G68" s="7"/>
      <c r="H68" s="1"/>
      <c r="I68" s="1"/>
      <c r="J68" s="1"/>
      <c r="K68" s="1"/>
      <c r="L68" s="1"/>
      <c r="M68" s="1"/>
      <c r="N68" s="1"/>
      <c r="O68" s="20"/>
      <c r="P68" s="20"/>
      <c r="Q68" s="20"/>
      <c r="R68" s="20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/>
      <c r="B69" s="1"/>
      <c r="C69" s="1"/>
      <c r="D69" s="1"/>
      <c r="E69" s="1"/>
      <c r="F69" s="1"/>
      <c r="G69" s="7"/>
      <c r="H69" s="1"/>
      <c r="I69" s="1"/>
      <c r="J69" s="1"/>
      <c r="K69" s="1"/>
      <c r="L69" s="1"/>
      <c r="M69" s="1"/>
      <c r="N69" s="1"/>
      <c r="O69" s="20"/>
      <c r="P69" s="20"/>
      <c r="Q69" s="20"/>
      <c r="R69" s="20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/>
      <c r="B70" s="1"/>
      <c r="C70" s="1"/>
      <c r="D70" s="1"/>
      <c r="E70" s="1"/>
      <c r="F70" s="1"/>
      <c r="G70" s="7"/>
      <c r="H70" s="1"/>
      <c r="I70" s="1"/>
      <c r="J70" s="1"/>
      <c r="K70" s="1"/>
      <c r="L70" s="1"/>
      <c r="M70" s="1"/>
      <c r="N70" s="1"/>
      <c r="O70" s="20"/>
      <c r="P70" s="20"/>
      <c r="Q70" s="20"/>
      <c r="R70" s="20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/>
      <c r="B71" s="1"/>
      <c r="C71" s="1"/>
      <c r="D71" s="1"/>
      <c r="E71" s="1"/>
      <c r="F71" s="1"/>
      <c r="G71" s="7"/>
      <c r="H71" s="1"/>
      <c r="I71" s="1"/>
      <c r="J71" s="1"/>
      <c r="K71" s="1"/>
      <c r="L71" s="1"/>
      <c r="M71" s="1"/>
      <c r="N71" s="1"/>
      <c r="O71" s="20"/>
      <c r="P71" s="20"/>
      <c r="Q71" s="20"/>
      <c r="R71" s="20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/>
      <c r="B72" s="1"/>
      <c r="C72" s="1"/>
      <c r="D72" s="1"/>
      <c r="E72" s="1"/>
      <c r="F72" s="1"/>
      <c r="G72" s="7"/>
      <c r="H72" s="1"/>
      <c r="I72" s="1"/>
      <c r="J72" s="1"/>
      <c r="K72" s="1"/>
      <c r="L72" s="1"/>
      <c r="M72" s="1"/>
      <c r="N72" s="1"/>
      <c r="O72" s="20"/>
      <c r="P72" s="20"/>
      <c r="Q72" s="20"/>
      <c r="R72" s="20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/>
      <c r="B73" s="1"/>
      <c r="C73" s="1"/>
      <c r="D73" s="1"/>
      <c r="E73" s="1"/>
      <c r="F73" s="1"/>
      <c r="G73" s="7"/>
      <c r="H73" s="1"/>
      <c r="I73" s="1"/>
      <c r="J73" s="1"/>
      <c r="K73" s="1"/>
      <c r="L73" s="1"/>
      <c r="M73" s="1"/>
      <c r="N73" s="1"/>
      <c r="O73" s="20"/>
      <c r="P73" s="20"/>
      <c r="Q73" s="20"/>
      <c r="R73" s="20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/>
      <c r="B74" s="1"/>
      <c r="C74" s="1"/>
      <c r="D74" s="1"/>
      <c r="E74" s="1"/>
      <c r="F74" s="1"/>
      <c r="G74" s="7"/>
      <c r="H74" s="1"/>
      <c r="I74" s="1"/>
      <c r="J74" s="1"/>
      <c r="K74" s="1"/>
      <c r="L74" s="1"/>
      <c r="M74" s="1"/>
      <c r="N74" s="1"/>
      <c r="O74" s="20"/>
      <c r="P74" s="20"/>
      <c r="Q74" s="20"/>
      <c r="R74" s="20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/>
      <c r="B75" s="1"/>
      <c r="C75" s="1"/>
      <c r="D75" s="1"/>
      <c r="E75" s="1"/>
      <c r="F75" s="1"/>
      <c r="G75" s="7"/>
      <c r="H75" s="1"/>
      <c r="I75" s="1"/>
      <c r="J75" s="1"/>
      <c r="K75" s="1"/>
      <c r="L75" s="1"/>
      <c r="M75" s="1"/>
      <c r="N75" s="1"/>
      <c r="O75" s="20"/>
      <c r="P75" s="20"/>
      <c r="Q75" s="20"/>
      <c r="R75" s="20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/>
      <c r="B76" s="1"/>
      <c r="C76" s="1"/>
      <c r="D76" s="1"/>
      <c r="E76" s="1"/>
      <c r="F76" s="1"/>
      <c r="G76" s="7"/>
      <c r="H76" s="1"/>
      <c r="I76" s="1"/>
      <c r="J76" s="1"/>
      <c r="K76" s="1"/>
      <c r="L76" s="1"/>
      <c r="M76" s="1"/>
      <c r="N76" s="1"/>
      <c r="O76" s="20"/>
      <c r="P76" s="20"/>
      <c r="Q76" s="20"/>
      <c r="R76" s="20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/>
      <c r="B77" s="1"/>
      <c r="C77" s="1"/>
      <c r="D77" s="1"/>
      <c r="E77" s="1"/>
      <c r="F77" s="1"/>
      <c r="G77" s="7"/>
      <c r="H77" s="1"/>
      <c r="I77" s="1"/>
      <c r="J77" s="1"/>
      <c r="K77" s="1"/>
      <c r="L77" s="1"/>
      <c r="M77" s="1"/>
      <c r="N77" s="1"/>
      <c r="O77" s="20"/>
      <c r="P77" s="20"/>
      <c r="Q77" s="20"/>
      <c r="R77" s="20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/>
      <c r="B78" s="1"/>
      <c r="C78" s="1"/>
      <c r="D78" s="1"/>
      <c r="E78" s="1"/>
      <c r="F78" s="1"/>
      <c r="G78" s="7"/>
      <c r="H78" s="1"/>
      <c r="I78" s="1"/>
      <c r="J78" s="1"/>
      <c r="K78" s="1"/>
      <c r="L78" s="1"/>
      <c r="M78" s="1"/>
      <c r="N78" s="1"/>
      <c r="O78" s="20"/>
      <c r="P78" s="20"/>
      <c r="Q78" s="20"/>
      <c r="R78" s="20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/>
      <c r="B79" s="1"/>
      <c r="C79" s="1"/>
      <c r="D79" s="1"/>
      <c r="E79" s="1"/>
      <c r="F79" s="1"/>
      <c r="G79" s="7"/>
      <c r="H79" s="1"/>
      <c r="I79" s="1"/>
      <c r="J79" s="1"/>
      <c r="K79" s="1"/>
      <c r="L79" s="1"/>
      <c r="M79" s="1"/>
      <c r="N79" s="1"/>
      <c r="O79" s="20"/>
      <c r="P79" s="20"/>
      <c r="Q79" s="20"/>
      <c r="R79" s="20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/>
      <c r="B80" s="1"/>
      <c r="C80" s="1"/>
      <c r="D80" s="1"/>
      <c r="E80" s="1"/>
      <c r="F80" s="1"/>
      <c r="G80" s="7"/>
      <c r="H80" s="1"/>
      <c r="I80" s="1"/>
      <c r="J80" s="1"/>
      <c r="K80" s="1"/>
      <c r="L80" s="1"/>
      <c r="M80" s="1"/>
      <c r="N80" s="1"/>
      <c r="O80" s="20"/>
      <c r="P80" s="20"/>
      <c r="Q80" s="20"/>
      <c r="R80" s="20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/>
      <c r="B81" s="1"/>
      <c r="C81" s="1"/>
      <c r="D81" s="1"/>
      <c r="E81" s="1"/>
      <c r="F81" s="1"/>
      <c r="G81" s="7"/>
      <c r="H81" s="1"/>
      <c r="I81" s="1"/>
      <c r="J81" s="1"/>
      <c r="K81" s="1"/>
      <c r="L81" s="1"/>
      <c r="M81" s="1"/>
      <c r="N81" s="1"/>
      <c r="O81" s="20"/>
      <c r="P81" s="20"/>
      <c r="Q81" s="20"/>
      <c r="R81" s="20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/>
      <c r="B82" s="1"/>
      <c r="C82" s="1"/>
      <c r="D82" s="1"/>
      <c r="E82" s="1"/>
      <c r="F82" s="1"/>
      <c r="G82" s="7"/>
      <c r="H82" s="1"/>
      <c r="I82" s="1"/>
      <c r="J82" s="1"/>
      <c r="K82" s="1"/>
      <c r="L82" s="1"/>
      <c r="M82" s="1"/>
      <c r="N82" s="1"/>
      <c r="O82" s="20"/>
      <c r="P82" s="20"/>
      <c r="Q82" s="20"/>
      <c r="R82" s="20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/>
      <c r="B83" s="1"/>
      <c r="C83" s="1"/>
      <c r="D83" s="1"/>
      <c r="E83" s="1"/>
      <c r="F83" s="1"/>
      <c r="G83" s="7"/>
      <c r="H83" s="1"/>
      <c r="I83" s="1"/>
      <c r="J83" s="1"/>
      <c r="K83" s="1"/>
      <c r="L83" s="1"/>
      <c r="M83" s="1"/>
      <c r="N83" s="1"/>
      <c r="O83" s="20"/>
      <c r="P83" s="20"/>
      <c r="Q83" s="20"/>
      <c r="R83" s="20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/>
      <c r="B84" s="1"/>
      <c r="C84" s="1"/>
      <c r="D84" s="1"/>
      <c r="E84" s="1"/>
      <c r="F84" s="1"/>
      <c r="G84" s="7"/>
      <c r="H84" s="1"/>
      <c r="I84" s="1"/>
      <c r="J84" s="1"/>
      <c r="K84" s="1"/>
      <c r="L84" s="1"/>
      <c r="M84" s="1"/>
      <c r="N84" s="1"/>
      <c r="O84" s="20"/>
      <c r="P84" s="20"/>
      <c r="Q84" s="20"/>
      <c r="R84" s="20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/>
      <c r="B85" s="1"/>
      <c r="C85" s="1"/>
      <c r="D85" s="1"/>
      <c r="E85" s="1"/>
      <c r="F85" s="1"/>
      <c r="G85" s="7"/>
      <c r="H85" s="1"/>
      <c r="I85" s="1"/>
      <c r="J85" s="1"/>
      <c r="K85" s="1"/>
      <c r="L85" s="1"/>
      <c r="M85" s="1"/>
      <c r="N85" s="1"/>
      <c r="O85" s="20"/>
      <c r="P85" s="20"/>
      <c r="Q85" s="20"/>
      <c r="R85" s="20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/>
      <c r="B86" s="1"/>
      <c r="C86" s="1"/>
      <c r="D86" s="1"/>
      <c r="E86" s="1"/>
      <c r="F86" s="1"/>
      <c r="G86" s="7"/>
      <c r="H86" s="1"/>
      <c r="I86" s="1"/>
      <c r="J86" s="1"/>
      <c r="K86" s="1"/>
      <c r="L86" s="1"/>
      <c r="M86" s="1"/>
      <c r="N86" s="1"/>
      <c r="O86" s="20"/>
      <c r="P86" s="20"/>
      <c r="Q86" s="20"/>
      <c r="R86" s="20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/>
      <c r="B87" s="1"/>
      <c r="C87" s="1"/>
      <c r="D87" s="1"/>
      <c r="E87" s="1"/>
      <c r="F87" s="1"/>
      <c r="G87" s="7"/>
      <c r="H87" s="1"/>
      <c r="I87" s="1"/>
      <c r="J87" s="1"/>
      <c r="K87" s="1"/>
      <c r="L87" s="1"/>
      <c r="M87" s="1"/>
      <c r="N87" s="1"/>
      <c r="O87" s="20"/>
      <c r="P87" s="20"/>
      <c r="Q87" s="20"/>
      <c r="R87" s="20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/>
      <c r="B88" s="1"/>
      <c r="C88" s="1"/>
      <c r="D88" s="1"/>
      <c r="E88" s="1"/>
      <c r="F88" s="1"/>
      <c r="G88" s="7"/>
      <c r="H88" s="1"/>
      <c r="I88" s="1"/>
      <c r="J88" s="1"/>
      <c r="K88" s="1"/>
      <c r="L88" s="1"/>
      <c r="M88" s="1"/>
      <c r="N88" s="1"/>
      <c r="O88" s="20"/>
      <c r="P88" s="20"/>
      <c r="Q88" s="20"/>
      <c r="R88" s="20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/>
      <c r="B89" s="1"/>
      <c r="C89" s="1"/>
      <c r="D89" s="1"/>
      <c r="E89" s="1"/>
      <c r="F89" s="1"/>
      <c r="G89" s="7"/>
      <c r="H89" s="1"/>
      <c r="I89" s="1"/>
      <c r="J89" s="1"/>
      <c r="K89" s="1"/>
      <c r="L89" s="1"/>
      <c r="M89" s="1"/>
      <c r="N89" s="1"/>
      <c r="O89" s="20"/>
      <c r="P89" s="20"/>
      <c r="Q89" s="20"/>
      <c r="R89" s="20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/>
      <c r="B90" s="1"/>
      <c r="C90" s="1"/>
      <c r="D90" s="1"/>
      <c r="E90" s="1"/>
      <c r="F90" s="1"/>
      <c r="G90" s="7"/>
      <c r="H90" s="1"/>
      <c r="I90" s="1"/>
      <c r="J90" s="1"/>
      <c r="K90" s="1"/>
      <c r="L90" s="1"/>
      <c r="M90" s="1"/>
      <c r="N90" s="1"/>
      <c r="O90" s="20"/>
      <c r="P90" s="20"/>
      <c r="Q90" s="20"/>
      <c r="R90" s="20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"/>
      <c r="B91" s="1"/>
      <c r="C91" s="1"/>
      <c r="D91" s="1"/>
      <c r="E91" s="1"/>
      <c r="F91" s="1"/>
      <c r="G91" s="7"/>
      <c r="H91" s="1"/>
      <c r="I91" s="1"/>
      <c r="J91" s="1"/>
      <c r="K91" s="1"/>
      <c r="L91" s="1"/>
      <c r="M91" s="1"/>
      <c r="N91" s="1"/>
      <c r="O91" s="20"/>
      <c r="P91" s="20"/>
      <c r="Q91" s="20"/>
      <c r="R91" s="20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/>
      <c r="B92" s="1"/>
      <c r="C92" s="1"/>
      <c r="D92" s="1"/>
      <c r="E92" s="1"/>
      <c r="F92" s="1"/>
      <c r="G92" s="7"/>
      <c r="H92" s="1"/>
      <c r="I92" s="1"/>
      <c r="J92" s="1"/>
      <c r="K92" s="1"/>
      <c r="L92" s="1"/>
      <c r="M92" s="1"/>
      <c r="N92" s="1"/>
      <c r="O92" s="20"/>
      <c r="P92" s="20"/>
      <c r="Q92" s="20"/>
      <c r="R92" s="20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/>
      <c r="B93" s="1"/>
      <c r="C93" s="1"/>
      <c r="D93" s="1"/>
      <c r="E93" s="1"/>
      <c r="F93" s="1"/>
      <c r="G93" s="7"/>
      <c r="H93" s="1"/>
      <c r="I93" s="1"/>
      <c r="J93" s="1"/>
      <c r="K93" s="1"/>
      <c r="L93" s="1"/>
      <c r="M93" s="1"/>
      <c r="N93" s="1"/>
      <c r="O93" s="20"/>
      <c r="P93" s="20"/>
      <c r="Q93" s="20"/>
      <c r="R93" s="20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/>
      <c r="B94" s="1"/>
      <c r="C94" s="1"/>
      <c r="D94" s="1"/>
      <c r="E94" s="1"/>
      <c r="F94" s="1"/>
      <c r="G94" s="7"/>
      <c r="H94" s="1"/>
      <c r="I94" s="1"/>
      <c r="J94" s="1"/>
      <c r="K94" s="1"/>
      <c r="L94" s="1"/>
      <c r="M94" s="1"/>
      <c r="N94" s="1"/>
      <c r="O94" s="20"/>
      <c r="P94" s="20"/>
      <c r="Q94" s="20"/>
      <c r="R94" s="20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20"/>
      <c r="P95" s="20"/>
      <c r="Q95" s="20"/>
      <c r="R95" s="20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20"/>
      <c r="P96" s="20"/>
      <c r="Q96" s="20"/>
      <c r="R96" s="20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20"/>
      <c r="P97" s="20"/>
      <c r="Q97" s="20"/>
      <c r="R97" s="20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20"/>
      <c r="P98" s="20"/>
      <c r="Q98" s="20"/>
      <c r="R98" s="20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20"/>
      <c r="P99" s="20"/>
      <c r="Q99" s="20"/>
      <c r="R99" s="20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20"/>
      <c r="P100" s="20"/>
      <c r="Q100" s="20"/>
      <c r="R100" s="20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20"/>
      <c r="P101" s="20"/>
      <c r="Q101" s="20"/>
      <c r="R101" s="20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20"/>
      <c r="P102" s="20"/>
      <c r="Q102" s="20"/>
      <c r="R102" s="20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20"/>
      <c r="P103" s="20"/>
      <c r="Q103" s="20"/>
      <c r="R103" s="20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20"/>
      <c r="P104" s="20"/>
      <c r="Q104" s="20"/>
      <c r="R104" s="20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20"/>
      <c r="P105" s="20"/>
      <c r="Q105" s="20"/>
      <c r="R105" s="20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20"/>
      <c r="P106" s="20"/>
      <c r="Q106" s="20"/>
      <c r="R106" s="20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20"/>
      <c r="P107" s="20"/>
      <c r="Q107" s="20"/>
      <c r="R107" s="20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20"/>
      <c r="P108" s="20"/>
      <c r="Q108" s="20"/>
      <c r="R108" s="20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20"/>
      <c r="P109" s="20"/>
      <c r="Q109" s="20"/>
      <c r="R109" s="20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20"/>
      <c r="P110" s="20"/>
      <c r="Q110" s="20"/>
      <c r="R110" s="20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20"/>
      <c r="P111" s="20"/>
      <c r="Q111" s="20"/>
      <c r="R111" s="20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20"/>
      <c r="P112" s="20"/>
      <c r="Q112" s="20"/>
      <c r="R112" s="20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20"/>
      <c r="P113" s="20"/>
      <c r="Q113" s="20"/>
      <c r="R113" s="20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20"/>
      <c r="P114" s="20"/>
      <c r="Q114" s="20"/>
      <c r="R114" s="20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20"/>
      <c r="P115" s="20"/>
      <c r="Q115" s="20"/>
      <c r="R115" s="20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20"/>
      <c r="P116" s="20"/>
      <c r="Q116" s="20"/>
      <c r="R116" s="20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20"/>
      <c r="P117" s="20"/>
      <c r="Q117" s="20"/>
      <c r="R117" s="20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20"/>
      <c r="P118" s="20"/>
      <c r="Q118" s="20"/>
      <c r="R118" s="20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20"/>
      <c r="P119" s="20"/>
      <c r="Q119" s="20"/>
      <c r="R119" s="20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20"/>
      <c r="P120" s="20"/>
      <c r="Q120" s="20"/>
      <c r="R120" s="20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20"/>
      <c r="P121" s="20"/>
      <c r="Q121" s="20"/>
      <c r="R121" s="20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20"/>
      <c r="P122" s="20"/>
      <c r="Q122" s="20"/>
      <c r="R122" s="20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20"/>
      <c r="P123" s="20"/>
      <c r="Q123" s="20"/>
      <c r="R123" s="20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20"/>
      <c r="P124" s="20"/>
      <c r="Q124" s="20"/>
      <c r="R124" s="20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20"/>
      <c r="P125" s="20"/>
      <c r="Q125" s="20"/>
      <c r="R125" s="20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20"/>
      <c r="P126" s="20"/>
      <c r="Q126" s="20"/>
      <c r="R126" s="20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20"/>
      <c r="P127" s="20"/>
      <c r="Q127" s="20"/>
      <c r="R127" s="20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20"/>
      <c r="P128" s="20"/>
      <c r="Q128" s="20"/>
      <c r="R128" s="20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20"/>
      <c r="P129" s="20"/>
      <c r="Q129" s="20"/>
      <c r="R129" s="20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20"/>
      <c r="P130" s="20"/>
      <c r="Q130" s="20"/>
      <c r="R130" s="20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20"/>
      <c r="P131" s="20"/>
      <c r="Q131" s="20"/>
      <c r="R131" s="20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20"/>
      <c r="P132" s="20"/>
      <c r="Q132" s="20"/>
      <c r="R132" s="20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20"/>
      <c r="P133" s="20"/>
      <c r="Q133" s="20"/>
      <c r="R133" s="20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20"/>
      <c r="P134" s="20"/>
      <c r="Q134" s="20"/>
      <c r="R134" s="20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20"/>
      <c r="P135" s="20"/>
      <c r="Q135" s="20"/>
      <c r="R135" s="20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20"/>
      <c r="P136" s="20"/>
      <c r="Q136" s="20"/>
      <c r="R136" s="20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20"/>
      <c r="P137" s="20"/>
      <c r="Q137" s="20"/>
      <c r="R137" s="20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20"/>
      <c r="P138" s="20"/>
      <c r="Q138" s="20"/>
      <c r="R138" s="20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20"/>
      <c r="P139" s="20"/>
      <c r="Q139" s="20"/>
      <c r="R139" s="20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20"/>
      <c r="P140" s="20"/>
      <c r="Q140" s="20"/>
      <c r="R140" s="20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20"/>
      <c r="P141" s="20"/>
      <c r="Q141" s="20"/>
      <c r="R141" s="20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20"/>
      <c r="P142" s="20"/>
      <c r="Q142" s="20"/>
      <c r="R142" s="20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20"/>
      <c r="P143" s="20"/>
      <c r="Q143" s="20"/>
      <c r="R143" s="20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20"/>
      <c r="P144" s="20"/>
      <c r="Q144" s="20"/>
      <c r="R144" s="20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20"/>
      <c r="P145" s="20"/>
      <c r="Q145" s="20"/>
      <c r="R145" s="20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20"/>
      <c r="P146" s="20"/>
      <c r="Q146" s="20"/>
      <c r="R146" s="20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20"/>
      <c r="P147" s="20"/>
      <c r="Q147" s="20"/>
      <c r="R147" s="20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20"/>
      <c r="P148" s="20"/>
      <c r="Q148" s="20"/>
      <c r="R148" s="20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20"/>
      <c r="P149" s="20"/>
      <c r="Q149" s="20"/>
      <c r="R149" s="20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20"/>
      <c r="P150" s="20"/>
      <c r="Q150" s="20"/>
      <c r="R150" s="20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20"/>
      <c r="P151" s="20"/>
      <c r="Q151" s="20"/>
      <c r="R151" s="20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20"/>
      <c r="P152" s="20"/>
      <c r="Q152" s="20"/>
      <c r="R152" s="20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20"/>
      <c r="P153" s="20"/>
      <c r="Q153" s="20"/>
      <c r="R153" s="20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20"/>
      <c r="P154" s="20"/>
      <c r="Q154" s="20"/>
      <c r="R154" s="20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20"/>
      <c r="P155" s="20"/>
      <c r="Q155" s="20"/>
      <c r="R155" s="20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20"/>
      <c r="P156" s="20"/>
      <c r="Q156" s="20"/>
      <c r="R156" s="20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20"/>
      <c r="P157" s="20"/>
      <c r="Q157" s="20"/>
      <c r="R157" s="20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20"/>
      <c r="P158" s="20"/>
      <c r="Q158" s="20"/>
      <c r="R158" s="20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20"/>
      <c r="P159" s="20"/>
      <c r="Q159" s="20"/>
      <c r="R159" s="20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20"/>
      <c r="P160" s="20"/>
      <c r="Q160" s="20"/>
      <c r="R160" s="20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20"/>
      <c r="P161" s="20"/>
      <c r="Q161" s="20"/>
      <c r="R161" s="20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20"/>
      <c r="P162" s="20"/>
      <c r="Q162" s="20"/>
      <c r="R162" s="20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20"/>
      <c r="P163" s="20"/>
      <c r="Q163" s="20"/>
      <c r="R163" s="20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20"/>
      <c r="P164" s="20"/>
      <c r="Q164" s="20"/>
      <c r="R164" s="20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20"/>
      <c r="P165" s="20"/>
      <c r="Q165" s="20"/>
      <c r="R165" s="20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20"/>
      <c r="P166" s="20"/>
      <c r="Q166" s="20"/>
      <c r="R166" s="20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20"/>
      <c r="P167" s="20"/>
      <c r="Q167" s="20"/>
      <c r="R167" s="20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20"/>
      <c r="P168" s="20"/>
      <c r="Q168" s="20"/>
      <c r="R168" s="20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20"/>
      <c r="P169" s="20"/>
      <c r="Q169" s="20"/>
      <c r="R169" s="20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20"/>
      <c r="P170" s="20"/>
      <c r="Q170" s="20"/>
      <c r="R170" s="20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20"/>
      <c r="P171" s="20"/>
      <c r="Q171" s="20"/>
      <c r="R171" s="20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20"/>
      <c r="P172" s="20"/>
      <c r="Q172" s="20"/>
      <c r="R172" s="20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20"/>
      <c r="P173" s="20"/>
      <c r="Q173" s="20"/>
      <c r="R173" s="20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20"/>
      <c r="P174" s="20"/>
      <c r="Q174" s="20"/>
      <c r="R174" s="20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20"/>
      <c r="P175" s="20"/>
      <c r="Q175" s="20"/>
      <c r="R175" s="20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20"/>
      <c r="P176" s="20"/>
      <c r="Q176" s="20"/>
      <c r="R176" s="20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20"/>
      <c r="P177" s="20"/>
      <c r="Q177" s="20"/>
      <c r="R177" s="20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20"/>
      <c r="P178" s="20"/>
      <c r="Q178" s="20"/>
      <c r="R178" s="20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20"/>
      <c r="P179" s="20"/>
      <c r="Q179" s="20"/>
      <c r="R179" s="20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20"/>
      <c r="P180" s="20"/>
      <c r="Q180" s="20"/>
      <c r="R180" s="20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20"/>
      <c r="P181" s="20"/>
      <c r="Q181" s="20"/>
      <c r="R181" s="20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20"/>
      <c r="P182" s="20"/>
      <c r="Q182" s="20"/>
      <c r="R182" s="20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20"/>
      <c r="P183" s="20"/>
      <c r="Q183" s="20"/>
      <c r="R183" s="20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20"/>
      <c r="P184" s="20"/>
      <c r="Q184" s="20"/>
      <c r="R184" s="20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20"/>
      <c r="P185" s="20"/>
      <c r="Q185" s="20"/>
      <c r="R185" s="20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20"/>
      <c r="P186" s="20"/>
      <c r="Q186" s="20"/>
      <c r="R186" s="20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20"/>
      <c r="P187" s="20"/>
      <c r="Q187" s="20"/>
      <c r="R187" s="20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20"/>
      <c r="P188" s="20"/>
      <c r="Q188" s="20"/>
      <c r="R188" s="20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20"/>
      <c r="P189" s="20"/>
      <c r="Q189" s="20"/>
      <c r="R189" s="20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20"/>
      <c r="P190" s="20"/>
      <c r="Q190" s="20"/>
      <c r="R190" s="20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20"/>
      <c r="P191" s="20"/>
      <c r="Q191" s="20"/>
      <c r="R191" s="20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20"/>
      <c r="P192" s="20"/>
      <c r="Q192" s="20"/>
      <c r="R192" s="20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20"/>
      <c r="P193" s="20"/>
      <c r="Q193" s="20"/>
      <c r="R193" s="20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20"/>
      <c r="P194" s="20"/>
      <c r="Q194" s="20"/>
      <c r="R194" s="20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20"/>
      <c r="P195" s="20"/>
      <c r="Q195" s="20"/>
      <c r="R195" s="20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20"/>
      <c r="P196" s="20"/>
      <c r="Q196" s="20"/>
      <c r="R196" s="20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20"/>
      <c r="P197" s="20"/>
      <c r="Q197" s="20"/>
      <c r="R197" s="20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20"/>
      <c r="P198" s="20"/>
      <c r="Q198" s="20"/>
      <c r="R198" s="20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20"/>
      <c r="P199" s="20"/>
      <c r="Q199" s="20"/>
      <c r="R199" s="20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20"/>
      <c r="P200" s="20"/>
      <c r="Q200" s="20"/>
      <c r="R200" s="20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20"/>
      <c r="P201" s="20"/>
      <c r="Q201" s="20"/>
      <c r="R201" s="20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20"/>
      <c r="P202" s="20"/>
      <c r="Q202" s="20"/>
      <c r="R202" s="20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20"/>
      <c r="P203" s="20"/>
      <c r="Q203" s="20"/>
      <c r="R203" s="20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20"/>
      <c r="P204" s="20"/>
      <c r="Q204" s="20"/>
      <c r="R204" s="20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20"/>
      <c r="P205" s="20"/>
      <c r="Q205" s="20"/>
      <c r="R205" s="20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20"/>
      <c r="P206" s="20"/>
      <c r="Q206" s="20"/>
      <c r="R206" s="20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20"/>
      <c r="P207" s="20"/>
      <c r="Q207" s="20"/>
      <c r="R207" s="20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20"/>
      <c r="P208" s="20"/>
      <c r="Q208" s="20"/>
      <c r="R208" s="20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20"/>
      <c r="P209" s="20"/>
      <c r="Q209" s="20"/>
      <c r="R209" s="20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20"/>
      <c r="P210" s="20"/>
      <c r="Q210" s="20"/>
      <c r="R210" s="20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20"/>
      <c r="P211" s="20"/>
      <c r="Q211" s="20"/>
      <c r="R211" s="20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20"/>
      <c r="P212" s="20"/>
      <c r="Q212" s="20"/>
      <c r="R212" s="20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20"/>
      <c r="P213" s="20"/>
      <c r="Q213" s="20"/>
      <c r="R213" s="20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20"/>
      <c r="P214" s="20"/>
      <c r="Q214" s="20"/>
      <c r="R214" s="20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20"/>
      <c r="P215" s="20"/>
      <c r="Q215" s="20"/>
      <c r="R215" s="20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20"/>
      <c r="P216" s="20"/>
      <c r="Q216" s="20"/>
      <c r="R216" s="20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20"/>
      <c r="P217" s="20"/>
      <c r="Q217" s="20"/>
      <c r="R217" s="20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20"/>
      <c r="P218" s="20"/>
      <c r="Q218" s="20"/>
      <c r="R218" s="20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20"/>
      <c r="P219" s="20"/>
      <c r="Q219" s="20"/>
      <c r="R219" s="20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20"/>
      <c r="P220" s="20"/>
      <c r="Q220" s="20"/>
      <c r="R220" s="20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20"/>
      <c r="P221" s="20"/>
      <c r="Q221" s="20"/>
      <c r="R221" s="20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20"/>
      <c r="P222" s="20"/>
      <c r="Q222" s="20"/>
      <c r="R222" s="20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20"/>
      <c r="P223" s="20"/>
      <c r="Q223" s="20"/>
      <c r="R223" s="20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20"/>
      <c r="P224" s="20"/>
      <c r="Q224" s="20"/>
      <c r="R224" s="20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20"/>
      <c r="P225" s="20"/>
      <c r="Q225" s="20"/>
      <c r="R225" s="20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20"/>
      <c r="P226" s="20"/>
      <c r="Q226" s="20"/>
      <c r="R226" s="20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20"/>
      <c r="P227" s="20"/>
      <c r="Q227" s="20"/>
      <c r="R227" s="20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20"/>
      <c r="P228" s="20"/>
      <c r="Q228" s="20"/>
      <c r="R228" s="20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20"/>
      <c r="P229" s="20"/>
      <c r="Q229" s="20"/>
      <c r="R229" s="20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20"/>
      <c r="P230" s="20"/>
      <c r="Q230" s="20"/>
      <c r="R230" s="20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20"/>
      <c r="P231" s="20"/>
      <c r="Q231" s="20"/>
      <c r="R231" s="20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20"/>
      <c r="P232" s="20"/>
      <c r="Q232" s="20"/>
      <c r="R232" s="20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20"/>
      <c r="P233" s="20"/>
      <c r="Q233" s="20"/>
      <c r="R233" s="20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20"/>
      <c r="P234" s="20"/>
      <c r="Q234" s="20"/>
      <c r="R234" s="20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20"/>
      <c r="P235" s="20"/>
      <c r="Q235" s="20"/>
      <c r="R235" s="20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20"/>
      <c r="P236" s="20"/>
      <c r="Q236" s="20"/>
      <c r="R236" s="20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20"/>
      <c r="P237" s="20"/>
      <c r="Q237" s="20"/>
      <c r="R237" s="20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20"/>
      <c r="P238" s="20"/>
      <c r="Q238" s="20"/>
      <c r="R238" s="20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20"/>
      <c r="P239" s="20"/>
      <c r="Q239" s="20"/>
      <c r="R239" s="20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20"/>
      <c r="P240" s="20"/>
      <c r="Q240" s="20"/>
      <c r="R240" s="20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20"/>
      <c r="P241" s="20"/>
      <c r="Q241" s="20"/>
      <c r="R241" s="20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20"/>
      <c r="P242" s="20"/>
      <c r="Q242" s="20"/>
      <c r="R242" s="20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20"/>
      <c r="P243" s="20"/>
      <c r="Q243" s="20"/>
      <c r="R243" s="20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20"/>
      <c r="P244" s="20"/>
      <c r="Q244" s="20"/>
      <c r="R244" s="20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20"/>
      <c r="P245" s="20"/>
      <c r="Q245" s="20"/>
      <c r="R245" s="20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20"/>
      <c r="P246" s="20"/>
      <c r="Q246" s="20"/>
      <c r="R246" s="20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20"/>
      <c r="P247" s="20"/>
      <c r="Q247" s="20"/>
      <c r="R247" s="20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20"/>
      <c r="P248" s="20"/>
      <c r="Q248" s="20"/>
      <c r="R248" s="20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20"/>
      <c r="P249" s="20"/>
      <c r="Q249" s="20"/>
      <c r="R249" s="20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20"/>
      <c r="P250" s="20"/>
      <c r="Q250" s="20"/>
      <c r="R250" s="20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20"/>
      <c r="P251" s="20"/>
      <c r="Q251" s="20"/>
      <c r="R251" s="20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20"/>
      <c r="P252" s="20"/>
      <c r="Q252" s="20"/>
      <c r="R252" s="20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20"/>
      <c r="P253" s="20"/>
      <c r="Q253" s="20"/>
      <c r="R253" s="20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20"/>
      <c r="P254" s="20"/>
      <c r="Q254" s="20"/>
      <c r="R254" s="20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20"/>
      <c r="P255" s="20"/>
      <c r="Q255" s="20"/>
      <c r="R255" s="20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20"/>
      <c r="P256" s="20"/>
      <c r="Q256" s="20"/>
      <c r="R256" s="20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20"/>
      <c r="P257" s="20"/>
      <c r="Q257" s="20"/>
      <c r="R257" s="20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20"/>
      <c r="P258" s="20"/>
      <c r="Q258" s="20"/>
      <c r="R258" s="20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20"/>
      <c r="P259" s="20"/>
      <c r="Q259" s="20"/>
      <c r="R259" s="20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20"/>
      <c r="P260" s="20"/>
      <c r="Q260" s="20"/>
      <c r="R260" s="20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20"/>
      <c r="P261" s="20"/>
      <c r="Q261" s="20"/>
      <c r="R261" s="20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20"/>
      <c r="P262" s="20"/>
      <c r="Q262" s="20"/>
      <c r="R262" s="20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20"/>
      <c r="P263" s="20"/>
      <c r="Q263" s="20"/>
      <c r="R263" s="20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20"/>
      <c r="P264" s="20"/>
      <c r="Q264" s="20"/>
      <c r="R264" s="20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20"/>
      <c r="P265" s="20"/>
      <c r="Q265" s="20"/>
      <c r="R265" s="20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20"/>
      <c r="P266" s="20"/>
      <c r="Q266" s="20"/>
      <c r="R266" s="20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20"/>
      <c r="P267" s="20"/>
      <c r="Q267" s="20"/>
      <c r="R267" s="20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20"/>
      <c r="P268" s="20"/>
      <c r="Q268" s="20"/>
      <c r="R268" s="20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20"/>
      <c r="P269" s="20"/>
      <c r="Q269" s="20"/>
      <c r="R269" s="20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20"/>
      <c r="P270" s="20"/>
      <c r="Q270" s="20"/>
      <c r="R270" s="20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20"/>
      <c r="P271" s="20"/>
      <c r="Q271" s="20"/>
      <c r="R271" s="20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20"/>
      <c r="P272" s="20"/>
      <c r="Q272" s="20"/>
      <c r="R272" s="20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20"/>
      <c r="P273" s="20"/>
      <c r="Q273" s="20"/>
      <c r="R273" s="20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20"/>
      <c r="P274" s="20"/>
      <c r="Q274" s="20"/>
      <c r="R274" s="20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20"/>
      <c r="P275" s="20"/>
      <c r="Q275" s="20"/>
      <c r="R275" s="20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20"/>
      <c r="P276" s="20"/>
      <c r="Q276" s="20"/>
      <c r="R276" s="20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20"/>
      <c r="P277" s="20"/>
      <c r="Q277" s="20"/>
      <c r="R277" s="20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20"/>
      <c r="P278" s="20"/>
      <c r="Q278" s="20"/>
      <c r="R278" s="20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20"/>
      <c r="P279" s="20"/>
      <c r="Q279" s="20"/>
      <c r="R279" s="20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20"/>
      <c r="P280" s="20"/>
      <c r="Q280" s="20"/>
      <c r="R280" s="20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20"/>
      <c r="P281" s="20"/>
      <c r="Q281" s="20"/>
      <c r="R281" s="20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20"/>
      <c r="P282" s="20"/>
      <c r="Q282" s="20"/>
      <c r="R282" s="20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20"/>
      <c r="P283" s="20"/>
      <c r="Q283" s="20"/>
      <c r="R283" s="20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20"/>
      <c r="P284" s="20"/>
      <c r="Q284" s="20"/>
      <c r="R284" s="20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20"/>
      <c r="P285" s="20"/>
      <c r="Q285" s="20"/>
      <c r="R285" s="20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20"/>
      <c r="P286" s="20"/>
      <c r="Q286" s="20"/>
      <c r="R286" s="20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20"/>
      <c r="P287" s="20"/>
      <c r="Q287" s="20"/>
      <c r="R287" s="20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20"/>
      <c r="P288" s="20"/>
      <c r="Q288" s="20"/>
      <c r="R288" s="20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20"/>
      <c r="P289" s="20"/>
      <c r="Q289" s="20"/>
      <c r="R289" s="20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20"/>
      <c r="P290" s="20"/>
      <c r="Q290" s="20"/>
      <c r="R290" s="20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20"/>
      <c r="P291" s="20"/>
      <c r="Q291" s="20"/>
      <c r="R291" s="20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20"/>
      <c r="P292" s="20"/>
      <c r="Q292" s="20"/>
      <c r="R292" s="20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20"/>
      <c r="P293" s="20"/>
      <c r="Q293" s="20"/>
      <c r="R293" s="20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20"/>
      <c r="P294" s="20"/>
      <c r="Q294" s="20"/>
      <c r="R294" s="20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20"/>
      <c r="P295" s="20"/>
      <c r="Q295" s="20"/>
      <c r="R295" s="20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20"/>
      <c r="P296" s="20"/>
      <c r="Q296" s="20"/>
      <c r="R296" s="20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20"/>
      <c r="P297" s="20"/>
      <c r="Q297" s="20"/>
      <c r="R297" s="20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20"/>
      <c r="P298" s="20"/>
      <c r="Q298" s="20"/>
      <c r="R298" s="20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20"/>
      <c r="P299" s="20"/>
      <c r="Q299" s="20"/>
      <c r="R299" s="20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20"/>
      <c r="P300" s="20"/>
      <c r="Q300" s="20"/>
      <c r="R300" s="20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20"/>
      <c r="P301" s="20"/>
      <c r="Q301" s="20"/>
      <c r="R301" s="20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20"/>
      <c r="P302" s="20"/>
      <c r="Q302" s="20"/>
      <c r="R302" s="20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20"/>
      <c r="P303" s="20"/>
      <c r="Q303" s="20"/>
      <c r="R303" s="20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20"/>
      <c r="P304" s="20"/>
      <c r="Q304" s="20"/>
      <c r="R304" s="20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20"/>
      <c r="P305" s="20"/>
      <c r="Q305" s="20"/>
      <c r="R305" s="20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20"/>
      <c r="P306" s="20"/>
      <c r="Q306" s="20"/>
      <c r="R306" s="20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20"/>
      <c r="P307" s="20"/>
      <c r="Q307" s="20"/>
      <c r="R307" s="20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20"/>
      <c r="P308" s="20"/>
      <c r="Q308" s="20"/>
      <c r="R308" s="20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20"/>
      <c r="P309" s="20"/>
      <c r="Q309" s="20"/>
      <c r="R309" s="20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20"/>
      <c r="P310" s="20"/>
      <c r="Q310" s="20"/>
      <c r="R310" s="20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20"/>
      <c r="P311" s="20"/>
      <c r="Q311" s="20"/>
      <c r="R311" s="20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20"/>
      <c r="P312" s="20"/>
      <c r="Q312" s="20"/>
      <c r="R312" s="20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20"/>
      <c r="P313" s="20"/>
      <c r="Q313" s="20"/>
      <c r="R313" s="20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20"/>
      <c r="P314" s="20"/>
      <c r="Q314" s="20"/>
      <c r="R314" s="20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20"/>
      <c r="P315" s="20"/>
      <c r="Q315" s="20"/>
      <c r="R315" s="20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20"/>
      <c r="P316" s="20"/>
      <c r="Q316" s="20"/>
      <c r="R316" s="20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20"/>
      <c r="P317" s="20"/>
      <c r="Q317" s="20"/>
      <c r="R317" s="20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20"/>
      <c r="P318" s="20"/>
      <c r="Q318" s="20"/>
      <c r="R318" s="20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20"/>
      <c r="P319" s="20"/>
      <c r="Q319" s="20"/>
      <c r="R319" s="20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20"/>
      <c r="P320" s="20"/>
      <c r="Q320" s="20"/>
      <c r="R320" s="20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20"/>
      <c r="P321" s="20"/>
      <c r="Q321" s="20"/>
      <c r="R321" s="20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20"/>
      <c r="P322" s="20"/>
      <c r="Q322" s="20"/>
      <c r="R322" s="20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20"/>
      <c r="P323" s="20"/>
      <c r="Q323" s="20"/>
      <c r="R323" s="20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20"/>
      <c r="P324" s="20"/>
      <c r="Q324" s="20"/>
      <c r="R324" s="20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20"/>
      <c r="P325" s="20"/>
      <c r="Q325" s="20"/>
      <c r="R325" s="20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20"/>
      <c r="P326" s="20"/>
      <c r="Q326" s="20"/>
      <c r="R326" s="20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20"/>
      <c r="P327" s="20"/>
      <c r="Q327" s="20"/>
      <c r="R327" s="20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20"/>
      <c r="P328" s="20"/>
      <c r="Q328" s="20"/>
      <c r="R328" s="20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20"/>
      <c r="P329" s="20"/>
      <c r="Q329" s="20"/>
      <c r="R329" s="20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20"/>
      <c r="P330" s="20"/>
      <c r="Q330" s="20"/>
      <c r="R330" s="20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20"/>
      <c r="P331" s="20"/>
      <c r="Q331" s="20"/>
      <c r="R331" s="20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20"/>
      <c r="P332" s="20"/>
      <c r="Q332" s="20"/>
      <c r="R332" s="20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20"/>
      <c r="P333" s="20"/>
      <c r="Q333" s="20"/>
      <c r="R333" s="20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20"/>
      <c r="P334" s="20"/>
      <c r="Q334" s="20"/>
      <c r="R334" s="20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20"/>
      <c r="P335" s="20"/>
      <c r="Q335" s="20"/>
      <c r="R335" s="20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20"/>
      <c r="P336" s="20"/>
      <c r="Q336" s="20"/>
      <c r="R336" s="20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20"/>
      <c r="P337" s="20"/>
      <c r="Q337" s="20"/>
      <c r="R337" s="20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20"/>
      <c r="P338" s="20"/>
      <c r="Q338" s="20"/>
      <c r="R338" s="20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20"/>
      <c r="P339" s="20"/>
      <c r="Q339" s="20"/>
      <c r="R339" s="20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20"/>
      <c r="P340" s="20"/>
      <c r="Q340" s="20"/>
      <c r="R340" s="20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20"/>
      <c r="P341" s="20"/>
      <c r="Q341" s="20"/>
      <c r="R341" s="20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20"/>
      <c r="P342" s="20"/>
      <c r="Q342" s="20"/>
      <c r="R342" s="20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20"/>
      <c r="P343" s="20"/>
      <c r="Q343" s="20"/>
      <c r="R343" s="20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20"/>
      <c r="P344" s="20"/>
      <c r="Q344" s="20"/>
      <c r="R344" s="20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20"/>
      <c r="P345" s="20"/>
      <c r="Q345" s="20"/>
      <c r="R345" s="20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20"/>
      <c r="P346" s="20"/>
      <c r="Q346" s="20"/>
      <c r="R346" s="20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20"/>
      <c r="P347" s="20"/>
      <c r="Q347" s="20"/>
      <c r="R347" s="20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20"/>
      <c r="P348" s="20"/>
      <c r="Q348" s="20"/>
      <c r="R348" s="20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20"/>
      <c r="P349" s="20"/>
      <c r="Q349" s="20"/>
      <c r="R349" s="20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20"/>
      <c r="P350" s="20"/>
      <c r="Q350" s="20"/>
      <c r="R350" s="20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20"/>
      <c r="P351" s="20"/>
      <c r="Q351" s="20"/>
      <c r="R351" s="20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20"/>
      <c r="P352" s="20"/>
      <c r="Q352" s="20"/>
      <c r="R352" s="20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20"/>
      <c r="P353" s="20"/>
      <c r="Q353" s="20"/>
      <c r="R353" s="20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20"/>
      <c r="P354" s="20"/>
      <c r="Q354" s="20"/>
      <c r="R354" s="20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20"/>
      <c r="P355" s="20"/>
      <c r="Q355" s="20"/>
      <c r="R355" s="20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20"/>
      <c r="P356" s="20"/>
      <c r="Q356" s="20"/>
      <c r="R356" s="20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20"/>
      <c r="P357" s="20"/>
      <c r="Q357" s="20"/>
      <c r="R357" s="20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20"/>
      <c r="P358" s="20"/>
      <c r="Q358" s="20"/>
      <c r="R358" s="20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20"/>
      <c r="P359" s="20"/>
      <c r="Q359" s="20"/>
      <c r="R359" s="20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20"/>
      <c r="P360" s="20"/>
      <c r="Q360" s="20"/>
      <c r="R360" s="20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20"/>
      <c r="P361" s="20"/>
      <c r="Q361" s="20"/>
      <c r="R361" s="20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20"/>
      <c r="P362" s="20"/>
      <c r="Q362" s="20"/>
      <c r="R362" s="20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20"/>
      <c r="P363" s="20"/>
      <c r="Q363" s="20"/>
      <c r="R363" s="20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20"/>
      <c r="P364" s="20"/>
      <c r="Q364" s="20"/>
      <c r="R364" s="20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20"/>
      <c r="P365" s="20"/>
      <c r="Q365" s="20"/>
      <c r="R365" s="20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20"/>
      <c r="P366" s="20"/>
      <c r="Q366" s="20"/>
      <c r="R366" s="20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20"/>
      <c r="P367" s="20"/>
      <c r="Q367" s="20"/>
      <c r="R367" s="20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20"/>
      <c r="P368" s="20"/>
      <c r="Q368" s="20"/>
      <c r="R368" s="20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20"/>
      <c r="P369" s="20"/>
      <c r="Q369" s="20"/>
      <c r="R369" s="20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20"/>
      <c r="P370" s="20"/>
      <c r="Q370" s="20"/>
      <c r="R370" s="20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20"/>
      <c r="P371" s="20"/>
      <c r="Q371" s="20"/>
      <c r="R371" s="20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20"/>
      <c r="P372" s="20"/>
      <c r="Q372" s="20"/>
      <c r="R372" s="20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20"/>
      <c r="P373" s="20"/>
      <c r="Q373" s="20"/>
      <c r="R373" s="20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20"/>
      <c r="P374" s="20"/>
      <c r="Q374" s="20"/>
      <c r="R374" s="20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20"/>
      <c r="P375" s="20"/>
      <c r="Q375" s="20"/>
      <c r="R375" s="20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20"/>
      <c r="P376" s="20"/>
      <c r="Q376" s="20"/>
      <c r="R376" s="20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20"/>
      <c r="P377" s="20"/>
      <c r="Q377" s="20"/>
      <c r="R377" s="20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20"/>
      <c r="P378" s="20"/>
      <c r="Q378" s="20"/>
      <c r="R378" s="20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20"/>
      <c r="P379" s="20"/>
      <c r="Q379" s="20"/>
      <c r="R379" s="20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20"/>
      <c r="P380" s="20"/>
      <c r="Q380" s="20"/>
      <c r="R380" s="20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20"/>
      <c r="P381" s="20"/>
      <c r="Q381" s="20"/>
      <c r="R381" s="20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20"/>
      <c r="P382" s="20"/>
      <c r="Q382" s="20"/>
      <c r="R382" s="20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20"/>
      <c r="P383" s="20"/>
      <c r="Q383" s="20"/>
      <c r="R383" s="20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20"/>
      <c r="P384" s="20"/>
      <c r="Q384" s="20"/>
      <c r="R384" s="20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20"/>
      <c r="P385" s="20"/>
      <c r="Q385" s="20"/>
      <c r="R385" s="20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20"/>
      <c r="P386" s="20"/>
      <c r="Q386" s="20"/>
      <c r="R386" s="20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20"/>
      <c r="P387" s="20"/>
      <c r="Q387" s="20"/>
      <c r="R387" s="20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20"/>
      <c r="P388" s="20"/>
      <c r="Q388" s="20"/>
      <c r="R388" s="20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20"/>
      <c r="P389" s="20"/>
      <c r="Q389" s="20"/>
      <c r="R389" s="20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20"/>
      <c r="P390" s="20"/>
      <c r="Q390" s="20"/>
      <c r="R390" s="20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20"/>
      <c r="P391" s="20"/>
      <c r="Q391" s="20"/>
      <c r="R391" s="20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20"/>
      <c r="P392" s="20"/>
      <c r="Q392" s="20"/>
      <c r="R392" s="20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20"/>
      <c r="P393" s="20"/>
      <c r="Q393" s="20"/>
      <c r="R393" s="20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20"/>
      <c r="P394" s="20"/>
      <c r="Q394" s="20"/>
      <c r="R394" s="20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20"/>
      <c r="P395" s="20"/>
      <c r="Q395" s="20"/>
      <c r="R395" s="20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20"/>
      <c r="P396" s="20"/>
      <c r="Q396" s="20"/>
      <c r="R396" s="20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20"/>
      <c r="P397" s="20"/>
      <c r="Q397" s="20"/>
      <c r="R397" s="20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20"/>
      <c r="P398" s="20"/>
      <c r="Q398" s="20"/>
      <c r="R398" s="20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20"/>
      <c r="P399" s="20"/>
      <c r="Q399" s="20"/>
      <c r="R399" s="20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20"/>
      <c r="P400" s="20"/>
      <c r="Q400" s="20"/>
      <c r="R400" s="20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20"/>
      <c r="P401" s="20"/>
      <c r="Q401" s="20"/>
      <c r="R401" s="20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20"/>
      <c r="P402" s="20"/>
      <c r="Q402" s="20"/>
      <c r="R402" s="20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20"/>
      <c r="P403" s="20"/>
      <c r="Q403" s="20"/>
      <c r="R403" s="20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20"/>
      <c r="P404" s="20"/>
      <c r="Q404" s="20"/>
      <c r="R404" s="20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20"/>
      <c r="P405" s="20"/>
      <c r="Q405" s="20"/>
      <c r="R405" s="20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20"/>
      <c r="P406" s="20"/>
      <c r="Q406" s="20"/>
      <c r="R406" s="20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20"/>
      <c r="P407" s="20"/>
      <c r="Q407" s="20"/>
      <c r="R407" s="20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20"/>
      <c r="P408" s="20"/>
      <c r="Q408" s="20"/>
      <c r="R408" s="20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20"/>
      <c r="P409" s="20"/>
      <c r="Q409" s="20"/>
      <c r="R409" s="20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20"/>
      <c r="P410" s="20"/>
      <c r="Q410" s="20"/>
      <c r="R410" s="20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20"/>
      <c r="P411" s="20"/>
      <c r="Q411" s="20"/>
      <c r="R411" s="20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20"/>
      <c r="P412" s="20"/>
      <c r="Q412" s="20"/>
      <c r="R412" s="20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20"/>
      <c r="P413" s="20"/>
      <c r="Q413" s="20"/>
      <c r="R413" s="20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20"/>
      <c r="P414" s="20"/>
      <c r="Q414" s="20"/>
      <c r="R414" s="20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20"/>
      <c r="P415" s="20"/>
      <c r="Q415" s="20"/>
      <c r="R415" s="20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20"/>
      <c r="P416" s="20"/>
      <c r="Q416" s="20"/>
      <c r="R416" s="20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20"/>
      <c r="P417" s="20"/>
      <c r="Q417" s="20"/>
      <c r="R417" s="20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20"/>
      <c r="P418" s="20"/>
      <c r="Q418" s="20"/>
      <c r="R418" s="20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20"/>
      <c r="P419" s="20"/>
      <c r="Q419" s="20"/>
      <c r="R419" s="20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20"/>
      <c r="P420" s="20"/>
      <c r="Q420" s="20"/>
      <c r="R420" s="20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20"/>
      <c r="P421" s="20"/>
      <c r="Q421" s="20"/>
      <c r="R421" s="20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20"/>
      <c r="P422" s="20"/>
      <c r="Q422" s="20"/>
      <c r="R422" s="20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20"/>
      <c r="P423" s="20"/>
      <c r="Q423" s="20"/>
      <c r="R423" s="20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20"/>
      <c r="P424" s="20"/>
      <c r="Q424" s="20"/>
      <c r="R424" s="20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20"/>
      <c r="P425" s="20"/>
      <c r="Q425" s="20"/>
      <c r="R425" s="20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20"/>
      <c r="P426" s="20"/>
      <c r="Q426" s="20"/>
      <c r="R426" s="20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20"/>
      <c r="P427" s="20"/>
      <c r="Q427" s="20"/>
      <c r="R427" s="20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20"/>
      <c r="P428" s="20"/>
      <c r="Q428" s="20"/>
      <c r="R428" s="20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20"/>
      <c r="P429" s="20"/>
      <c r="Q429" s="20"/>
      <c r="R429" s="20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20"/>
      <c r="P430" s="20"/>
      <c r="Q430" s="20"/>
      <c r="R430" s="20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20"/>
      <c r="P431" s="20"/>
      <c r="Q431" s="20"/>
      <c r="R431" s="20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20"/>
      <c r="P432" s="20"/>
      <c r="Q432" s="20"/>
      <c r="R432" s="20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20"/>
      <c r="P433" s="20"/>
      <c r="Q433" s="20"/>
      <c r="R433" s="20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20"/>
      <c r="P434" s="20"/>
      <c r="Q434" s="20"/>
      <c r="R434" s="20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20"/>
      <c r="P435" s="20"/>
      <c r="Q435" s="20"/>
      <c r="R435" s="20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20"/>
      <c r="P436" s="20"/>
      <c r="Q436" s="20"/>
      <c r="R436" s="20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20"/>
      <c r="P437" s="20"/>
      <c r="Q437" s="20"/>
      <c r="R437" s="20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20"/>
      <c r="P438" s="20"/>
      <c r="Q438" s="20"/>
      <c r="R438" s="20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20"/>
      <c r="P439" s="20"/>
      <c r="Q439" s="20"/>
      <c r="R439" s="20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20"/>
      <c r="P440" s="20"/>
      <c r="Q440" s="20"/>
      <c r="R440" s="20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20"/>
      <c r="P441" s="20"/>
      <c r="Q441" s="20"/>
      <c r="R441" s="20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20"/>
      <c r="P442" s="20"/>
      <c r="Q442" s="20"/>
      <c r="R442" s="20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20"/>
      <c r="P443" s="20"/>
      <c r="Q443" s="20"/>
      <c r="R443" s="20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20"/>
      <c r="P444" s="20"/>
      <c r="Q444" s="20"/>
      <c r="R444" s="20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20"/>
      <c r="P445" s="20"/>
      <c r="Q445" s="20"/>
      <c r="R445" s="20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20"/>
      <c r="P446" s="20"/>
      <c r="Q446" s="20"/>
      <c r="R446" s="20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20"/>
      <c r="P447" s="20"/>
      <c r="Q447" s="20"/>
      <c r="R447" s="20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20"/>
      <c r="P448" s="20"/>
      <c r="Q448" s="20"/>
      <c r="R448" s="20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20"/>
      <c r="P449" s="20"/>
      <c r="Q449" s="20"/>
      <c r="R449" s="20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20"/>
      <c r="P450" s="20"/>
      <c r="Q450" s="20"/>
      <c r="R450" s="20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20"/>
      <c r="P451" s="20"/>
      <c r="Q451" s="20"/>
      <c r="R451" s="20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20"/>
      <c r="P452" s="20"/>
      <c r="Q452" s="20"/>
      <c r="R452" s="20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20"/>
      <c r="P453" s="20"/>
      <c r="Q453" s="20"/>
      <c r="R453" s="20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20"/>
      <c r="P454" s="20"/>
      <c r="Q454" s="20"/>
      <c r="R454" s="20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20"/>
      <c r="P455" s="20"/>
      <c r="Q455" s="20"/>
      <c r="R455" s="20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20"/>
      <c r="P456" s="20"/>
      <c r="Q456" s="20"/>
      <c r="R456" s="20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20"/>
      <c r="P457" s="20"/>
      <c r="Q457" s="20"/>
      <c r="R457" s="20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20"/>
      <c r="P458" s="20"/>
      <c r="Q458" s="20"/>
      <c r="R458" s="20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20"/>
      <c r="P459" s="20"/>
      <c r="Q459" s="20"/>
      <c r="R459" s="20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20"/>
      <c r="P460" s="20"/>
      <c r="Q460" s="20"/>
      <c r="R460" s="20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20"/>
      <c r="P461" s="20"/>
      <c r="Q461" s="20"/>
      <c r="R461" s="20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20"/>
      <c r="P462" s="20"/>
      <c r="Q462" s="20"/>
      <c r="R462" s="20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20"/>
      <c r="P463" s="20"/>
      <c r="Q463" s="20"/>
      <c r="R463" s="20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20"/>
      <c r="P464" s="20"/>
      <c r="Q464" s="20"/>
      <c r="R464" s="20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20"/>
      <c r="P465" s="20"/>
      <c r="Q465" s="20"/>
      <c r="R465" s="20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20"/>
      <c r="P466" s="20"/>
      <c r="Q466" s="20"/>
      <c r="R466" s="20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20"/>
      <c r="P467" s="20"/>
      <c r="Q467" s="20"/>
      <c r="R467" s="20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20"/>
      <c r="P468" s="20"/>
      <c r="Q468" s="20"/>
      <c r="R468" s="20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20"/>
      <c r="P469" s="20"/>
      <c r="Q469" s="20"/>
      <c r="R469" s="20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20"/>
      <c r="P470" s="20"/>
      <c r="Q470" s="20"/>
      <c r="R470" s="20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20"/>
      <c r="P471" s="20"/>
      <c r="Q471" s="20"/>
      <c r="R471" s="20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20"/>
      <c r="P472" s="20"/>
      <c r="Q472" s="20"/>
      <c r="R472" s="20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20"/>
      <c r="P473" s="20"/>
      <c r="Q473" s="20"/>
      <c r="R473" s="20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20"/>
      <c r="P474" s="20"/>
      <c r="Q474" s="20"/>
      <c r="R474" s="20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20"/>
      <c r="P475" s="20"/>
      <c r="Q475" s="20"/>
      <c r="R475" s="20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20"/>
      <c r="P476" s="20"/>
      <c r="Q476" s="20"/>
      <c r="R476" s="20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20"/>
      <c r="P477" s="20"/>
      <c r="Q477" s="20"/>
      <c r="R477" s="20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20"/>
      <c r="P478" s="20"/>
      <c r="Q478" s="20"/>
      <c r="R478" s="20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20"/>
      <c r="P479" s="20"/>
      <c r="Q479" s="20"/>
      <c r="R479" s="20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20"/>
      <c r="P480" s="20"/>
      <c r="Q480" s="20"/>
      <c r="R480" s="20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20"/>
      <c r="P481" s="20"/>
      <c r="Q481" s="20"/>
      <c r="R481" s="20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20"/>
      <c r="P482" s="20"/>
      <c r="Q482" s="20"/>
      <c r="R482" s="20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20"/>
      <c r="P483" s="20"/>
      <c r="Q483" s="20"/>
      <c r="R483" s="20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20"/>
      <c r="P484" s="20"/>
      <c r="Q484" s="20"/>
      <c r="R484" s="20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20"/>
      <c r="P485" s="20"/>
      <c r="Q485" s="20"/>
      <c r="R485" s="20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20"/>
      <c r="P486" s="20"/>
      <c r="Q486" s="20"/>
      <c r="R486" s="20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20"/>
      <c r="P487" s="20"/>
      <c r="Q487" s="20"/>
      <c r="R487" s="20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20"/>
      <c r="P488" s="20"/>
      <c r="Q488" s="20"/>
      <c r="R488" s="20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20"/>
      <c r="P489" s="20"/>
      <c r="Q489" s="20"/>
      <c r="R489" s="20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20"/>
      <c r="P490" s="20"/>
      <c r="Q490" s="20"/>
      <c r="R490" s="20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20"/>
      <c r="P491" s="20"/>
      <c r="Q491" s="20"/>
      <c r="R491" s="20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20"/>
      <c r="P492" s="20"/>
      <c r="Q492" s="20"/>
      <c r="R492" s="20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20"/>
      <c r="P493" s="20"/>
      <c r="Q493" s="20"/>
      <c r="R493" s="20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20"/>
      <c r="P494" s="20"/>
      <c r="Q494" s="20"/>
      <c r="R494" s="20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20"/>
      <c r="P495" s="20"/>
      <c r="Q495" s="20"/>
      <c r="R495" s="20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20"/>
      <c r="P496" s="20"/>
      <c r="Q496" s="20"/>
      <c r="R496" s="20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 x14ac:dyDescent="0.25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20"/>
      <c r="P497" s="20"/>
      <c r="Q497" s="20"/>
      <c r="R497" s="20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1:51" x14ac:dyDescent="0.25">
      <c r="A498" s="1"/>
      <c r="B498" s="1"/>
      <c r="C498" s="1"/>
      <c r="D498" s="1"/>
      <c r="E498" s="1"/>
      <c r="F498" s="1"/>
      <c r="G498" s="7"/>
      <c r="H498" s="1"/>
      <c r="I498" s="1"/>
      <c r="J498" s="1"/>
      <c r="K498" s="1"/>
      <c r="L498" s="1"/>
      <c r="M498" s="1"/>
      <c r="N498" s="1"/>
      <c r="O498" s="20"/>
      <c r="P498" s="20"/>
      <c r="Q498" s="20"/>
      <c r="R498" s="20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1:51" x14ac:dyDescent="0.25">
      <c r="A499" s="1"/>
      <c r="B499" s="1"/>
      <c r="C499" s="1"/>
      <c r="D499" s="1"/>
      <c r="E499" s="1"/>
      <c r="F499" s="1"/>
      <c r="G499" s="7"/>
      <c r="H499" s="1"/>
      <c r="I499" s="1"/>
      <c r="J499" s="1"/>
      <c r="K499" s="1"/>
      <c r="L499" s="1"/>
      <c r="M499" s="1"/>
      <c r="N499" s="1"/>
      <c r="O499" s="20"/>
      <c r="P499" s="20"/>
      <c r="Q499" s="20"/>
      <c r="R499" s="20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1:51" x14ac:dyDescent="0.25">
      <c r="A500" s="1"/>
      <c r="B500" s="1"/>
      <c r="C500" s="1"/>
      <c r="D500" s="1"/>
      <c r="E500" s="1"/>
      <c r="F500" s="1"/>
      <c r="G500" s="7"/>
      <c r="H500" s="1"/>
      <c r="I500" s="1"/>
      <c r="J500" s="1"/>
      <c r="K500" s="1"/>
      <c r="L500" s="1"/>
      <c r="M500" s="1"/>
      <c r="N500" s="1"/>
      <c r="O500" s="20"/>
      <c r="P500" s="20"/>
      <c r="Q500" s="20"/>
      <c r="R500" s="20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</sheetData>
  <autoFilter ref="A3:AH2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2025-10-20T16:47:34Z</dcterms:created>
  <dcterms:modified xsi:type="dcterms:W3CDTF">2025-10-27T08:25:00Z</dcterms:modified>
</cp:coreProperties>
</file>