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003BA30-3553-4C9B-B9E1-313B921DDC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X496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1" i="1"/>
  <c r="Y496" i="1" s="1"/>
  <c r="Y43" i="1"/>
  <c r="Z63" i="1"/>
  <c r="BP61" i="1"/>
  <c r="BN61" i="1"/>
  <c r="Z61" i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Y24" i="1"/>
  <c r="Z27" i="1"/>
  <c r="Z31" i="1" s="1"/>
  <c r="BN27" i="1"/>
  <c r="Y493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BP67" i="1"/>
  <c r="Y494" i="1" s="1"/>
  <c r="BN67" i="1"/>
  <c r="Z67" i="1"/>
  <c r="Z69" i="1" s="1"/>
  <c r="Y78" i="1"/>
  <c r="BP75" i="1"/>
  <c r="BN75" i="1"/>
  <c r="Z75" i="1"/>
  <c r="Z77" i="1" s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Z305" i="1" s="1"/>
  <c r="Y305" i="1"/>
  <c r="BP303" i="1"/>
  <c r="BN303" i="1"/>
  <c r="Z303" i="1"/>
  <c r="BP324" i="1"/>
  <c r="BN324" i="1"/>
  <c r="Z324" i="1"/>
  <c r="Z326" i="1" s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Z313" i="1"/>
  <c r="BP309" i="1"/>
  <c r="BN309" i="1"/>
  <c r="Z309" i="1"/>
  <c r="Y313" i="1"/>
  <c r="BP317" i="1"/>
  <c r="BN317" i="1"/>
  <c r="Z317" i="1"/>
  <c r="Z319" i="1" s="1"/>
  <c r="Y327" i="1"/>
  <c r="Z332" i="1"/>
  <c r="BP330" i="1"/>
  <c r="BN330" i="1"/>
  <c r="Z330" i="1"/>
  <c r="BP345" i="1"/>
  <c r="BN345" i="1"/>
  <c r="Z345" i="1"/>
  <c r="BP349" i="1"/>
  <c r="BN349" i="1"/>
  <c r="Z349" i="1"/>
  <c r="Z351" i="1" s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Z476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BP469" i="1"/>
  <c r="BN469" i="1"/>
  <c r="Z469" i="1"/>
  <c r="Z471" i="1" s="1"/>
  <c r="Y476" i="1"/>
  <c r="Y491" i="1"/>
  <c r="Y495" i="1" l="1"/>
  <c r="Z435" i="1"/>
  <c r="Y492" i="1"/>
  <c r="X495" i="1"/>
  <c r="Z246" i="1"/>
  <c r="Z110" i="1"/>
  <c r="Z456" i="1"/>
  <c r="Z211" i="1"/>
  <c r="Z263" i="1"/>
  <c r="Z255" i="1"/>
  <c r="Z89" i="1"/>
  <c r="Z497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<sst xmlns="http://schemas.openxmlformats.org/spreadsheetml/2006/main" count="2366" uniqueCount="770">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</sst>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6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120</v>
      </c>
      <c r="Y40" s="546">
        <f>IFERROR(IF(X40="",0,CEILING((X40/$H40),1)*$H40),"")</f>
        <v>129.60000000000002</v>
      </c>
      <c r="Z40" s="36">
        <f>IFERROR(IF(Y40=0,"",ROUNDUP(Y40/H40,0)*0.01898),"")</f>
        <v>0.22776000000000002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124.83333333333331</v>
      </c>
      <c r="BN40" s="64">
        <f>IFERROR(Y40*I40/H40,"0")</f>
        <v>134.82000000000002</v>
      </c>
      <c r="BO40" s="64">
        <f>IFERROR(1/J40*(X40/H40),"0")</f>
        <v>0.1736111111111111</v>
      </c>
      <c r="BP40" s="64">
        <f>IFERROR(1/J40*(Y40/H40),"0")</f>
        <v>0.18750000000000003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16</v>
      </c>
      <c r="Y41" s="546">
        <f>IFERROR(IF(X41="",0,CEILING((X41/$H41),1)*$H41),"")</f>
        <v>16</v>
      </c>
      <c r="Z41" s="36">
        <f>IFERROR(IF(Y41=0,"",ROUNDUP(Y41/H41,0)*0.00902),"")</f>
        <v>3.6080000000000001E-2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16.84</v>
      </c>
      <c r="BN41" s="64">
        <f>IFERROR(Y41*I41/H41,"0")</f>
        <v>16.84</v>
      </c>
      <c r="BO41" s="64">
        <f>IFERROR(1/J41*(X41/H41),"0")</f>
        <v>3.0303030303030304E-2</v>
      </c>
      <c r="BP41" s="64">
        <f>IFERROR(1/J41*(Y41/H41),"0")</f>
        <v>3.0303030303030304E-2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15.111111111111111</v>
      </c>
      <c r="Y43" s="547">
        <f>IFERROR(Y40/H40,"0")+IFERROR(Y41/H41,"0")+IFERROR(Y42/H42,"0")</f>
        <v>16</v>
      </c>
      <c r="Z43" s="547">
        <f>IFERROR(IF(Z40="",0,Z40),"0")+IFERROR(IF(Z41="",0,Z41),"0")+IFERROR(IF(Z42="",0,Z42),"0")</f>
        <v>0.26384000000000002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136</v>
      </c>
      <c r="Y44" s="547">
        <f>IFERROR(SUM(Y40:Y42),"0")</f>
        <v>145.60000000000002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40</v>
      </c>
      <c r="Y51" s="546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41.553571428571431</v>
      </c>
      <c r="BN51" s="64">
        <f t="shared" ref="BN51:BN56" si="2">IFERROR(Y51*I51/H51,"0")</f>
        <v>46.54</v>
      </c>
      <c r="BO51" s="64">
        <f t="shared" ref="BO51:BO56" si="3">IFERROR(1/J51*(X51/H51),"0")</f>
        <v>5.5803571428571432E-2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500</v>
      </c>
      <c r="Y52" s="546">
        <f t="shared" si="0"/>
        <v>507.6</v>
      </c>
      <c r="Z52" s="36">
        <f>IFERROR(IF(Y52=0,"",ROUNDUP(Y52/H52,0)*0.01898),"")</f>
        <v>0.89205999999999996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520.1388888888888</v>
      </c>
      <c r="BN52" s="64">
        <f t="shared" si="2"/>
        <v>528.04499999999996</v>
      </c>
      <c r="BO52" s="64">
        <f t="shared" si="3"/>
        <v>0.72337962962962954</v>
      </c>
      <c r="BP52" s="64">
        <f t="shared" si="4"/>
        <v>0.734375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288</v>
      </c>
      <c r="Y56" s="546">
        <f t="shared" si="0"/>
        <v>288</v>
      </c>
      <c r="Z56" s="36">
        <f>IFERROR(IF(Y56=0,"",ROUNDUP(Y56/H56,0)*0.00902),"")</f>
        <v>0.57728000000000002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301.44</v>
      </c>
      <c r="BN56" s="64">
        <f t="shared" si="2"/>
        <v>301.44</v>
      </c>
      <c r="BO56" s="64">
        <f t="shared" si="3"/>
        <v>0.48484848484848486</v>
      </c>
      <c r="BP56" s="64">
        <f t="shared" si="4"/>
        <v>0.48484848484848486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113.86772486772486</v>
      </c>
      <c r="Y57" s="547">
        <f>IFERROR(Y51/H51,"0")+IFERROR(Y52/H52,"0")+IFERROR(Y53/H53,"0")+IFERROR(Y54/H54,"0")+IFERROR(Y55/H55,"0")+IFERROR(Y56/H56,"0")</f>
        <v>115</v>
      </c>
      <c r="Z57" s="547">
        <f>IFERROR(IF(Z51="",0,Z51),"0")+IFERROR(IF(Z52="",0,Z52),"0")+IFERROR(IF(Z53="",0,Z53),"0")+IFERROR(IF(Z54="",0,Z54),"0")+IFERROR(IF(Z55="",0,Z55),"0")+IFERROR(IF(Z56="",0,Z56),"0")</f>
        <v>1.5452599999999999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828</v>
      </c>
      <c r="Y58" s="547">
        <f>IFERROR(SUM(Y51:Y56),"0")</f>
        <v>840.4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650</v>
      </c>
      <c r="Y60" s="546">
        <f>IFERROR(IF(X60="",0,CEILING((X60/$H60),1)*$H60),"")</f>
        <v>658.80000000000007</v>
      </c>
      <c r="Z60" s="36">
        <f>IFERROR(IF(Y60=0,"",ROUNDUP(Y60/H60,0)*0.01898),"")</f>
        <v>1.15778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676.18055555555554</v>
      </c>
      <c r="BN60" s="64">
        <f>IFERROR(Y60*I60/H60,"0")</f>
        <v>685.33500000000004</v>
      </c>
      <c r="BO60" s="64">
        <f>IFERROR(1/J60*(X60/H60),"0")</f>
        <v>0.94039351851851849</v>
      </c>
      <c r="BP60" s="64">
        <f>IFERROR(1/J60*(Y60/H60),"0")</f>
        <v>0.953125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90</v>
      </c>
      <c r="Y62" s="546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93.518518518518505</v>
      </c>
      <c r="Y63" s="547">
        <f>IFERROR(Y60/H60,"0")+IFERROR(Y61/H61,"0")+IFERROR(Y62/H62,"0")</f>
        <v>95</v>
      </c>
      <c r="Z63" s="547">
        <f>IFERROR(IF(Z60="",0,Z60),"0")+IFERROR(IF(Z61="",0,Z61),"0")+IFERROR(IF(Z62="",0,Z62),"0")</f>
        <v>1.3791200000000001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740</v>
      </c>
      <c r="Y64" s="547">
        <f>IFERROR(SUM(Y60:Y62),"0")</f>
        <v>750.60000000000014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90</v>
      </c>
      <c r="Y86" s="546">
        <f>IFERROR(IF(X86="",0,CEILING((X86/$H86),1)*$H86),"")</f>
        <v>97.2</v>
      </c>
      <c r="Z86" s="36">
        <f>IFERROR(IF(Y86=0,"",ROUNDUP(Y86/H86,0)*0.01898),"")</f>
        <v>0.17082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93.624999999999986</v>
      </c>
      <c r="BN86" s="64">
        <f>IFERROR(Y86*I86/H86,"0")</f>
        <v>101.11499999999998</v>
      </c>
      <c r="BO86" s="64">
        <f>IFERROR(1/J86*(X86/H86),"0")</f>
        <v>0.13020833333333331</v>
      </c>
      <c r="BP86" s="64">
        <f>IFERROR(1/J86*(Y86/H86),"0")</f>
        <v>0.140625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63</v>
      </c>
      <c r="Y88" s="546">
        <f>IFERROR(IF(X88="",0,CEILING((X88/$H88),1)*$H88),"")</f>
        <v>63</v>
      </c>
      <c r="Z88" s="36">
        <f>IFERROR(IF(Y88=0,"",ROUNDUP(Y88/H88,0)*0.00902),"")</f>
        <v>0.12628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65.94</v>
      </c>
      <c r="BN88" s="64">
        <f>IFERROR(Y88*I88/H88,"0")</f>
        <v>65.94</v>
      </c>
      <c r="BO88" s="64">
        <f>IFERROR(1/J88*(X88/H88),"0")</f>
        <v>0.10606060606060606</v>
      </c>
      <c r="BP88" s="64">
        <f>IFERROR(1/J88*(Y88/H88),"0")</f>
        <v>0.10606060606060606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22.333333333333332</v>
      </c>
      <c r="Y89" s="547">
        <f>IFERROR(Y86/H86,"0")+IFERROR(Y87/H87,"0")+IFERROR(Y88/H88,"0")</f>
        <v>23</v>
      </c>
      <c r="Z89" s="547">
        <f>IFERROR(IF(Z86="",0,Z86),"0")+IFERROR(IF(Z87="",0,Z87),"0")+IFERROR(IF(Z88="",0,Z88),"0")</f>
        <v>0.29710000000000003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153</v>
      </c>
      <c r="Y90" s="547">
        <f>IFERROR(SUM(Y86:Y88),"0")</f>
        <v>160.19999999999999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58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61.716296296296299</v>
      </c>
      <c r="BN92" s="64">
        <f>IFERROR(Y92*I92/H92,"0")</f>
        <v>68.951999999999998</v>
      </c>
      <c r="BO92" s="64">
        <f>IFERROR(1/J92*(X92/H92),"0")</f>
        <v>0.11188271604938273</v>
      </c>
      <c r="BP92" s="64">
        <f>IFERROR(1/J92*(Y92/H92),"0")</f>
        <v>0.125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18</v>
      </c>
      <c r="Y94" s="546">
        <f>IFERROR(IF(X94="",0,CEILING((X94/$H94),1)*$H94),"")</f>
        <v>18.900000000000002</v>
      </c>
      <c r="Z94" s="36">
        <f>IFERROR(IF(Y94=0,"",ROUNDUP(Y94/H94,0)*0.00651),"")</f>
        <v>4.5569999999999999E-2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19.679999999999996</v>
      </c>
      <c r="BN94" s="64">
        <f>IFERROR(Y94*I94/H94,"0")</f>
        <v>20.664000000000001</v>
      </c>
      <c r="BO94" s="64">
        <f>IFERROR(1/J94*(X94/H94),"0")</f>
        <v>3.6630036630036632E-2</v>
      </c>
      <c r="BP94" s="64">
        <f>IFERROR(1/J94*(Y94/H94),"0")</f>
        <v>3.8461538461538464E-2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13.827160493827162</v>
      </c>
      <c r="Y96" s="547">
        <f>IFERROR(Y92/H92,"0")+IFERROR(Y93/H93,"0")+IFERROR(Y94/H94,"0")+IFERROR(Y95/H95,"0")</f>
        <v>15</v>
      </c>
      <c r="Z96" s="547">
        <f>IFERROR(IF(Z92="",0,Z92),"0")+IFERROR(IF(Z93="",0,Z93),"0")+IFERROR(IF(Z94="",0,Z94),"0")+IFERROR(IF(Z95="",0,Z95),"0")</f>
        <v>0.19741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76</v>
      </c>
      <c r="Y97" s="547">
        <f>IFERROR(SUM(Y92:Y95),"0")</f>
        <v>83.7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11.25</v>
      </c>
      <c r="Y101" s="546">
        <f>IFERROR(IF(X101="",0,CEILING((X101/$H101),1)*$H101),"")</f>
        <v>11.25</v>
      </c>
      <c r="Z101" s="36">
        <f>IFERROR(IF(Y101=0,"",ROUNDUP(Y101/H101,0)*0.00902),"")</f>
        <v>2.7060000000000001E-2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11.879999999999999</v>
      </c>
      <c r="BN101" s="64">
        <f>IFERROR(Y101*I101/H101,"0")</f>
        <v>11.879999999999999</v>
      </c>
      <c r="BO101" s="64">
        <f>IFERROR(1/J101*(X101/H101),"0")</f>
        <v>2.2727272727272728E-2</v>
      </c>
      <c r="BP101" s="64">
        <f>IFERROR(1/J101*(Y101/H101),"0")</f>
        <v>2.2727272727272728E-2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3.9259259259259256</v>
      </c>
      <c r="Y104" s="547">
        <f>IFERROR(Y100/H100,"0")+IFERROR(Y101/H101,"0")+IFERROR(Y102/H102,"0")+IFERROR(Y103/H103,"0")</f>
        <v>4</v>
      </c>
      <c r="Z104" s="547">
        <f>IFERROR(IF(Z100="",0,Z100),"0")+IFERROR(IF(Z101="",0,Z101),"0")+IFERROR(IF(Z102="",0,Z102),"0")+IFERROR(IF(Z103="",0,Z103),"0")</f>
        <v>4.6039999999999998E-2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21.25</v>
      </c>
      <c r="Y105" s="547">
        <f>IFERROR(SUM(Y100:Y103),"0")</f>
        <v>22.05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30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31.9</v>
      </c>
      <c r="BN113" s="64">
        <f>IFERROR(Y113*I113/H113,"0")</f>
        <v>34.451999999999998</v>
      </c>
      <c r="BO113" s="64">
        <f>IFERROR(1/J113*(X113/H113),"0")</f>
        <v>5.7870370370370371E-2</v>
      </c>
      <c r="BP113" s="64">
        <f>IFERROR(1/J113*(Y113/H113),"0")</f>
        <v>6.25E-2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23.4</v>
      </c>
      <c r="Y115" s="546">
        <f>IFERROR(IF(X115="",0,CEILING((X115/$H115),1)*$H115),"")</f>
        <v>24.3</v>
      </c>
      <c r="Z115" s="36">
        <f>IFERROR(IF(Y115=0,"",ROUNDUP(Y115/H115,0)*0.00651),"")</f>
        <v>5.8590000000000003E-2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25.583999999999996</v>
      </c>
      <c r="BN115" s="64">
        <f>IFERROR(Y115*I115/H115,"0")</f>
        <v>26.567999999999998</v>
      </c>
      <c r="BO115" s="64">
        <f>IFERROR(1/J115*(X115/H115),"0")</f>
        <v>4.7619047619047616E-2</v>
      </c>
      <c r="BP115" s="64">
        <f>IFERROR(1/J115*(Y115/H115),"0")</f>
        <v>4.9450549450549455E-2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12.37037037037037</v>
      </c>
      <c r="Y117" s="547">
        <f>IFERROR(Y113/H113,"0")+IFERROR(Y114/H114,"0")+IFERROR(Y115/H115,"0")+IFERROR(Y116/H116,"0")</f>
        <v>13</v>
      </c>
      <c r="Z117" s="547">
        <f>IFERROR(IF(Z113="",0,Z113),"0")+IFERROR(IF(Z114="",0,Z114),"0")+IFERROR(IF(Z115="",0,Z115),"0")+IFERROR(IF(Z116="",0,Z116),"0")</f>
        <v>0.13451000000000002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53.4</v>
      </c>
      <c r="Y118" s="547">
        <f>IFERROR(SUM(Y113:Y116),"0")</f>
        <v>56.7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11.2</v>
      </c>
      <c r="Y125" s="546">
        <f>IFERROR(IF(X125="",0,CEILING((X125/$H125),1)*$H125),"")</f>
        <v>12.8</v>
      </c>
      <c r="Z125" s="36">
        <f>IFERROR(IF(Y125=0,"",ROUNDUP(Y125/H125,0)*0.00651),"")</f>
        <v>2.6040000000000001E-2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11.829999999999998</v>
      </c>
      <c r="BN125" s="64">
        <f>IFERROR(Y125*I125/H125,"0")</f>
        <v>13.52</v>
      </c>
      <c r="BO125" s="64">
        <f>IFERROR(1/J125*(X125/H125),"0")</f>
        <v>1.9230769230769228E-2</v>
      </c>
      <c r="BP125" s="64">
        <f>IFERROR(1/J125*(Y125/H125),"0")</f>
        <v>2.197802197802198E-2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3.4999999999999996</v>
      </c>
      <c r="Y127" s="547">
        <f>IFERROR(Y125/H125,"0")+IFERROR(Y126/H126,"0")</f>
        <v>4</v>
      </c>
      <c r="Z127" s="547">
        <f>IFERROR(IF(Z125="",0,Z125),"0")+IFERROR(IF(Z126="",0,Z126),"0")</f>
        <v>2.6040000000000001E-2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11.2</v>
      </c>
      <c r="Y128" s="547">
        <f>IFERROR(SUM(Y125:Y126),"0")</f>
        <v>12.8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20</v>
      </c>
      <c r="Y158" s="546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21.285714285714281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3.6075036075036072E-2</v>
      </c>
      <c r="BP158" s="64">
        <f t="shared" ref="BP158:BP166" si="9">IFERROR(1/J158*(Y158/H158),"0")</f>
        <v>3.787878787878788E-2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</v>
      </c>
      <c r="Y161" s="546">
        <f t="shared" si="5"/>
        <v>8.4</v>
      </c>
      <c r="Z161" s="36">
        <f>IFERROR(IF(Y161=0,"",ROUNDUP(Y161/H161,0)*0.00502),"")</f>
        <v>2.0080000000000001E-2</v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7.4333333333333327</v>
      </c>
      <c r="BN161" s="64">
        <f t="shared" si="7"/>
        <v>8.92</v>
      </c>
      <c r="BO161" s="64">
        <f t="shared" si="8"/>
        <v>1.4245014245014245E-2</v>
      </c>
      <c r="BP161" s="64">
        <f t="shared" si="9"/>
        <v>1.7094017094017096E-2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8.0952380952380949</v>
      </c>
      <c r="Y167" s="547">
        <f>IFERROR(Y158/H158,"0")+IFERROR(Y159/H159,"0")+IFERROR(Y160/H160,"0")+IFERROR(Y161/H161,"0")+IFERROR(Y162/H162,"0")+IFERROR(Y163/H163,"0")+IFERROR(Y164/H164,"0")+IFERROR(Y165/H165,"0")+IFERROR(Y166/H166,"0")</f>
        <v>9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6.5180000000000002E-2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27</v>
      </c>
      <c r="Y168" s="547">
        <f>IFERROR(SUM(Y158:Y166),"0")</f>
        <v>29.4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35</v>
      </c>
      <c r="Y191" s="546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36.361111111111114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4.9102132435465767E-2</v>
      </c>
      <c r="BP191" s="64">
        <f t="shared" ref="BP191:BP198" si="14">IFERROR(1/J191*(Y191/H191),"0")</f>
        <v>5.3030303030303032E-2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30</v>
      </c>
      <c r="Y192" s="546">
        <f t="shared" si="10"/>
        <v>32.400000000000006</v>
      </c>
      <c r="Z192" s="36">
        <f>IFERROR(IF(Y192=0,"",ROUNDUP(Y192/H192,0)*0.00902),"")</f>
        <v>5.4120000000000001E-2</v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31.166666666666668</v>
      </c>
      <c r="BN192" s="64">
        <f t="shared" si="12"/>
        <v>33.660000000000004</v>
      </c>
      <c r="BO192" s="64">
        <f t="shared" si="13"/>
        <v>4.208754208754209E-2</v>
      </c>
      <c r="BP192" s="64">
        <f t="shared" si="14"/>
        <v>4.5454545454545463E-2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30</v>
      </c>
      <c r="Y193" s="546">
        <f t="shared" si="10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31.166666666666668</v>
      </c>
      <c r="BN193" s="64">
        <f t="shared" si="12"/>
        <v>33.660000000000004</v>
      </c>
      <c r="BO193" s="64">
        <f t="shared" si="13"/>
        <v>4.208754208754209E-2</v>
      </c>
      <c r="BP193" s="64">
        <f t="shared" si="14"/>
        <v>4.5454545454545463E-2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30</v>
      </c>
      <c r="Y194" s="546">
        <f t="shared" si="10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31.166666666666668</v>
      </c>
      <c r="BN194" s="64">
        <f t="shared" si="12"/>
        <v>33.660000000000004</v>
      </c>
      <c r="BO194" s="64">
        <f t="shared" si="13"/>
        <v>4.208754208754209E-2</v>
      </c>
      <c r="BP194" s="64">
        <f t="shared" si="14"/>
        <v>4.5454545454545463E-2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23.148148148148145</v>
      </c>
      <c r="Y199" s="547">
        <f>IFERROR(Y191/H191,"0")+IFERROR(Y192/H192,"0")+IFERROR(Y193/H193,"0")+IFERROR(Y194/H194,"0")+IFERROR(Y195/H195,"0")+IFERROR(Y196/H196,"0")+IFERROR(Y197/H197,"0")+IFERROR(Y198/H198,"0")</f>
        <v>25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0.22550000000000001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125</v>
      </c>
      <c r="Y200" s="547">
        <f>IFERROR(SUM(Y191:Y198),"0")</f>
        <v>135.00000000000003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16.8</v>
      </c>
      <c r="Y205" s="546">
        <f t="shared" si="15"/>
        <v>16.8</v>
      </c>
      <c r="Z205" s="36">
        <f t="shared" ref="Z205:Z210" si="20">IFERROR(IF(Y205=0,"",ROUNDUP(Y205/H205,0)*0.00651),"")</f>
        <v>4.5569999999999999E-2</v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18.690000000000001</v>
      </c>
      <c r="BN205" s="64">
        <f t="shared" si="17"/>
        <v>18.690000000000001</v>
      </c>
      <c r="BO205" s="64">
        <f t="shared" si="18"/>
        <v>3.8461538461538471E-2</v>
      </c>
      <c r="BP205" s="64">
        <f t="shared" si="19"/>
        <v>3.8461538461538471E-2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9</v>
      </c>
      <c r="Y208" s="546">
        <f t="shared" si="15"/>
        <v>9.6</v>
      </c>
      <c r="Z208" s="36">
        <f t="shared" si="20"/>
        <v>2.6040000000000001E-2</v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9.9450000000000021</v>
      </c>
      <c r="BN208" s="64">
        <f t="shared" si="17"/>
        <v>10.608000000000001</v>
      </c>
      <c r="BO208" s="64">
        <f t="shared" si="18"/>
        <v>2.0604395604395608E-2</v>
      </c>
      <c r="BP208" s="64">
        <f t="shared" si="19"/>
        <v>2.197802197802198E-2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12</v>
      </c>
      <c r="Y210" s="546">
        <f t="shared" si="15"/>
        <v>12</v>
      </c>
      <c r="Z210" s="36">
        <f t="shared" si="20"/>
        <v>3.2550000000000003E-2</v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13.290000000000001</v>
      </c>
      <c r="BN210" s="64">
        <f t="shared" si="17"/>
        <v>13.290000000000001</v>
      </c>
      <c r="BO210" s="64">
        <f t="shared" si="18"/>
        <v>2.7472527472527476E-2</v>
      </c>
      <c r="BP210" s="64">
        <f t="shared" si="19"/>
        <v>2.7472527472527476E-2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15.75</v>
      </c>
      <c r="Y211" s="547">
        <f>IFERROR(Y202/H202,"0")+IFERROR(Y203/H203,"0")+IFERROR(Y204/H204,"0")+IFERROR(Y205/H205,"0")+IFERROR(Y206/H206,"0")+IFERROR(Y207/H207,"0")+IFERROR(Y208/H208,"0")+IFERROR(Y209/H209,"0")+IFERROR(Y210/H210,"0")</f>
        <v>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0.10416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37.799999999999997</v>
      </c>
      <c r="Y212" s="547">
        <f>IFERROR(SUM(Y202:Y210),"0")</f>
        <v>38.4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90</v>
      </c>
      <c r="Y250" s="546">
        <f>IFERROR(IF(X250="",0,CEILING((X250/$H250),1)*$H250),"")</f>
        <v>97.2</v>
      </c>
      <c r="Z250" s="36">
        <f>IFERROR(IF(Y250=0,"",ROUNDUP(Y250/H250,0)*0.01898),"")</f>
        <v>0.17082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93.624999999999986</v>
      </c>
      <c r="BN250" s="64">
        <f>IFERROR(Y250*I250/H250,"0")</f>
        <v>101.11499999999998</v>
      </c>
      <c r="BO250" s="64">
        <f>IFERROR(1/J250*(X250/H250),"0")</f>
        <v>0.13020833333333331</v>
      </c>
      <c r="BP250" s="64">
        <f>IFERROR(1/J250*(Y250/H250),"0")</f>
        <v>0.140625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40</v>
      </c>
      <c r="Y252" s="546">
        <f>IFERROR(IF(X252="",0,CEILING((X252/$H252),1)*$H252),"")</f>
        <v>43.2</v>
      </c>
      <c r="Z252" s="36">
        <f>IFERROR(IF(Y252=0,"",ROUNDUP(Y252/H252,0)*0.01898),"")</f>
        <v>7.5920000000000001E-2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41.611111111111107</v>
      </c>
      <c r="BN252" s="64">
        <f>IFERROR(Y252*I252/H252,"0")</f>
        <v>44.94</v>
      </c>
      <c r="BO252" s="64">
        <f>IFERROR(1/J252*(X252/H252),"0")</f>
        <v>5.7870370370370364E-2</v>
      </c>
      <c r="BP252" s="64">
        <f>IFERROR(1/J252*(Y252/H252),"0")</f>
        <v>6.25E-2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25</v>
      </c>
      <c r="Y253" s="546">
        <f>IFERROR(IF(X253="",0,CEILING((X253/$H253),1)*$H253),"")</f>
        <v>28</v>
      </c>
      <c r="Z253" s="36">
        <f>IFERROR(IF(Y253=0,"",ROUNDUP(Y253/H253,0)*0.00902),"")</f>
        <v>6.3140000000000002E-2</v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26.3125</v>
      </c>
      <c r="BN253" s="64">
        <f>IFERROR(Y253*I253/H253,"0")</f>
        <v>29.47</v>
      </c>
      <c r="BO253" s="64">
        <f>IFERROR(1/J253*(X253/H253),"0")</f>
        <v>4.7348484848484848E-2</v>
      </c>
      <c r="BP253" s="64">
        <f>IFERROR(1/J253*(Y253/H253),"0")</f>
        <v>5.3030303030303032E-2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20</v>
      </c>
      <c r="Y254" s="546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23.287037037037035</v>
      </c>
      <c r="Y255" s="547">
        <f>IFERROR(Y250/H250,"0")+IFERROR(Y251/H251,"0")+IFERROR(Y252/H252,"0")+IFERROR(Y253/H253,"0")+IFERROR(Y254/H254,"0")</f>
        <v>25</v>
      </c>
      <c r="Z255" s="547">
        <f>IFERROR(IF(Z250="",0,Z250),"0")+IFERROR(IF(Z251="",0,Z251),"0")+IFERROR(IF(Z252="",0,Z252),"0")+IFERROR(IF(Z253="",0,Z253),"0")+IFERROR(IF(Z254="",0,Z254),"0")</f>
        <v>0.35498000000000007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175</v>
      </c>
      <c r="Y256" s="547">
        <f>IFERROR(SUM(Y250:Y254),"0")</f>
        <v>188.4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110</v>
      </c>
      <c r="Y290" s="546">
        <f t="shared" si="27"/>
        <v>118.80000000000001</v>
      </c>
      <c r="Z290" s="36">
        <f>IFERROR(IF(Y290=0,"",ROUNDUP(Y290/H290,0)*0.01898),"")</f>
        <v>0.20877999999999999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114.43055555555554</v>
      </c>
      <c r="BN290" s="64">
        <f t="shared" si="29"/>
        <v>123.58499999999999</v>
      </c>
      <c r="BO290" s="64">
        <f t="shared" si="30"/>
        <v>0.15914351851851852</v>
      </c>
      <c r="BP290" s="64">
        <f t="shared" si="31"/>
        <v>0.171875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130</v>
      </c>
      <c r="Y291" s="546">
        <f t="shared" si="27"/>
        <v>140.4</v>
      </c>
      <c r="Z291" s="36">
        <f>IFERROR(IF(Y291=0,"",ROUNDUP(Y291/H291,0)*0.01898),"")</f>
        <v>0.24674000000000001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135.23611111111109</v>
      </c>
      <c r="BN291" s="64">
        <f t="shared" si="29"/>
        <v>146.05499999999998</v>
      </c>
      <c r="BO291" s="64">
        <f t="shared" si="30"/>
        <v>0.18807870370370369</v>
      </c>
      <c r="BP291" s="64">
        <f t="shared" si="31"/>
        <v>0.203125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700</v>
      </c>
      <c r="Y292" s="546">
        <f t="shared" si="27"/>
        <v>702</v>
      </c>
      <c r="Z292" s="36">
        <f>IFERROR(IF(Y292=0,"",ROUNDUP(Y292/H292,0)*0.01898),"")</f>
        <v>1.2337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728.19444444444434</v>
      </c>
      <c r="BN292" s="64">
        <f t="shared" si="29"/>
        <v>730.27499999999986</v>
      </c>
      <c r="BO292" s="64">
        <f t="shared" si="30"/>
        <v>1.0127314814814814</v>
      </c>
      <c r="BP292" s="64">
        <f t="shared" si="31"/>
        <v>1.015625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32</v>
      </c>
      <c r="Y293" s="546">
        <f t="shared" si="27"/>
        <v>32</v>
      </c>
      <c r="Z293" s="36">
        <f>IFERROR(IF(Y293=0,"",ROUNDUP(Y293/H293,0)*0.00902),"")</f>
        <v>7.2160000000000002E-2</v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33.68</v>
      </c>
      <c r="BN293" s="64">
        <f t="shared" si="29"/>
        <v>33.68</v>
      </c>
      <c r="BO293" s="64">
        <f t="shared" si="30"/>
        <v>6.0606060606060608E-2</v>
      </c>
      <c r="BP293" s="64">
        <f t="shared" si="31"/>
        <v>6.0606060606060608E-2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136</v>
      </c>
      <c r="Y294" s="546">
        <f t="shared" si="27"/>
        <v>136</v>
      </c>
      <c r="Z294" s="36">
        <f>IFERROR(IF(Y294=0,"",ROUNDUP(Y294/H294,0)*0.00902),"")</f>
        <v>0.30668000000000001</v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143.13999999999999</v>
      </c>
      <c r="BN294" s="64">
        <f t="shared" si="29"/>
        <v>143.13999999999999</v>
      </c>
      <c r="BO294" s="64">
        <f t="shared" si="30"/>
        <v>0.25757575757575757</v>
      </c>
      <c r="BP294" s="64">
        <f t="shared" si="31"/>
        <v>0.25757575757575757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129.03703703703704</v>
      </c>
      <c r="Y295" s="547">
        <f>IFERROR(Y289/H289,"0")+IFERROR(Y290/H290,"0")+IFERROR(Y291/H291,"0")+IFERROR(Y292/H292,"0")+IFERROR(Y293/H293,"0")+IFERROR(Y294/H294,"0")</f>
        <v>131</v>
      </c>
      <c r="Z295" s="547">
        <f>IFERROR(IF(Z289="",0,Z289),"0")+IFERROR(IF(Z290="",0,Z290),"0")+IFERROR(IF(Z291="",0,Z291),"0")+IFERROR(IF(Z292="",0,Z292),"0")+IFERROR(IF(Z293="",0,Z293),"0")+IFERROR(IF(Z294="",0,Z294),"0")</f>
        <v>2.06806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1108</v>
      </c>
      <c r="Y296" s="547">
        <f>IFERROR(SUM(Y289:Y294),"0")</f>
        <v>1129.2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50</v>
      </c>
      <c r="Y298" s="546">
        <f t="shared" ref="Y298:Y304" si="32">IFERROR(IF(X298="",0,CEILING((X298/$H298),1)*$H298),"")</f>
        <v>50.400000000000006</v>
      </c>
      <c r="Z298" s="36">
        <f>IFERROR(IF(Y298=0,"",ROUNDUP(Y298/H298,0)*0.00902),"")</f>
        <v>0.10824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53.214285714285715</v>
      </c>
      <c r="BN298" s="64">
        <f t="shared" ref="BN298:BN304" si="34">IFERROR(Y298*I298/H298,"0")</f>
        <v>53.64</v>
      </c>
      <c r="BO298" s="64">
        <f t="shared" ref="BO298:BO304" si="35">IFERROR(1/J298*(X298/H298),"0")</f>
        <v>9.0187590187590191E-2</v>
      </c>
      <c r="BP298" s="64">
        <f t="shared" ref="BP298:BP304" si="36">IFERROR(1/J298*(Y298/H298),"0")</f>
        <v>9.0909090909090912E-2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136</v>
      </c>
      <c r="Y299" s="546">
        <f t="shared" si="32"/>
        <v>138.6</v>
      </c>
      <c r="Z299" s="36">
        <f>IFERROR(IF(Y299=0,"",ROUNDUP(Y299/H299,0)*0.00902),"")</f>
        <v>0.29766000000000004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144.74285714285713</v>
      </c>
      <c r="BN299" s="64">
        <f t="shared" si="34"/>
        <v>147.50999999999996</v>
      </c>
      <c r="BO299" s="64">
        <f t="shared" si="35"/>
        <v>0.24531024531024531</v>
      </c>
      <c r="BP299" s="64">
        <f t="shared" si="36"/>
        <v>0.25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62.3</v>
      </c>
      <c r="Y301" s="546">
        <f t="shared" si="32"/>
        <v>63</v>
      </c>
      <c r="Z301" s="36">
        <f>IFERROR(IF(Y301=0,"",ROUNDUP(Y301/H301,0)*0.00502),"")</f>
        <v>0.15060000000000001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66.156666666666666</v>
      </c>
      <c r="BN301" s="64">
        <f t="shared" si="34"/>
        <v>66.900000000000006</v>
      </c>
      <c r="BO301" s="64">
        <f t="shared" si="35"/>
        <v>0.12678062678062679</v>
      </c>
      <c r="BP301" s="64">
        <f t="shared" si="36"/>
        <v>0.12820512820512822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12.6</v>
      </c>
      <c r="Y302" s="546">
        <f t="shared" si="32"/>
        <v>12.600000000000001</v>
      </c>
      <c r="Z302" s="36">
        <f>IFERROR(IF(Y302=0,"",ROUNDUP(Y302/H302,0)*0.00502),"")</f>
        <v>3.0120000000000001E-2</v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13.200000000000001</v>
      </c>
      <c r="BN302" s="64">
        <f t="shared" si="34"/>
        <v>13.200000000000003</v>
      </c>
      <c r="BO302" s="64">
        <f t="shared" si="35"/>
        <v>2.5641025641025644E-2</v>
      </c>
      <c r="BP302" s="64">
        <f t="shared" si="36"/>
        <v>2.5641025641025644E-2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79.952380952380949</v>
      </c>
      <c r="Y305" s="547">
        <f>IFERROR(Y298/H298,"0")+IFERROR(Y299/H299,"0")+IFERROR(Y300/H300,"0")+IFERROR(Y301/H301,"0")+IFERROR(Y302/H302,"0")+IFERROR(Y303/H303,"0")+IFERROR(Y304/H304,"0")</f>
        <v>81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0.58662000000000003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260.90000000000003</v>
      </c>
      <c r="Y306" s="547">
        <f>IFERROR(SUM(Y298:Y304),"0")</f>
        <v>264.60000000000002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2700</v>
      </c>
      <c r="Y308" s="546">
        <f>IFERROR(IF(X308="",0,CEILING((X308/$H308),1)*$H308),"")</f>
        <v>2706.6</v>
      </c>
      <c r="Z308" s="36">
        <f>IFERROR(IF(Y308=0,"",ROUNDUP(Y308/H308,0)*0.01898),"")</f>
        <v>6.5860599999999998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2877.5769230769233</v>
      </c>
      <c r="BN308" s="64">
        <f>IFERROR(Y308*I308/H308,"0")</f>
        <v>2884.6110000000003</v>
      </c>
      <c r="BO308" s="64">
        <f>IFERROR(1/J308*(X308/H308),"0")</f>
        <v>5.4086538461538467</v>
      </c>
      <c r="BP308" s="64">
        <f>IFERROR(1/J308*(Y308/H308),"0")</f>
        <v>5.421875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10.8</v>
      </c>
      <c r="Y311" s="546">
        <f>IFERROR(IF(X311="",0,CEILING((X311/$H311),1)*$H311),"")</f>
        <v>12</v>
      </c>
      <c r="Z311" s="36">
        <f>IFERROR(IF(Y311=0,"",ROUNDUP(Y311/H311,0)*0.00651),"")</f>
        <v>2.6040000000000001E-2</v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11.685600000000001</v>
      </c>
      <c r="BN311" s="64">
        <f>IFERROR(Y311*I311/H311,"0")</f>
        <v>12.984</v>
      </c>
      <c r="BO311" s="64">
        <f>IFERROR(1/J311*(X311/H311),"0")</f>
        <v>1.9780219780219783E-2</v>
      </c>
      <c r="BP311" s="64">
        <f>IFERROR(1/J311*(Y311/H311),"0")</f>
        <v>2.197802197802198E-2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349.75384615384621</v>
      </c>
      <c r="Y313" s="547">
        <f>IFERROR(Y308/H308,"0")+IFERROR(Y309/H309,"0")+IFERROR(Y310/H310,"0")+IFERROR(Y311/H311,"0")+IFERROR(Y312/H312,"0")</f>
        <v>351</v>
      </c>
      <c r="Z313" s="547">
        <f>IFERROR(IF(Z308="",0,Z308),"0")+IFERROR(IF(Z309="",0,Z309),"0")+IFERROR(IF(Z310="",0,Z310),"0")+IFERROR(IF(Z311="",0,Z311),"0")+IFERROR(IF(Z312="",0,Z312),"0")</f>
        <v>6.6120999999999999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2710.8</v>
      </c>
      <c r="Y314" s="547">
        <f>IFERROR(SUM(Y308:Y312),"0")</f>
        <v>2718.6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170</v>
      </c>
      <c r="Y317" s="546">
        <f>IFERROR(IF(X317="",0,CEILING((X317/$H317),1)*$H317),"")</f>
        <v>171.6</v>
      </c>
      <c r="Z317" s="36">
        <f>IFERROR(IF(Y317=0,"",ROUNDUP(Y317/H317,0)*0.01898),"")</f>
        <v>0.41755999999999999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181.3115384615385</v>
      </c>
      <c r="BN317" s="64">
        <f>IFERROR(Y317*I317/H317,"0")</f>
        <v>183.01800000000003</v>
      </c>
      <c r="BO317" s="64">
        <f>IFERROR(1/J317*(X317/H317),"0")</f>
        <v>0.34054487179487181</v>
      </c>
      <c r="BP317" s="64">
        <f>IFERROR(1/J317*(Y317/H317),"0")</f>
        <v>0.34375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95</v>
      </c>
      <c r="Y318" s="546">
        <f>IFERROR(IF(X318="",0,CEILING((X318/$H318),1)*$H318),"")</f>
        <v>100.80000000000001</v>
      </c>
      <c r="Z318" s="36">
        <f>IFERROR(IF(Y318=0,"",ROUNDUP(Y318/H318,0)*0.01898),"")</f>
        <v>0.22776000000000002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100.86964285714286</v>
      </c>
      <c r="BN318" s="64">
        <f>IFERROR(Y318*I318/H318,"0")</f>
        <v>107.02800000000001</v>
      </c>
      <c r="BO318" s="64">
        <f>IFERROR(1/J318*(X318/H318),"0")</f>
        <v>0.17671130952380951</v>
      </c>
      <c r="BP318" s="64">
        <f>IFERROR(1/J318*(Y318/H318),"0")</f>
        <v>0.1875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33.104395604395606</v>
      </c>
      <c r="Y319" s="547">
        <f>IFERROR(Y316/H316,"0")+IFERROR(Y317/H317,"0")+IFERROR(Y318/H318,"0")</f>
        <v>34</v>
      </c>
      <c r="Z319" s="547">
        <f>IFERROR(IF(Z316="",0,Z316),"0")+IFERROR(IF(Z317="",0,Z317),"0")+IFERROR(IF(Z318="",0,Z318),"0")</f>
        <v>0.64532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265</v>
      </c>
      <c r="Y320" s="547">
        <f>IFERROR(SUM(Y316:Y318),"0")</f>
        <v>272.39999999999998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38</v>
      </c>
      <c r="Y336" s="546">
        <f>IFERROR(IF(X336="",0,CEILING((X336/$H336),1)*$H336),"")</f>
        <v>40.5</v>
      </c>
      <c r="Z336" s="36">
        <f>IFERROR(IF(Y336=0,"",ROUNDUP(Y336/H336,0)*0.01898),"")</f>
        <v>9.4899999999999998E-2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40.434814814814814</v>
      </c>
      <c r="BN336" s="64">
        <f>IFERROR(Y336*I336/H336,"0")</f>
        <v>43.095000000000006</v>
      </c>
      <c r="BO336" s="64">
        <f>IFERROR(1/J336*(X336/H336),"0")</f>
        <v>7.3302469135802475E-2</v>
      </c>
      <c r="BP336" s="64">
        <f>IFERROR(1/J336*(Y336/H336),"0")</f>
        <v>7.8125E-2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70</v>
      </c>
      <c r="Y337" s="546">
        <f>IFERROR(IF(X337="",0,CEILING((X337/$H337),1)*$H337),"")</f>
        <v>71.400000000000006</v>
      </c>
      <c r="Z337" s="36">
        <f>IFERROR(IF(Y337=0,"",ROUNDUP(Y337/H337,0)*0.00651),"")</f>
        <v>0.22134000000000001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78.399999999999991</v>
      </c>
      <c r="BN337" s="64">
        <f>IFERROR(Y337*I337/H337,"0")</f>
        <v>79.968000000000004</v>
      </c>
      <c r="BO337" s="64">
        <f>IFERROR(1/J337*(X337/H337),"0")</f>
        <v>0.18315018315018314</v>
      </c>
      <c r="BP337" s="64">
        <f>IFERROR(1/J337*(Y337/H337),"0")</f>
        <v>0.18681318681318682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56</v>
      </c>
      <c r="Y338" s="546">
        <f>IFERROR(IF(X338="",0,CEILING((X338/$H338),1)*$H338),"")</f>
        <v>56.7</v>
      </c>
      <c r="Z338" s="36">
        <f>IFERROR(IF(Y338=0,"",ROUNDUP(Y338/H338,0)*0.00651),"")</f>
        <v>0.17577000000000001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62.399999999999991</v>
      </c>
      <c r="BN338" s="64">
        <f>IFERROR(Y338*I338/H338,"0")</f>
        <v>63.179999999999993</v>
      </c>
      <c r="BO338" s="64">
        <f>IFERROR(1/J338*(X338/H338),"0")</f>
        <v>0.14652014652014653</v>
      </c>
      <c r="BP338" s="64">
        <f>IFERROR(1/J338*(Y338/H338),"0")</f>
        <v>0.14835164835164835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64.691358024691354</v>
      </c>
      <c r="Y339" s="547">
        <f>IFERROR(Y336/H336,"0")+IFERROR(Y337/H337,"0")+IFERROR(Y338/H338,"0")</f>
        <v>66</v>
      </c>
      <c r="Z339" s="547">
        <f>IFERROR(IF(Z336="",0,Z336),"0")+IFERROR(IF(Z337="",0,Z337),"0")+IFERROR(IF(Z338="",0,Z338),"0")</f>
        <v>0.49201000000000006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164</v>
      </c>
      <c r="Y340" s="547">
        <f>IFERROR(SUM(Y336:Y338),"0")</f>
        <v>168.60000000000002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175</v>
      </c>
      <c r="Y344" s="546">
        <f t="shared" ref="Y344:Y350" si="37">IFERROR(IF(X344="",0,CEILING((X344/$H344),1)*$H344),"")</f>
        <v>180</v>
      </c>
      <c r="Z344" s="36">
        <f>IFERROR(IF(Y344=0,"",ROUNDUP(Y344/H344,0)*0.02175),"")</f>
        <v>0.26100000000000001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180.6</v>
      </c>
      <c r="BN344" s="64">
        <f t="shared" ref="BN344:BN350" si="39">IFERROR(Y344*I344/H344,"0")</f>
        <v>185.76000000000002</v>
      </c>
      <c r="BO344" s="64">
        <f t="shared" ref="BO344:BO350" si="40">IFERROR(1/J344*(X344/H344),"0")</f>
        <v>0.24305555555555552</v>
      </c>
      <c r="BP344" s="64">
        <f t="shared" ref="BP344:BP350" si="41">IFERROR(1/J344*(Y344/H344),"0")</f>
        <v>0.25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470</v>
      </c>
      <c r="Y345" s="546">
        <f t="shared" si="37"/>
        <v>480</v>
      </c>
      <c r="Z345" s="36">
        <f>IFERROR(IF(Y345=0,"",ROUNDUP(Y345/H345,0)*0.02175),"")</f>
        <v>0.69599999999999995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485.04</v>
      </c>
      <c r="BN345" s="64">
        <f t="shared" si="39"/>
        <v>495.36</v>
      </c>
      <c r="BO345" s="64">
        <f t="shared" si="40"/>
        <v>0.65277777777777768</v>
      </c>
      <c r="BP345" s="64">
        <f t="shared" si="41"/>
        <v>0.66666666666666663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1230</v>
      </c>
      <c r="Y346" s="546">
        <f t="shared" si="37"/>
        <v>1230</v>
      </c>
      <c r="Z346" s="36">
        <f>IFERROR(IF(Y346=0,"",ROUNDUP(Y346/H346,0)*0.02175),"")</f>
        <v>1.7834999999999999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1269.3600000000001</v>
      </c>
      <c r="BN346" s="64">
        <f t="shared" si="39"/>
        <v>1269.3600000000001</v>
      </c>
      <c r="BO346" s="64">
        <f t="shared" si="40"/>
        <v>1.7083333333333333</v>
      </c>
      <c r="BP346" s="64">
        <f t="shared" si="41"/>
        <v>1.7083333333333333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125</v>
      </c>
      <c r="Y351" s="547">
        <f>IFERROR(Y344/H344,"0")+IFERROR(Y345/H345,"0")+IFERROR(Y346/H346,"0")+IFERROR(Y347/H347,"0")+IFERROR(Y348/H348,"0")+IFERROR(Y349/H349,"0")+IFERROR(Y350/H350,"0")</f>
        <v>126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2.7404999999999999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1875</v>
      </c>
      <c r="Y352" s="547">
        <f>IFERROR(SUM(Y344:Y350),"0")</f>
        <v>1890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850</v>
      </c>
      <c r="Y354" s="546">
        <f>IFERROR(IF(X354="",0,CEILING((X354/$H354),1)*$H354),"")</f>
        <v>855</v>
      </c>
      <c r="Z354" s="36">
        <f>IFERROR(IF(Y354=0,"",ROUNDUP(Y354/H354,0)*0.02175),"")</f>
        <v>1.2397499999999999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877.2</v>
      </c>
      <c r="BN354" s="64">
        <f>IFERROR(Y354*I354/H354,"0")</f>
        <v>882.36</v>
      </c>
      <c r="BO354" s="64">
        <f>IFERROR(1/J354*(X354/H354),"0")</f>
        <v>1.1805555555555554</v>
      </c>
      <c r="BP354" s="64">
        <f>IFERROR(1/J354*(Y354/H354),"0")</f>
        <v>1.1875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56.666666666666664</v>
      </c>
      <c r="Y356" s="547">
        <f>IFERROR(Y354/H354,"0")+IFERROR(Y355/H355,"0")</f>
        <v>57</v>
      </c>
      <c r="Z356" s="547">
        <f>IFERROR(IF(Z354="",0,Z354),"0")+IFERROR(IF(Z355="",0,Z355),"0")</f>
        <v>1.2397499999999999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850</v>
      </c>
      <c r="Y357" s="547">
        <f>IFERROR(SUM(Y354:Y355),"0")</f>
        <v>855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2.1</v>
      </c>
      <c r="Y392" s="546">
        <f t="shared" si="42"/>
        <v>2.1</v>
      </c>
      <c r="Z392" s="36">
        <f t="shared" si="47"/>
        <v>5.0200000000000002E-3</v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2.23</v>
      </c>
      <c r="BN392" s="64">
        <f t="shared" si="44"/>
        <v>2.23</v>
      </c>
      <c r="BO392" s="64">
        <f t="shared" si="45"/>
        <v>4.2735042735042739E-3</v>
      </c>
      <c r="BP392" s="64">
        <f t="shared" si="46"/>
        <v>4.2735042735042739E-3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6.3</v>
      </c>
      <c r="Y394" s="546">
        <f t="shared" si="42"/>
        <v>6.3000000000000007</v>
      </c>
      <c r="Z394" s="36">
        <f t="shared" si="47"/>
        <v>1.506E-2</v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6.6899999999999995</v>
      </c>
      <c r="BN394" s="64">
        <f t="shared" si="44"/>
        <v>6.69</v>
      </c>
      <c r="BO394" s="64">
        <f t="shared" si="45"/>
        <v>1.2820512820512822E-2</v>
      </c>
      <c r="BP394" s="64">
        <f t="shared" si="46"/>
        <v>1.2820512820512822E-2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4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2.0080000000000001E-2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8.4</v>
      </c>
      <c r="Y397" s="547">
        <f>IFERROR(SUM(Y386:Y395),"0")</f>
        <v>8.4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2.1</v>
      </c>
      <c r="Y412" s="546">
        <f>IFERROR(IF(X412="",0,CEILING((X412/$H412),1)*$H412),"")</f>
        <v>2.1</v>
      </c>
      <c r="Z412" s="36">
        <f>IFERROR(IF(Y412=0,"",ROUNDUP(Y412/H412,0)*0.00502),"")</f>
        <v>5.0200000000000002E-3</v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2.23</v>
      </c>
      <c r="BN412" s="64">
        <f>IFERROR(Y412*I412/H412,"0")</f>
        <v>2.23</v>
      </c>
      <c r="BO412" s="64">
        <f>IFERROR(1/J412*(X412/H412),"0")</f>
        <v>4.2735042735042739E-3</v>
      </c>
      <c r="BP412" s="64">
        <f>IFERROR(1/J412*(Y412/H412),"0")</f>
        <v>4.2735042735042739E-3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1</v>
      </c>
      <c r="Y413" s="547">
        <f>IFERROR(Y409/H409,"0")+IFERROR(Y410/H410,"0")+IFERROR(Y411/H411,"0")+IFERROR(Y412/H412,"0")</f>
        <v>1</v>
      </c>
      <c r="Z413" s="547">
        <f>IFERROR(IF(Z409="",0,Z409),"0")+IFERROR(IF(Z410="",0,Z410),"0")+IFERROR(IF(Z411="",0,Z411),"0")+IFERROR(IF(Z412="",0,Z412),"0")</f>
        <v>5.0200000000000002E-3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2.1</v>
      </c>
      <c r="Y414" s="547">
        <f>IFERROR(SUM(Y409:Y412),"0")</f>
        <v>2.1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80</v>
      </c>
      <c r="Y423" s="546">
        <f t="shared" ref="Y423:Y434" si="48">IFERROR(IF(X423="",0,CEILING((X423/$H423),1)*$H423),"")</f>
        <v>84.48</v>
      </c>
      <c r="Z423" s="36">
        <f t="shared" ref="Z423:Z429" si="49">IFERROR(IF(Y423=0,"",ROUNDUP(Y423/H423,0)*0.01196),"")</f>
        <v>0.19136</v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85.454545454545453</v>
      </c>
      <c r="BN423" s="64">
        <f t="shared" ref="BN423:BN434" si="51">IFERROR(Y423*I423/H423,"0")</f>
        <v>90.24</v>
      </c>
      <c r="BO423" s="64">
        <f t="shared" ref="BO423:BO434" si="52">IFERROR(1/J423*(X423/H423),"0")</f>
        <v>0.14568764568764569</v>
      </c>
      <c r="BP423" s="64">
        <f t="shared" ref="BP423:BP434" si="53">IFERROR(1/J423*(Y423/H423),"0")</f>
        <v>0.15384615384615385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15</v>
      </c>
      <c r="Y428" s="546">
        <f t="shared" si="48"/>
        <v>15.84</v>
      </c>
      <c r="Z428" s="36">
        <f t="shared" si="49"/>
        <v>3.5880000000000002E-2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16.02272727272727</v>
      </c>
      <c r="BN428" s="64">
        <f t="shared" si="51"/>
        <v>16.919999999999998</v>
      </c>
      <c r="BO428" s="64">
        <f t="shared" si="52"/>
        <v>2.7316433566433568E-2</v>
      </c>
      <c r="BP428" s="64">
        <f t="shared" si="53"/>
        <v>2.8846153846153848E-2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17.992424242424242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19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0.22724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95</v>
      </c>
      <c r="Y436" s="547">
        <f>IFERROR(SUM(Y423:Y434),"0")</f>
        <v>100.32000000000001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85</v>
      </c>
      <c r="Y438" s="546">
        <f>IFERROR(IF(X438="",0,CEILING((X438/$H438),1)*$H438),"")</f>
        <v>89.76</v>
      </c>
      <c r="Z438" s="36">
        <f>IFERROR(IF(Y438=0,"",ROUNDUP(Y438/H438,0)*0.01196),"")</f>
        <v>0.20332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90.795454545454533</v>
      </c>
      <c r="BN438" s="64">
        <f>IFERROR(Y438*I438/H438,"0")</f>
        <v>95.88</v>
      </c>
      <c r="BO438" s="64">
        <f>IFERROR(1/J438*(X438/H438),"0")</f>
        <v>0.15479312354312355</v>
      </c>
      <c r="BP438" s="64">
        <f>IFERROR(1/J438*(Y438/H438),"0")</f>
        <v>0.16346153846153846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16.098484848484848</v>
      </c>
      <c r="Y441" s="547">
        <f>IFERROR(Y438/H438,"0")+IFERROR(Y439/H439,"0")+IFERROR(Y440/H440,"0")</f>
        <v>17</v>
      </c>
      <c r="Z441" s="547">
        <f>IFERROR(IF(Z438="",0,Z438),"0")+IFERROR(IF(Z439="",0,Z439),"0")+IFERROR(IF(Z440="",0,Z440),"0")</f>
        <v>0.20332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85</v>
      </c>
      <c r="Y442" s="547">
        <f>IFERROR(SUM(Y438:Y440),"0")</f>
        <v>89.76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20</v>
      </c>
      <c r="Y444" s="546">
        <f t="shared" ref="Y444:Y449" si="54">IFERROR(IF(X444="",0,CEILING((X444/$H444),1)*$H444),"")</f>
        <v>21.12</v>
      </c>
      <c r="Z444" s="36">
        <f>IFERROR(IF(Y444=0,"",ROUNDUP(Y444/H444,0)*0.01196),"")</f>
        <v>4.7840000000000001E-2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21.363636363636363</v>
      </c>
      <c r="BN444" s="64">
        <f t="shared" ref="BN444:BN449" si="56">IFERROR(Y444*I444/H444,"0")</f>
        <v>22.56</v>
      </c>
      <c r="BO444" s="64">
        <f t="shared" ref="BO444:BO449" si="57">IFERROR(1/J444*(X444/H444),"0")</f>
        <v>3.6421911421911424E-2</v>
      </c>
      <c r="BP444" s="64">
        <f t="shared" ref="BP444:BP449" si="58">IFERROR(1/J444*(Y444/H444),"0")</f>
        <v>3.8461538461538464E-2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40</v>
      </c>
      <c r="Y445" s="546">
        <f t="shared" si="54"/>
        <v>42.24</v>
      </c>
      <c r="Z445" s="36">
        <f>IFERROR(IF(Y445=0,"",ROUNDUP(Y445/H445,0)*0.01196),"")</f>
        <v>9.5680000000000001E-2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42.727272727272727</v>
      </c>
      <c r="BN445" s="64">
        <f t="shared" si="56"/>
        <v>45.12</v>
      </c>
      <c r="BO445" s="64">
        <f t="shared" si="57"/>
        <v>7.2843822843822847E-2</v>
      </c>
      <c r="BP445" s="64">
        <f t="shared" si="58"/>
        <v>7.6923076923076927E-2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35</v>
      </c>
      <c r="Y446" s="546">
        <f t="shared" si="54"/>
        <v>36.96</v>
      </c>
      <c r="Z446" s="36">
        <f>IFERROR(IF(Y446=0,"",ROUNDUP(Y446/H446,0)*0.01196),"")</f>
        <v>8.3720000000000003E-2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37.386363636363633</v>
      </c>
      <c r="BN446" s="64">
        <f t="shared" si="56"/>
        <v>39.479999999999997</v>
      </c>
      <c r="BO446" s="64">
        <f t="shared" si="57"/>
        <v>6.3738344988344992E-2</v>
      </c>
      <c r="BP446" s="64">
        <f t="shared" si="58"/>
        <v>6.7307692307692318E-2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17.992424242424242</v>
      </c>
      <c r="Y450" s="547">
        <f>IFERROR(Y444/H444,"0")+IFERROR(Y445/H445,"0")+IFERROR(Y446/H446,"0")+IFERROR(Y447/H447,"0")+IFERROR(Y448/H448,"0")+IFERROR(Y449/H449,"0")</f>
        <v>19</v>
      </c>
      <c r="Z450" s="547">
        <f>IFERROR(IF(Z444="",0,Z444),"0")+IFERROR(IF(Z445="",0,Z445),"0")+IFERROR(IF(Z446="",0,Z446),"0")+IFERROR(IF(Z447="",0,Z447),"0")+IFERROR(IF(Z448="",0,Z448),"0")+IFERROR(IF(Z449="",0,Z449),"0")</f>
        <v>0.22724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95</v>
      </c>
      <c r="Y451" s="547">
        <f>IFERROR(SUM(Y444:Y449),"0")</f>
        <v>100.32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60</v>
      </c>
      <c r="Y463" s="546">
        <f>IFERROR(IF(X463="",0,CEILING((X463/$H463),1)*$H463),"")</f>
        <v>60</v>
      </c>
      <c r="Z463" s="36">
        <f>IFERROR(IF(Y463=0,"",ROUNDUP(Y463/H463,0)*0.01898),"")</f>
        <v>9.4899999999999998E-2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62.175000000000004</v>
      </c>
      <c r="BN463" s="64">
        <f>IFERROR(Y463*I463/H463,"0")</f>
        <v>62.175000000000004</v>
      </c>
      <c r="BO463" s="64">
        <f>IFERROR(1/J463*(X463/H463),"0")</f>
        <v>7.8125E-2</v>
      </c>
      <c r="BP463" s="64">
        <f>IFERROR(1/J463*(Y463/H463),"0")</f>
        <v>7.8125E-2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5</v>
      </c>
      <c r="Y465" s="547">
        <f>IFERROR(Y461/H461,"0")+IFERROR(Y462/H462,"0")+IFERROR(Y463/H463,"0")+IFERROR(Y464/H464,"0")</f>
        <v>5</v>
      </c>
      <c r="Z465" s="547">
        <f>IFERROR(IF(Z461="",0,Z461),"0")+IFERROR(IF(Z462="",0,Z462),"0")+IFERROR(IF(Z463="",0,Z463),"0")+IFERROR(IF(Z464="",0,Z464),"0")</f>
        <v>9.4899999999999998E-2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60</v>
      </c>
      <c r="Y466" s="547">
        <f>IFERROR(SUM(Y461:Y464),"0")</f>
        <v>60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75</v>
      </c>
      <c r="Y474" s="546">
        <f>IFERROR(IF(X474="",0,CEILING((X474/$H474),1)*$H474),"")</f>
        <v>75.600000000000009</v>
      </c>
      <c r="Z474" s="36">
        <f>IFERROR(IF(Y474=0,"",ROUNDUP(Y474/H474,0)*0.00902),"")</f>
        <v>0.16236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79.821428571428569</v>
      </c>
      <c r="BN474" s="64">
        <f>IFERROR(Y474*I474/H474,"0")</f>
        <v>80.459999999999994</v>
      </c>
      <c r="BO474" s="64">
        <f>IFERROR(1/J474*(X474/H474),"0")</f>
        <v>0.13528138528138528</v>
      </c>
      <c r="BP474" s="64">
        <f>IFERROR(1/J474*(Y474/H474),"0")</f>
        <v>0.13636363636363635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80</v>
      </c>
      <c r="Y475" s="546">
        <f>IFERROR(IF(X475="",0,CEILING((X475/$H475),1)*$H475),"")</f>
        <v>84</v>
      </c>
      <c r="Z475" s="36">
        <f>IFERROR(IF(Y475=0,"",ROUNDUP(Y475/H475,0)*0.00902),"")</f>
        <v>0.1804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85.142857142857125</v>
      </c>
      <c r="BN475" s="64">
        <f>IFERROR(Y475*I475/H475,"0")</f>
        <v>89.399999999999991</v>
      </c>
      <c r="BO475" s="64">
        <f>IFERROR(1/J475*(X475/H475),"0")</f>
        <v>0.14430014430014429</v>
      </c>
      <c r="BP475" s="64">
        <f>IFERROR(1/J475*(Y475/H475),"0")</f>
        <v>0.15151515151515152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36.904761904761905</v>
      </c>
      <c r="Y476" s="547">
        <f>IFERROR(Y474/H474,"0")+IFERROR(Y475/H475,"0")</f>
        <v>38</v>
      </c>
      <c r="Z476" s="547">
        <f>IFERROR(IF(Z474="",0,Z474),"0")+IFERROR(IF(Z475="",0,Z475),"0")</f>
        <v>0.34276000000000001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155</v>
      </c>
      <c r="Y477" s="547">
        <f>IFERROR(SUM(Y474:Y475),"0")</f>
        <v>159.60000000000002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10117.85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10282.150000000001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10621.560918681318</v>
      </c>
      <c r="Y493" s="547">
        <f>IFERROR(SUM(BN22:BN489),"0")</f>
        <v>10794.042999999998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17</v>
      </c>
      <c r="Y494" s="38">
        <f>ROUNDUP(SUM(BP22:BP489),0)</f>
        <v>18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11046.560918681318</v>
      </c>
      <c r="Y495" s="547">
        <f>GrossWeightTotalR+PalletQtyTotalR*25</f>
        <v>11244.042999999998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1285.9283475783477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1309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20.144059999999996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145.60000000000002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1591</v>
      </c>
      <c r="E502" s="46">
        <f>IFERROR(Y86*1,"0")+IFERROR(Y87*1,"0")+IFERROR(Y88*1,"0")+IFERROR(Y92*1,"0")+IFERROR(Y93*1,"0")+IFERROR(Y94*1,"0")+IFERROR(Y95*1,"0")</f>
        <v>243.9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78.75</v>
      </c>
      <c r="G502" s="46">
        <f>IFERROR(Y125*1,"0")+IFERROR(Y126*1,"0")+IFERROR(Y130*1,"0")+IFERROR(Y131*1,"0")+IFERROR(Y135*1,"0")+IFERROR(Y136*1,"0")</f>
        <v>12.8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29.4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173.40000000000003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188.4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4384.8</v>
      </c>
      <c r="S502" s="46">
        <f>IFERROR(Y336*1,"0")+IFERROR(Y337*1,"0")+IFERROR(Y338*1,"0")</f>
        <v>168.60000000000002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2745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8.4</v>
      </c>
      <c r="W502" s="46">
        <f>IFERROR(Y405*1,"0")+IFERROR(Y409*1,"0")+IFERROR(Y410*1,"0")+IFERROR(Y411*1,"0")+IFERROR(Y412*1,"0")</f>
        <v>2.1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290.40000000000003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219.60000000000002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2025-10-27T10:43:51Z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