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5C4432-133E-4EB2-8DF6-26324E8354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P494" i="1" s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7" i="1" s="1"/>
  <c r="P426" i="1"/>
  <c r="X423" i="1"/>
  <c r="Y422" i="1"/>
  <c r="X422" i="1"/>
  <c r="BP421" i="1"/>
  <c r="BO421" i="1"/>
  <c r="BN421" i="1"/>
  <c r="BM421" i="1"/>
  <c r="Z421" i="1"/>
  <c r="Z422" i="1" s="1"/>
  <c r="Y421" i="1"/>
  <c r="X517" i="1" s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U517" i="1" s="1"/>
  <c r="P367" i="1"/>
  <c r="X364" i="1"/>
  <c r="X363" i="1"/>
  <c r="BO362" i="1"/>
  <c r="BM362" i="1"/>
  <c r="Y362" i="1"/>
  <c r="Y364" i="1" s="1"/>
  <c r="P362" i="1"/>
  <c r="X360" i="1"/>
  <c r="X359" i="1"/>
  <c r="BO358" i="1"/>
  <c r="BM358" i="1"/>
  <c r="Y358" i="1"/>
  <c r="Y360" i="1" s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S517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P306" i="1"/>
  <c r="X304" i="1"/>
  <c r="X303" i="1"/>
  <c r="BO302" i="1"/>
  <c r="BN302" i="1"/>
  <c r="BM302" i="1"/>
  <c r="Z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O517" i="1" s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Y245" i="1" s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BP231" i="1" s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Z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H517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A9" i="1"/>
  <c r="A10" i="1" s="1"/>
  <c r="D7" i="1"/>
  <c r="Q6" i="1"/>
  <c r="P2" i="1"/>
  <c r="BP91" i="1" l="1"/>
  <c r="BN91" i="1"/>
  <c r="Z91" i="1"/>
  <c r="BP107" i="1"/>
  <c r="BN107" i="1"/>
  <c r="Z107" i="1"/>
  <c r="BP159" i="1"/>
  <c r="BN159" i="1"/>
  <c r="Z159" i="1"/>
  <c r="BP191" i="1"/>
  <c r="BN191" i="1"/>
  <c r="Z191" i="1"/>
  <c r="BP215" i="1"/>
  <c r="BN215" i="1"/>
  <c r="Z215" i="1"/>
  <c r="BP252" i="1"/>
  <c r="BN252" i="1"/>
  <c r="Z252" i="1"/>
  <c r="BP298" i="1"/>
  <c r="BN298" i="1"/>
  <c r="Z298" i="1"/>
  <c r="BP328" i="1"/>
  <c r="BN328" i="1"/>
  <c r="Z328" i="1"/>
  <c r="BP370" i="1"/>
  <c r="BN370" i="1"/>
  <c r="Z370" i="1"/>
  <c r="BP414" i="1"/>
  <c r="BN414" i="1"/>
  <c r="Z414" i="1"/>
  <c r="BP442" i="1"/>
  <c r="BN442" i="1"/>
  <c r="Z442" i="1"/>
  <c r="BP466" i="1"/>
  <c r="BN466" i="1"/>
  <c r="Z466" i="1"/>
  <c r="BP475" i="1"/>
  <c r="BN475" i="1"/>
  <c r="Z475" i="1"/>
  <c r="BP477" i="1"/>
  <c r="BN477" i="1"/>
  <c r="Z477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BP96" i="1"/>
  <c r="BN96" i="1"/>
  <c r="Z96" i="1"/>
  <c r="BP125" i="1"/>
  <c r="BN125" i="1"/>
  <c r="Z125" i="1"/>
  <c r="BP170" i="1"/>
  <c r="BN170" i="1"/>
  <c r="Z170" i="1"/>
  <c r="BP203" i="1"/>
  <c r="BN203" i="1"/>
  <c r="Z203" i="1"/>
  <c r="BP226" i="1"/>
  <c r="BN226" i="1"/>
  <c r="Z226" i="1"/>
  <c r="BP288" i="1"/>
  <c r="BN288" i="1"/>
  <c r="Z288" i="1"/>
  <c r="BP310" i="1"/>
  <c r="BN310" i="1"/>
  <c r="Z310" i="1"/>
  <c r="BP347" i="1"/>
  <c r="BN347" i="1"/>
  <c r="Z347" i="1"/>
  <c r="BP394" i="1"/>
  <c r="BN394" i="1"/>
  <c r="Z394" i="1"/>
  <c r="BP441" i="1"/>
  <c r="BN441" i="1"/>
  <c r="Z441" i="1"/>
  <c r="BP452" i="1"/>
  <c r="BN452" i="1"/>
  <c r="Z452" i="1"/>
  <c r="Y479" i="1"/>
  <c r="Y478" i="1"/>
  <c r="BP474" i="1"/>
  <c r="BN474" i="1"/>
  <c r="Z474" i="1"/>
  <c r="Z478" i="1" s="1"/>
  <c r="BP476" i="1"/>
  <c r="BN476" i="1"/>
  <c r="Z476" i="1"/>
  <c r="G517" i="1"/>
  <c r="Y227" i="1"/>
  <c r="Y485" i="1"/>
  <c r="BP308" i="1"/>
  <c r="BN308" i="1"/>
  <c r="Z308" i="1"/>
  <c r="BP322" i="1"/>
  <c r="BN322" i="1"/>
  <c r="Z322" i="1"/>
  <c r="BP345" i="1"/>
  <c r="BN345" i="1"/>
  <c r="Z345" i="1"/>
  <c r="BP368" i="1"/>
  <c r="BN368" i="1"/>
  <c r="Z368" i="1"/>
  <c r="BP392" i="1"/>
  <c r="BN392" i="1"/>
  <c r="Z392" i="1"/>
  <c r="Y404" i="1"/>
  <c r="BN402" i="1"/>
  <c r="Z402" i="1"/>
  <c r="Z404" i="1" s="1"/>
  <c r="BP403" i="1"/>
  <c r="BN403" i="1"/>
  <c r="Z403" i="1"/>
  <c r="BP408" i="1"/>
  <c r="BN408" i="1"/>
  <c r="Z408" i="1"/>
  <c r="BP434" i="1"/>
  <c r="BN434" i="1"/>
  <c r="Z434" i="1"/>
  <c r="BP439" i="1"/>
  <c r="BN439" i="1"/>
  <c r="Z439" i="1"/>
  <c r="Y454" i="1"/>
  <c r="BP450" i="1"/>
  <c r="BN450" i="1"/>
  <c r="Z450" i="1"/>
  <c r="BP462" i="1"/>
  <c r="BN462" i="1"/>
  <c r="Z462" i="1"/>
  <c r="BP489" i="1"/>
  <c r="BN489" i="1"/>
  <c r="Z489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Y127" i="1"/>
  <c r="Z132" i="1"/>
  <c r="BN132" i="1"/>
  <c r="Y138" i="1"/>
  <c r="Z147" i="1"/>
  <c r="BN147" i="1"/>
  <c r="I517" i="1"/>
  <c r="Y168" i="1"/>
  <c r="Z161" i="1"/>
  <c r="Z166" i="1"/>
  <c r="BN166" i="1"/>
  <c r="Y174" i="1"/>
  <c r="Z172" i="1"/>
  <c r="BN172" i="1"/>
  <c r="Z187" i="1"/>
  <c r="BN187" i="1"/>
  <c r="Y199" i="1"/>
  <c r="Z193" i="1"/>
  <c r="BN193" i="1"/>
  <c r="Z197" i="1"/>
  <c r="BN197" i="1"/>
  <c r="Y211" i="1"/>
  <c r="Z205" i="1"/>
  <c r="BN205" i="1"/>
  <c r="Z209" i="1"/>
  <c r="BN209" i="1"/>
  <c r="Z220" i="1"/>
  <c r="BN220" i="1"/>
  <c r="BP220" i="1"/>
  <c r="Z224" i="1"/>
  <c r="BN224" i="1"/>
  <c r="Z230" i="1"/>
  <c r="BN230" i="1"/>
  <c r="BP230" i="1"/>
  <c r="Z235" i="1"/>
  <c r="Z236" i="1" s="1"/>
  <c r="BN235" i="1"/>
  <c r="BP235" i="1"/>
  <c r="Y236" i="1"/>
  <c r="Z239" i="1"/>
  <c r="BN239" i="1"/>
  <c r="BP239" i="1"/>
  <c r="Z240" i="1"/>
  <c r="BN240" i="1"/>
  <c r="Z241" i="1"/>
  <c r="BN241" i="1"/>
  <c r="Z250" i="1"/>
  <c r="BN250" i="1"/>
  <c r="Z259" i="1"/>
  <c r="BN259" i="1"/>
  <c r="Z267" i="1"/>
  <c r="BN267" i="1"/>
  <c r="R517" i="1"/>
  <c r="Z290" i="1"/>
  <c r="BN290" i="1"/>
  <c r="Z296" i="1"/>
  <c r="BN296" i="1"/>
  <c r="BP296" i="1"/>
  <c r="Y303" i="1"/>
  <c r="Z300" i="1"/>
  <c r="BN300" i="1"/>
  <c r="Y318" i="1"/>
  <c r="BP314" i="1"/>
  <c r="BN314" i="1"/>
  <c r="Z314" i="1"/>
  <c r="BP335" i="1"/>
  <c r="BN335" i="1"/>
  <c r="Z335" i="1"/>
  <c r="BP353" i="1"/>
  <c r="BN353" i="1"/>
  <c r="Z353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6" i="1"/>
  <c r="BN416" i="1"/>
  <c r="Z416" i="1"/>
  <c r="BP435" i="1"/>
  <c r="BN435" i="1"/>
  <c r="Z435" i="1"/>
  <c r="BP444" i="1"/>
  <c r="BN444" i="1"/>
  <c r="Z444" i="1"/>
  <c r="Y463" i="1"/>
  <c r="Z456" i="1"/>
  <c r="Y491" i="1"/>
  <c r="Y490" i="1"/>
  <c r="BP488" i="1"/>
  <c r="BN488" i="1"/>
  <c r="Z488" i="1"/>
  <c r="Z490" i="1" s="1"/>
  <c r="Y312" i="1"/>
  <c r="Y317" i="1"/>
  <c r="Y325" i="1"/>
  <c r="Y331" i="1"/>
  <c r="T517" i="1"/>
  <c r="Y359" i="1"/>
  <c r="Y381" i="1"/>
  <c r="V517" i="1"/>
  <c r="Z517" i="1"/>
  <c r="Y453" i="1"/>
  <c r="Y469" i="1"/>
  <c r="Y495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4" i="1"/>
  <c r="Y150" i="1"/>
  <c r="Y156" i="1"/>
  <c r="BN161" i="1"/>
  <c r="BN163" i="1"/>
  <c r="Y167" i="1"/>
  <c r="BP171" i="1"/>
  <c r="BN171" i="1"/>
  <c r="Z171" i="1"/>
  <c r="Z173" i="1" s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7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17" i="1"/>
  <c r="Z106" i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BN126" i="1"/>
  <c r="Z131" i="1"/>
  <c r="BN131" i="1"/>
  <c r="BP131" i="1"/>
  <c r="Y134" i="1"/>
  <c r="Z137" i="1"/>
  <c r="Z138" i="1" s="1"/>
  <c r="BN137" i="1"/>
  <c r="Z142" i="1"/>
  <c r="Z143" i="1" s="1"/>
  <c r="BN142" i="1"/>
  <c r="BP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BP165" i="1"/>
  <c r="BN165" i="1"/>
  <c r="Z165" i="1"/>
  <c r="Y173" i="1"/>
  <c r="Y184" i="1"/>
  <c r="Y188" i="1"/>
  <c r="Y200" i="1"/>
  <c r="Y212" i="1"/>
  <c r="Y216" i="1"/>
  <c r="Y233" i="1"/>
  <c r="BP242" i="1"/>
  <c r="BN242" i="1"/>
  <c r="Z242" i="1"/>
  <c r="BP251" i="1"/>
  <c r="BN251" i="1"/>
  <c r="Z251" i="1"/>
  <c r="BP260" i="1"/>
  <c r="BN260" i="1"/>
  <c r="Z260" i="1"/>
  <c r="J517" i="1"/>
  <c r="Z182" i="1"/>
  <c r="Z183" i="1" s="1"/>
  <c r="BN182" i="1"/>
  <c r="Y183" i="1"/>
  <c r="Z186" i="1"/>
  <c r="Z188" i="1" s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17" i="1"/>
  <c r="Z221" i="1"/>
  <c r="BN221" i="1"/>
  <c r="Z223" i="1"/>
  <c r="BN223" i="1"/>
  <c r="Z225" i="1"/>
  <c r="BN225" i="1"/>
  <c r="Y228" i="1"/>
  <c r="Z231" i="1"/>
  <c r="BN231" i="1"/>
  <c r="BP244" i="1"/>
  <c r="BN244" i="1"/>
  <c r="Z244" i="1"/>
  <c r="Y246" i="1"/>
  <c r="L517" i="1"/>
  <c r="Y254" i="1"/>
  <c r="BP249" i="1"/>
  <c r="BN249" i="1"/>
  <c r="Z249" i="1"/>
  <c r="BP253" i="1"/>
  <c r="BN253" i="1"/>
  <c r="Z253" i="1"/>
  <c r="Y255" i="1"/>
  <c r="M517" i="1"/>
  <c r="Y262" i="1"/>
  <c r="BP258" i="1"/>
  <c r="BN258" i="1"/>
  <c r="Z258" i="1"/>
  <c r="BP261" i="1"/>
  <c r="BN261" i="1"/>
  <c r="Z261" i="1"/>
  <c r="Y263" i="1"/>
  <c r="Z266" i="1"/>
  <c r="BN266" i="1"/>
  <c r="BP266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BP287" i="1"/>
  <c r="Z289" i="1"/>
  <c r="BN289" i="1"/>
  <c r="Z291" i="1"/>
  <c r="BN291" i="1"/>
  <c r="Y294" i="1"/>
  <c r="Z297" i="1"/>
  <c r="BN297" i="1"/>
  <c r="BP297" i="1"/>
  <c r="Z299" i="1"/>
  <c r="BN299" i="1"/>
  <c r="Z301" i="1"/>
  <c r="BN301" i="1"/>
  <c r="Z307" i="1"/>
  <c r="Z311" i="1" s="1"/>
  <c r="BN307" i="1"/>
  <c r="BP307" i="1"/>
  <c r="Z309" i="1"/>
  <c r="BN309" i="1"/>
  <c r="Z315" i="1"/>
  <c r="BN315" i="1"/>
  <c r="BP315" i="1"/>
  <c r="Z320" i="1"/>
  <c r="Z324" i="1" s="1"/>
  <c r="BN320" i="1"/>
  <c r="BP320" i="1"/>
  <c r="Z321" i="1"/>
  <c r="BN321" i="1"/>
  <c r="Z323" i="1"/>
  <c r="BN323" i="1"/>
  <c r="Y324" i="1"/>
  <c r="Z327" i="1"/>
  <c r="Z330" i="1" s="1"/>
  <c r="BN327" i="1"/>
  <c r="BP327" i="1"/>
  <c r="Z329" i="1"/>
  <c r="BN329" i="1"/>
  <c r="Y330" i="1"/>
  <c r="Z334" i="1"/>
  <c r="Z337" i="1" s="1"/>
  <c r="BN334" i="1"/>
  <c r="BP334" i="1"/>
  <c r="Z336" i="1"/>
  <c r="BN336" i="1"/>
  <c r="Y337" i="1"/>
  <c r="Z342" i="1"/>
  <c r="Z349" i="1" s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Z358" i="1"/>
  <c r="Z359" i="1" s="1"/>
  <c r="BN358" i="1"/>
  <c r="BP358" i="1"/>
  <c r="Z362" i="1"/>
  <c r="Z363" i="1" s="1"/>
  <c r="BN362" i="1"/>
  <c r="BP362" i="1"/>
  <c r="Y363" i="1"/>
  <c r="Z367" i="1"/>
  <c r="BN367" i="1"/>
  <c r="BP367" i="1"/>
  <c r="Z369" i="1"/>
  <c r="BN369" i="1"/>
  <c r="Y372" i="1"/>
  <c r="Z379" i="1"/>
  <c r="Z380" i="1" s="1"/>
  <c r="BN379" i="1"/>
  <c r="BP379" i="1"/>
  <c r="Z383" i="1"/>
  <c r="Z384" i="1" s="1"/>
  <c r="BN383" i="1"/>
  <c r="BP383" i="1"/>
  <c r="Y384" i="1"/>
  <c r="Z389" i="1"/>
  <c r="Z399" i="1" s="1"/>
  <c r="BN389" i="1"/>
  <c r="BP389" i="1"/>
  <c r="Z391" i="1"/>
  <c r="BN391" i="1"/>
  <c r="Z393" i="1"/>
  <c r="BN393" i="1"/>
  <c r="Z395" i="1"/>
  <c r="BN395" i="1"/>
  <c r="Z397" i="1"/>
  <c r="BN397" i="1"/>
  <c r="Y400" i="1"/>
  <c r="Y405" i="1"/>
  <c r="BP402" i="1"/>
  <c r="W517" i="1"/>
  <c r="Y270" i="1"/>
  <c r="Y275" i="1"/>
  <c r="Y284" i="1"/>
  <c r="Y293" i="1"/>
  <c r="Y338" i="1"/>
  <c r="Y350" i="1"/>
  <c r="Y371" i="1"/>
  <c r="Y399" i="1"/>
  <c r="BP409" i="1"/>
  <c r="BN409" i="1"/>
  <c r="Z409" i="1"/>
  <c r="Y411" i="1"/>
  <c r="Y417" i="1"/>
  <c r="Y418" i="1"/>
  <c r="BP413" i="1"/>
  <c r="BN413" i="1"/>
  <c r="Z413" i="1"/>
  <c r="Y410" i="1"/>
  <c r="Z415" i="1"/>
  <c r="BN415" i="1"/>
  <c r="Y423" i="1"/>
  <c r="Y428" i="1"/>
  <c r="Z433" i="1"/>
  <c r="BN433" i="1"/>
  <c r="Z436" i="1"/>
  <c r="BN436" i="1"/>
  <c r="Z438" i="1"/>
  <c r="BN438" i="1"/>
  <c r="Z440" i="1"/>
  <c r="BN440" i="1"/>
  <c r="Z443" i="1"/>
  <c r="BN443" i="1"/>
  <c r="Z445" i="1"/>
  <c r="BN445" i="1"/>
  <c r="Y448" i="1"/>
  <c r="Z451" i="1"/>
  <c r="Z453" i="1" s="1"/>
  <c r="BN451" i="1"/>
  <c r="BP451" i="1"/>
  <c r="Z457" i="1"/>
  <c r="BN457" i="1"/>
  <c r="Z459" i="1"/>
  <c r="BN459" i="1"/>
  <c r="Z461" i="1"/>
  <c r="BN461" i="1"/>
  <c r="Y464" i="1"/>
  <c r="Z467" i="1"/>
  <c r="Z469" i="1" s="1"/>
  <c r="BN467" i="1"/>
  <c r="Y470" i="1"/>
  <c r="Y486" i="1"/>
  <c r="Y496" i="1"/>
  <c r="Y500" i="1"/>
  <c r="Y506" i="1"/>
  <c r="AA517" i="1"/>
  <c r="Y447" i="1"/>
  <c r="BN456" i="1"/>
  <c r="BP456" i="1"/>
  <c r="Z458" i="1"/>
  <c r="BN458" i="1"/>
  <c r="Z468" i="1"/>
  <c r="BN468" i="1"/>
  <c r="Z481" i="1"/>
  <c r="BN481" i="1"/>
  <c r="BP481" i="1"/>
  <c r="Z482" i="1"/>
  <c r="BN482" i="1"/>
  <c r="Z483" i="1"/>
  <c r="BN483" i="1"/>
  <c r="Z484" i="1"/>
  <c r="BN484" i="1"/>
  <c r="Z493" i="1"/>
  <c r="BN493" i="1"/>
  <c r="BP493" i="1"/>
  <c r="Z494" i="1"/>
  <c r="BN494" i="1"/>
  <c r="Z504" i="1"/>
  <c r="Z505" i="1" s="1"/>
  <c r="BN504" i="1"/>
  <c r="BP504" i="1"/>
  <c r="Y505" i="1"/>
  <c r="Z127" i="1" l="1"/>
  <c r="Z227" i="1"/>
  <c r="Z109" i="1"/>
  <c r="Z463" i="1"/>
  <c r="Z447" i="1"/>
  <c r="Z410" i="1"/>
  <c r="Z317" i="1"/>
  <c r="Z303" i="1"/>
  <c r="Z254" i="1"/>
  <c r="Z232" i="1"/>
  <c r="Z211" i="1"/>
  <c r="Z199" i="1"/>
  <c r="Z245" i="1"/>
  <c r="Z133" i="1"/>
  <c r="Z80" i="1"/>
  <c r="Z58" i="1"/>
  <c r="Z495" i="1"/>
  <c r="Y509" i="1"/>
  <c r="Y507" i="1"/>
  <c r="Z485" i="1"/>
  <c r="Z417" i="1"/>
  <c r="Z371" i="1"/>
  <c r="Z293" i="1"/>
  <c r="Z269" i="1"/>
  <c r="Z262" i="1"/>
  <c r="Z149" i="1"/>
  <c r="Z115" i="1"/>
  <c r="Z32" i="1"/>
  <c r="Y511" i="1"/>
  <c r="Y508" i="1"/>
  <c r="Y510" i="1" s="1"/>
  <c r="Z512" i="1" l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<sst xmlns="http://schemas.openxmlformats.org/spreadsheetml/2006/main" count="2278" uniqueCount="832">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</sst>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45850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808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5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0.5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hidden="1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93</v>
      </c>
      <c r="Y95" s="568">
        <f t="shared" ref="Y95:Y100" si="16">IFERROR(IF(X95="",0,CEILING((X95/$H95),1)*$H95),"")</f>
        <v>97.199999999999989</v>
      </c>
      <c r="Z95" s="36">
        <f>IFERROR(IF(Y95=0,"",ROUNDUP(Y95/H95,0)*0.01898),"")</f>
        <v>0.22776000000000002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98.958888888888893</v>
      </c>
      <c r="BN95" s="64">
        <f t="shared" ref="BN95:BN100" si="18">IFERROR(Y95*I95/H95,"0")</f>
        <v>103.42799999999998</v>
      </c>
      <c r="BO95" s="64">
        <f t="shared" ref="BO95:BO100" si="19">IFERROR(1/J95*(X95/H95),"0")</f>
        <v>0.17939814814814817</v>
      </c>
      <c r="BP95" s="64">
        <f t="shared" ref="BP95:BP100" si="20">IFERROR(1/J95*(Y95/H95),"0")</f>
        <v>0.1875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11.481481481481483</v>
      </c>
      <c r="Y101" s="569">
        <f>IFERROR(Y95/H95,"0")+IFERROR(Y96/H96,"0")+IFERROR(Y97/H97,"0")+IFERROR(Y98/H98,"0")+IFERROR(Y99/H99,"0")+IFERROR(Y100/H100,"0")</f>
        <v>12</v>
      </c>
      <c r="Z101" s="569">
        <f>IFERROR(IF(Z95="",0,Z95),"0")+IFERROR(IF(Z96="",0,Z96),"0")+IFERROR(IF(Z97="",0,Z97),"0")+IFERROR(IF(Z98="",0,Z98),"0")+IFERROR(IF(Z99="",0,Z99),"0")+IFERROR(IF(Z100="",0,Z100),"0")</f>
        <v>0.22776000000000002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93</v>
      </c>
      <c r="Y102" s="569">
        <f>IFERROR(SUM(Y95:Y100),"0")</f>
        <v>97.199999999999989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97</v>
      </c>
      <c r="Y118" s="568">
        <f>IFERROR(IF(X118="",0,CEILING((X118/$H118),1)*$H118),"")</f>
        <v>97.199999999999989</v>
      </c>
      <c r="Z118" s="36">
        <f>IFERROR(IF(Y118=0,"",ROUNDUP(Y118/H118,0)*0.01898),"")</f>
        <v>0.22776000000000002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103.14333333333335</v>
      </c>
      <c r="BN118" s="64">
        <f>IFERROR(Y118*I118/H118,"0")</f>
        <v>103.35599999999998</v>
      </c>
      <c r="BO118" s="64">
        <f>IFERROR(1/J118*(X118/H118),"0")</f>
        <v>0.1871141975308642</v>
      </c>
      <c r="BP118" s="64">
        <f>IFERROR(1/J118*(Y118/H118),"0")</f>
        <v>0.1875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11.975308641975309</v>
      </c>
      <c r="Y122" s="569">
        <f>IFERROR(Y118/H118,"0")+IFERROR(Y119/H119,"0")+IFERROR(Y120/H120,"0")+IFERROR(Y121/H121,"0")</f>
        <v>12</v>
      </c>
      <c r="Z122" s="569">
        <f>IFERROR(IF(Z118="",0,Z118),"0")+IFERROR(IF(Z119="",0,Z119),"0")+IFERROR(IF(Z120="",0,Z120),"0")+IFERROR(IF(Z121="",0,Z121),"0")</f>
        <v>0.22776000000000002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97</v>
      </c>
      <c r="Y123" s="569">
        <f>IFERROR(SUM(Y118:Y121),"0")</f>
        <v>97.199999999999989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43</v>
      </c>
      <c r="Y207" s="568">
        <f t="shared" si="31"/>
        <v>43.199999999999996</v>
      </c>
      <c r="Z207" s="36">
        <f t="shared" si="36"/>
        <v>0.11718000000000001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47.515000000000001</v>
      </c>
      <c r="BN207" s="64">
        <f t="shared" si="33"/>
        <v>47.736000000000004</v>
      </c>
      <c r="BO207" s="64">
        <f t="shared" si="34"/>
        <v>9.8443223443223454E-2</v>
      </c>
      <c r="BP207" s="64">
        <f t="shared" si="35"/>
        <v>9.8901098901098911E-2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40</v>
      </c>
      <c r="Y208" s="568">
        <f t="shared" si="31"/>
        <v>40.799999999999997</v>
      </c>
      <c r="Z208" s="36">
        <f t="shared" si="36"/>
        <v>0.11067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44.20000000000001</v>
      </c>
      <c r="BN208" s="64">
        <f t="shared" si="33"/>
        <v>45.084000000000003</v>
      </c>
      <c r="BO208" s="64">
        <f t="shared" si="34"/>
        <v>9.1575091575091583E-2</v>
      </c>
      <c r="BP208" s="64">
        <f t="shared" si="35"/>
        <v>9.3406593406593408E-2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34.583333333333336</v>
      </c>
      <c r="Y211" s="569">
        <f>IFERROR(Y202/H202,"0")+IFERROR(Y203/H203,"0")+IFERROR(Y204/H204,"0")+IFERROR(Y205/H205,"0")+IFERROR(Y206/H206,"0")+IFERROR(Y207/H207,"0")+IFERROR(Y208/H208,"0")+IFERROR(Y209/H209,"0")+IFERROR(Y210/H210,"0")</f>
        <v>35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0.22785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83</v>
      </c>
      <c r="Y212" s="569">
        <f>IFERROR(SUM(Y202:Y210),"0")</f>
        <v>84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30</v>
      </c>
      <c r="Y267" s="568">
        <f>IFERROR(IF(X267="",0,CEILING((X267/$H267),1)*$H267),"")</f>
        <v>31.2</v>
      </c>
      <c r="Z267" s="36">
        <f>IFERROR(IF(Y267=0,"",ROUNDUP(Y267/H267,0)*0.00651),"")</f>
        <v>8.4629999999999997E-2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33.150000000000006</v>
      </c>
      <c r="BN267" s="64">
        <f>IFERROR(Y267*I267/H267,"0")</f>
        <v>34.476000000000006</v>
      </c>
      <c r="BO267" s="64">
        <f>IFERROR(1/J267*(X267/H267),"0")</f>
        <v>6.8681318681318687E-2</v>
      </c>
      <c r="BP267" s="64">
        <f>IFERROR(1/J267*(Y267/H267),"0")</f>
        <v>7.1428571428571438E-2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42</v>
      </c>
      <c r="Y268" s="568">
        <f>IFERROR(IF(X268="",0,CEILING((X268/$H268),1)*$H268),"")</f>
        <v>43.199999999999996</v>
      </c>
      <c r="Z268" s="36">
        <f>IFERROR(IF(Y268=0,"",ROUNDUP(Y268/H268,0)*0.00651),"")</f>
        <v>0.11718000000000001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45.15</v>
      </c>
      <c r="BN268" s="64">
        <f>IFERROR(Y268*I268/H268,"0")</f>
        <v>46.44</v>
      </c>
      <c r="BO268" s="64">
        <f>IFERROR(1/J268*(X268/H268),"0")</f>
        <v>9.6153846153846159E-2</v>
      </c>
      <c r="BP268" s="64">
        <f>IFERROR(1/J268*(Y268/H268),"0")</f>
        <v>9.8901098901098911E-2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30</v>
      </c>
      <c r="Y269" s="569">
        <f>IFERROR(Y266/H266,"0")+IFERROR(Y267/H267,"0")+IFERROR(Y268/H268,"0")</f>
        <v>31</v>
      </c>
      <c r="Z269" s="569">
        <f>IFERROR(IF(Z266="",0,Z266),"0")+IFERROR(IF(Z267="",0,Z267),"0")+IFERROR(IF(Z268="",0,Z268),"0")</f>
        <v>0.20180999999999999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72</v>
      </c>
      <c r="Y270" s="569">
        <f>IFERROR(SUM(Y266:Y268),"0")</f>
        <v>74.399999999999991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93</v>
      </c>
      <c r="Y315" s="568">
        <f>IFERROR(IF(X315="",0,CEILING((X315/$H315),1)*$H315),"")</f>
        <v>93.6</v>
      </c>
      <c r="Z315" s="36">
        <f>IFERROR(IF(Y315=0,"",ROUNDUP(Y315/H315,0)*0.01898),"")</f>
        <v>0.22776000000000002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99.188076923076935</v>
      </c>
      <c r="BN315" s="64">
        <f>IFERROR(Y315*I315/H315,"0")</f>
        <v>99.828000000000003</v>
      </c>
      <c r="BO315" s="64">
        <f>IFERROR(1/J315*(X315/H315),"0")</f>
        <v>0.18629807692307693</v>
      </c>
      <c r="BP315" s="64">
        <f>IFERROR(1/J315*(Y315/H315),"0")</f>
        <v>0.1875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11.923076923076923</v>
      </c>
      <c r="Y317" s="569">
        <f>IFERROR(Y314/H314,"0")+IFERROR(Y315/H315,"0")+IFERROR(Y316/H316,"0")</f>
        <v>12</v>
      </c>
      <c r="Z317" s="569">
        <f>IFERROR(IF(Z314="",0,Z314),"0")+IFERROR(IF(Z315="",0,Z315),"0")+IFERROR(IF(Z316="",0,Z316),"0")</f>
        <v>0.22776000000000002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93</v>
      </c>
      <c r="Y318" s="569">
        <f>IFERROR(SUM(Y314:Y316),"0")</f>
        <v>93.6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141</v>
      </c>
      <c r="Y342" s="568">
        <f t="shared" ref="Y342:Y348" si="58">IFERROR(IF(X342="",0,CEILING((X342/$H342),1)*$H342),"")</f>
        <v>150</v>
      </c>
      <c r="Z342" s="36">
        <f>IFERROR(IF(Y342=0,"",ROUNDUP(Y342/H342,0)*0.02175),"")</f>
        <v>0.21749999999999997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145.512</v>
      </c>
      <c r="BN342" s="64">
        <f t="shared" ref="BN342:BN348" si="60">IFERROR(Y342*I342/H342,"0")</f>
        <v>154.80000000000001</v>
      </c>
      <c r="BO342" s="64">
        <f t="shared" ref="BO342:BO348" si="61">IFERROR(1/J342*(X342/H342),"0")</f>
        <v>0.19583333333333333</v>
      </c>
      <c r="BP342" s="64">
        <f t="shared" ref="BP342:BP348" si="62">IFERROR(1/J342*(Y342/H342),"0")</f>
        <v>0.20833333333333331</v>
      </c>
    </row>
    <row r="343" spans="1:68" ht="27" hidden="1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91</v>
      </c>
      <c r="Y344" s="568">
        <f t="shared" si="58"/>
        <v>105</v>
      </c>
      <c r="Z344" s="36">
        <f>IFERROR(IF(Y344=0,"",ROUNDUP(Y344/H344,0)*0.02175),"")</f>
        <v>0.15225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93.912000000000006</v>
      </c>
      <c r="BN344" s="64">
        <f t="shared" si="60"/>
        <v>108.36</v>
      </c>
      <c r="BO344" s="64">
        <f t="shared" si="61"/>
        <v>0.12638888888888888</v>
      </c>
      <c r="BP344" s="64">
        <f t="shared" si="62"/>
        <v>0.14583333333333331</v>
      </c>
    </row>
    <row r="345" spans="1:68" ht="37.5" hidden="1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15.466666666666667</v>
      </c>
      <c r="Y349" s="569">
        <f>IFERROR(Y342/H342,"0")+IFERROR(Y343/H343,"0")+IFERROR(Y344/H344,"0")+IFERROR(Y345/H345,"0")+IFERROR(Y346/H346,"0")+IFERROR(Y347/H347,"0")+IFERROR(Y348/H348,"0")</f>
        <v>17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0.36974999999999997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232</v>
      </c>
      <c r="Y350" s="569">
        <f>IFERROR(SUM(Y342:Y348),"0")</f>
        <v>255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81</v>
      </c>
      <c r="Y352" s="568">
        <f>IFERROR(IF(X352="",0,CEILING((X352/$H352),1)*$H352),"")</f>
        <v>90</v>
      </c>
      <c r="Z352" s="36">
        <f>IFERROR(IF(Y352=0,"",ROUNDUP(Y352/H352,0)*0.02175),"")</f>
        <v>0.1305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83.592000000000013</v>
      </c>
      <c r="BN352" s="64">
        <f>IFERROR(Y352*I352/H352,"0")</f>
        <v>92.88000000000001</v>
      </c>
      <c r="BO352" s="64">
        <f>IFERROR(1/J352*(X352/H352),"0")</f>
        <v>0.1125</v>
      </c>
      <c r="BP352" s="64">
        <f>IFERROR(1/J352*(Y352/H352),"0")</f>
        <v>0.125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5.4</v>
      </c>
      <c r="Y354" s="569">
        <f>IFERROR(Y352/H352,"0")+IFERROR(Y353/H353,"0")</f>
        <v>6</v>
      </c>
      <c r="Z354" s="569">
        <f>IFERROR(IF(Z352="",0,Z352),"0")+IFERROR(IF(Z353="",0,Z353),"0")</f>
        <v>0.1305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81</v>
      </c>
      <c r="Y355" s="569">
        <f>IFERROR(SUM(Y352:Y353),"0")</f>
        <v>90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hidden="1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hidden="1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208</v>
      </c>
      <c r="Y437" s="568">
        <f t="shared" si="69"/>
        <v>211.20000000000002</v>
      </c>
      <c r="Z437" s="36">
        <f t="shared" si="70"/>
        <v>0.47839999999999999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222.18181818181816</v>
      </c>
      <c r="BN437" s="64">
        <f t="shared" si="72"/>
        <v>225.60000000000002</v>
      </c>
      <c r="BO437" s="64">
        <f t="shared" si="73"/>
        <v>0.37878787878787878</v>
      </c>
      <c r="BP437" s="64">
        <f t="shared" si="74"/>
        <v>0.38461538461538464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39.393939393939391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0.47839999999999999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208</v>
      </c>
      <c r="Y448" s="569">
        <f>IFERROR(SUM(Y432:Y446),"0")</f>
        <v>211.20000000000002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112</v>
      </c>
      <c r="Y450" s="568">
        <f>IFERROR(IF(X450="",0,CEILING((X450/$H450),1)*$H450),"")</f>
        <v>116.16000000000001</v>
      </c>
      <c r="Z450" s="36">
        <f>IFERROR(IF(Y450=0,"",ROUNDUP(Y450/H450,0)*0.01196),"")</f>
        <v>0.26312000000000002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119.63636363636363</v>
      </c>
      <c r="BN450" s="64">
        <f>IFERROR(Y450*I450/H450,"0")</f>
        <v>124.08000000000001</v>
      </c>
      <c r="BO450" s="64">
        <f>IFERROR(1/J450*(X450/H450),"0")</f>
        <v>0.20396270396270397</v>
      </c>
      <c r="BP450" s="64">
        <f>IFERROR(1/J450*(Y450/H450),"0")</f>
        <v>0.21153846153846156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21.212121212121211</v>
      </c>
      <c r="Y453" s="569">
        <f>IFERROR(Y450/H450,"0")+IFERROR(Y451/H451,"0")+IFERROR(Y452/H452,"0")</f>
        <v>22</v>
      </c>
      <c r="Z453" s="569">
        <f>IFERROR(IF(Z450="",0,Z450),"0")+IFERROR(IF(Z451="",0,Z451),"0")+IFERROR(IF(Z452="",0,Z452),"0")</f>
        <v>0.26312000000000002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112</v>
      </c>
      <c r="Y454" s="569">
        <f>IFERROR(SUM(Y450:Y452),"0")</f>
        <v>116.16000000000001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73</v>
      </c>
      <c r="Y456" s="568">
        <f t="shared" ref="Y456:Y462" si="75">IFERROR(IF(X456="",0,CEILING((X456/$H456),1)*$H456),"")</f>
        <v>73.92</v>
      </c>
      <c r="Z456" s="36">
        <f>IFERROR(IF(Y456=0,"",ROUNDUP(Y456/H456,0)*0.01196),"")</f>
        <v>0.16744000000000001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77.97727272727272</v>
      </c>
      <c r="BN456" s="64">
        <f t="shared" ref="BN456:BN462" si="77">IFERROR(Y456*I456/H456,"0")</f>
        <v>78.959999999999994</v>
      </c>
      <c r="BO456" s="64">
        <f t="shared" ref="BO456:BO462" si="78">IFERROR(1/J456*(X456/H456),"0")</f>
        <v>0.13293997668997667</v>
      </c>
      <c r="BP456" s="64">
        <f t="shared" ref="BP456:BP462" si="79">IFERROR(1/J456*(Y456/H456),"0")</f>
        <v>0.13461538461538464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57</v>
      </c>
      <c r="Y457" s="568">
        <f t="shared" si="75"/>
        <v>58.080000000000005</v>
      </c>
      <c r="Z457" s="36">
        <f>IFERROR(IF(Y457=0,"",ROUNDUP(Y457/H457,0)*0.01196),"")</f>
        <v>0.13156000000000001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60.886363636363626</v>
      </c>
      <c r="BN457" s="64">
        <f t="shared" si="77"/>
        <v>62.040000000000006</v>
      </c>
      <c r="BO457" s="64">
        <f t="shared" si="78"/>
        <v>0.10380244755244755</v>
      </c>
      <c r="BP457" s="64">
        <f t="shared" si="79"/>
        <v>0.10576923076923078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74</v>
      </c>
      <c r="Y458" s="568">
        <f t="shared" si="75"/>
        <v>79.2</v>
      </c>
      <c r="Z458" s="36">
        <f>IFERROR(IF(Y458=0,"",ROUNDUP(Y458/H458,0)*0.01196),"")</f>
        <v>0.1794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79.045454545454533</v>
      </c>
      <c r="BN458" s="64">
        <f t="shared" si="77"/>
        <v>84.6</v>
      </c>
      <c r="BO458" s="64">
        <f t="shared" si="78"/>
        <v>0.13476107226107226</v>
      </c>
      <c r="BP458" s="64">
        <f t="shared" si="79"/>
        <v>0.14423076923076925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38.636363636363633</v>
      </c>
      <c r="Y463" s="569">
        <f>IFERROR(Y456/H456,"0")+IFERROR(Y457/H457,"0")+IFERROR(Y458/H458,"0")+IFERROR(Y459/H459,"0")+IFERROR(Y460/H460,"0")+IFERROR(Y461/H461,"0")+IFERROR(Y462/H462,"0")</f>
        <v>40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0.47840000000000005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204</v>
      </c>
      <c r="Y464" s="569">
        <f>IFERROR(SUM(Y456:Y462),"0")</f>
        <v>211.2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1275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1329.96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1354.0485718725718</v>
      </c>
      <c r="Y508" s="569">
        <f>IFERROR(SUM(BN22:BN504),"0")</f>
        <v>1411.6679999999997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3</v>
      </c>
      <c r="Y509" s="38">
        <f>ROUNDUP(SUM(BP22:BP504),0)</f>
        <v>3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1429.0485718725718</v>
      </c>
      <c r="Y510" s="569">
        <f>GrossWeightTotalR+PalletQtyTotalR*25</f>
        <v>1486.6679999999997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220.07229128895796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227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2.83311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IFERROR(Y89*1,"0")+IFERROR(Y90*1,"0")+IFERROR(Y91*1,"0")+IFERROR(Y95*1,"0")+IFERROR(Y96*1,"0")+IFERROR(Y97*1,"0")+IFERROR(Y98*1,"0")+IFERROR(Y99*1,"0")+IFERROR(Y100*1,"0")</f>
        <v>97.199999999999989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97.199999999999989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84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74.399999999999991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93.6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345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538.56000000000006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75,00"/>
        <filter val="1 354,05"/>
        <filter val="1 429,05"/>
        <filter val="11,48"/>
        <filter val="11,92"/>
        <filter val="11,98"/>
        <filter val="112,00"/>
        <filter val="141,00"/>
        <filter val="15,47"/>
        <filter val="204,00"/>
        <filter val="208,00"/>
        <filter val="21,21"/>
        <filter val="220,07"/>
        <filter val="232,00"/>
        <filter val="3"/>
        <filter val="30,00"/>
        <filter val="34,58"/>
        <filter val="38,64"/>
        <filter val="39,39"/>
        <filter val="40,00"/>
        <filter val="42,00"/>
        <filter val="43,00"/>
        <filter val="5,40"/>
        <filter val="57,00"/>
        <filter val="72,00"/>
        <filter val="73,00"/>
        <filter val="74,00"/>
        <filter val="81,00"/>
        <filter val="83,00"/>
        <filter val="91,00"/>
        <filter val="93,00"/>
        <filter val="97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2025-07-10T11:30:50Z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