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F85428-5CF4-4087-87B1-D1EB5E2B2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Y469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K517" i="1" s="1"/>
  <c r="P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9" i="1" s="1"/>
  <c r="BM22" i="1"/>
  <c r="Y22" i="1"/>
  <c r="B517" i="1" s="1"/>
  <c r="H10" i="1"/>
  <c r="A9" i="1"/>
  <c r="F10" i="1" s="1"/>
  <c r="D7" i="1"/>
  <c r="Q6" i="1"/>
  <c r="P2" i="1"/>
  <c r="BP84" i="1" l="1"/>
  <c r="BN84" i="1"/>
  <c r="Z84" i="1"/>
  <c r="BP121" i="1"/>
  <c r="BN121" i="1"/>
  <c r="Z121" i="1"/>
  <c r="BP163" i="1"/>
  <c r="BN163" i="1"/>
  <c r="Z163" i="1"/>
  <c r="BP198" i="1"/>
  <c r="BN198" i="1"/>
  <c r="Z198" i="1"/>
  <c r="BP224" i="1"/>
  <c r="BN224" i="1"/>
  <c r="Z224" i="1"/>
  <c r="BP258" i="1"/>
  <c r="BN258" i="1"/>
  <c r="Z258" i="1"/>
  <c r="BP291" i="1"/>
  <c r="BN291" i="1"/>
  <c r="Z291" i="1"/>
  <c r="BP329" i="1"/>
  <c r="BN329" i="1"/>
  <c r="Z329" i="1"/>
  <c r="BP368" i="1"/>
  <c r="BN368" i="1"/>
  <c r="Z368" i="1"/>
  <c r="BP402" i="1"/>
  <c r="BN402" i="1"/>
  <c r="Z402" i="1"/>
  <c r="BP436" i="1"/>
  <c r="BN436" i="1"/>
  <c r="Z436" i="1"/>
  <c r="BP461" i="1"/>
  <c r="BN461" i="1"/>
  <c r="Z461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BP70" i="1"/>
  <c r="BN70" i="1"/>
  <c r="Z70" i="1"/>
  <c r="BP105" i="1"/>
  <c r="BN105" i="1"/>
  <c r="Z105" i="1"/>
  <c r="BP136" i="1"/>
  <c r="BN136" i="1"/>
  <c r="Z136" i="1"/>
  <c r="J517" i="1"/>
  <c r="BP186" i="1"/>
  <c r="BN186" i="1"/>
  <c r="Z186" i="1"/>
  <c r="BP208" i="1"/>
  <c r="BN208" i="1"/>
  <c r="Z208" i="1"/>
  <c r="BP244" i="1"/>
  <c r="BN244" i="1"/>
  <c r="Z244" i="1"/>
  <c r="BP266" i="1"/>
  <c r="BN266" i="1"/>
  <c r="Z266" i="1"/>
  <c r="BP307" i="1"/>
  <c r="BN307" i="1"/>
  <c r="Z307" i="1"/>
  <c r="BP344" i="1"/>
  <c r="BN344" i="1"/>
  <c r="Z344" i="1"/>
  <c r="BP392" i="1"/>
  <c r="BN392" i="1"/>
  <c r="Z392" i="1"/>
  <c r="BP433" i="1"/>
  <c r="BN433" i="1"/>
  <c r="Z433" i="1"/>
  <c r="BP445" i="1"/>
  <c r="BN445" i="1"/>
  <c r="Z445" i="1"/>
  <c r="Y491" i="1"/>
  <c r="Y490" i="1"/>
  <c r="BP488" i="1"/>
  <c r="BN488" i="1"/>
  <c r="Z488" i="1"/>
  <c r="Z490" i="1" s="1"/>
  <c r="Y101" i="1"/>
  <c r="G517" i="1"/>
  <c r="Y269" i="1"/>
  <c r="Y405" i="1"/>
  <c r="W517" i="1"/>
  <c r="Y495" i="1"/>
  <c r="Y92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2" i="1"/>
  <c r="BN222" i="1"/>
  <c r="Z222" i="1"/>
  <c r="BP242" i="1"/>
  <c r="BN242" i="1"/>
  <c r="Z242" i="1"/>
  <c r="BP253" i="1"/>
  <c r="BN253" i="1"/>
  <c r="Z253" i="1"/>
  <c r="BP261" i="1"/>
  <c r="BN261" i="1"/>
  <c r="Z261" i="1"/>
  <c r="BP289" i="1"/>
  <c r="BN289" i="1"/>
  <c r="Z289" i="1"/>
  <c r="BP301" i="1"/>
  <c r="BN301" i="1"/>
  <c r="Z301" i="1"/>
  <c r="BP323" i="1"/>
  <c r="BN323" i="1"/>
  <c r="Z323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Y81" i="1"/>
  <c r="Z78" i="1"/>
  <c r="BN78" i="1"/>
  <c r="Z89" i="1"/>
  <c r="Z92" i="1" s="1"/>
  <c r="BN89" i="1"/>
  <c r="Z96" i="1"/>
  <c r="BN96" i="1"/>
  <c r="Z100" i="1"/>
  <c r="BN100" i="1"/>
  <c r="Z107" i="1"/>
  <c r="BN107" i="1"/>
  <c r="Y116" i="1"/>
  <c r="Z119" i="1"/>
  <c r="BN119" i="1"/>
  <c r="Z125" i="1"/>
  <c r="BN125" i="1"/>
  <c r="BP125" i="1"/>
  <c r="BP132" i="1"/>
  <c r="BN132" i="1"/>
  <c r="BP147" i="1"/>
  <c r="BN147" i="1"/>
  <c r="Z147" i="1"/>
  <c r="BP165" i="1"/>
  <c r="BN165" i="1"/>
  <c r="Z165" i="1"/>
  <c r="Y200" i="1"/>
  <c r="BP192" i="1"/>
  <c r="BN192" i="1"/>
  <c r="Z192" i="1"/>
  <c r="Y212" i="1"/>
  <c r="BP202" i="1"/>
  <c r="BN202" i="1"/>
  <c r="Z202" i="1"/>
  <c r="BP210" i="1"/>
  <c r="BN210" i="1"/>
  <c r="Z210" i="1"/>
  <c r="BP226" i="1"/>
  <c r="BN226" i="1"/>
  <c r="Z226" i="1"/>
  <c r="BP249" i="1"/>
  <c r="BN249" i="1"/>
  <c r="Z249" i="1"/>
  <c r="Y262" i="1"/>
  <c r="BP260" i="1"/>
  <c r="BN260" i="1"/>
  <c r="Z260" i="1"/>
  <c r="BP268" i="1"/>
  <c r="BN268" i="1"/>
  <c r="Z268" i="1"/>
  <c r="Y304" i="1"/>
  <c r="BP297" i="1"/>
  <c r="BN297" i="1"/>
  <c r="Z297" i="1"/>
  <c r="BP309" i="1"/>
  <c r="BN309" i="1"/>
  <c r="Z309" i="1"/>
  <c r="BP334" i="1"/>
  <c r="BN334" i="1"/>
  <c r="Z334" i="1"/>
  <c r="BP346" i="1"/>
  <c r="BN346" i="1"/>
  <c r="Z346" i="1"/>
  <c r="BP370" i="1"/>
  <c r="BN370" i="1"/>
  <c r="Z370" i="1"/>
  <c r="BP394" i="1"/>
  <c r="BN394" i="1"/>
  <c r="Z394" i="1"/>
  <c r="BP409" i="1"/>
  <c r="BN409" i="1"/>
  <c r="Z409" i="1"/>
  <c r="BP438" i="1"/>
  <c r="BN438" i="1"/>
  <c r="Z438" i="1"/>
  <c r="BP439" i="1"/>
  <c r="BN439" i="1"/>
  <c r="Z439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138" i="1"/>
  <c r="I517" i="1"/>
  <c r="Y167" i="1"/>
  <c r="Y173" i="1"/>
  <c r="Y188" i="1"/>
  <c r="Y216" i="1"/>
  <c r="Y232" i="1"/>
  <c r="Y245" i="1"/>
  <c r="Y254" i="1"/>
  <c r="Y312" i="1"/>
  <c r="Y318" i="1"/>
  <c r="Y325" i="1"/>
  <c r="Y331" i="1"/>
  <c r="BP327" i="1"/>
  <c r="BN327" i="1"/>
  <c r="Z327" i="1"/>
  <c r="BP342" i="1"/>
  <c r="BN342" i="1"/>
  <c r="Z342" i="1"/>
  <c r="Y354" i="1"/>
  <c r="BN352" i="1"/>
  <c r="Z352" i="1"/>
  <c r="Z354" i="1" s="1"/>
  <c r="BP353" i="1"/>
  <c r="BN353" i="1"/>
  <c r="Z353" i="1"/>
  <c r="BP357" i="1"/>
  <c r="BN357" i="1"/>
  <c r="Z357" i="1"/>
  <c r="V517" i="1"/>
  <c r="BP390" i="1"/>
  <c r="BN390" i="1"/>
  <c r="Z390" i="1"/>
  <c r="BP398" i="1"/>
  <c r="BN398" i="1"/>
  <c r="Z398" i="1"/>
  <c r="BP415" i="1"/>
  <c r="BN415" i="1"/>
  <c r="Z415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330" i="1"/>
  <c r="Y337" i="1"/>
  <c r="Y349" i="1"/>
  <c r="Y381" i="1"/>
  <c r="Y404" i="1"/>
  <c r="Y417" i="1"/>
  <c r="Y448" i="1"/>
  <c r="Y463" i="1"/>
  <c r="Y485" i="1"/>
  <c r="H9" i="1"/>
  <c r="A10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BN75" i="1"/>
  <c r="BP75" i="1"/>
  <c r="Z77" i="1"/>
  <c r="BN77" i="1"/>
  <c r="Z79" i="1"/>
  <c r="BN79" i="1"/>
  <c r="BP90" i="1"/>
  <c r="BN90" i="1"/>
  <c r="Z90" i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Y122" i="1"/>
  <c r="F9" i="1"/>
  <c r="J9" i="1"/>
  <c r="Y24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Y217" i="1"/>
  <c r="Z221" i="1"/>
  <c r="BN221" i="1"/>
  <c r="Z223" i="1"/>
  <c r="BN223" i="1"/>
  <c r="Z225" i="1"/>
  <c r="BN225" i="1"/>
  <c r="Y228" i="1"/>
  <c r="Z231" i="1"/>
  <c r="Z232" i="1" s="1"/>
  <c r="BN231" i="1"/>
  <c r="BP231" i="1"/>
  <c r="Z241" i="1"/>
  <c r="BN241" i="1"/>
  <c r="Z243" i="1"/>
  <c r="BN243" i="1"/>
  <c r="Y246" i="1"/>
  <c r="L517" i="1"/>
  <c r="Z250" i="1"/>
  <c r="BN250" i="1"/>
  <c r="BP250" i="1"/>
  <c r="Z252" i="1"/>
  <c r="BN252" i="1"/>
  <c r="Y255" i="1"/>
  <c r="M517" i="1"/>
  <c r="Z259" i="1"/>
  <c r="Z262" i="1" s="1"/>
  <c r="BN259" i="1"/>
  <c r="BP259" i="1"/>
  <c r="Y263" i="1"/>
  <c r="O517" i="1"/>
  <c r="Z267" i="1"/>
  <c r="BN267" i="1"/>
  <c r="BP267" i="1"/>
  <c r="Y270" i="1"/>
  <c r="Y275" i="1"/>
  <c r="Y284" i="1"/>
  <c r="R517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BN328" i="1"/>
  <c r="BP328" i="1"/>
  <c r="S517" i="1"/>
  <c r="Z335" i="1"/>
  <c r="Z337" i="1" s="1"/>
  <c r="BN335" i="1"/>
  <c r="BP335" i="1"/>
  <c r="Y338" i="1"/>
  <c r="T517" i="1"/>
  <c r="Z343" i="1"/>
  <c r="BN343" i="1"/>
  <c r="BP343" i="1"/>
  <c r="Z345" i="1"/>
  <c r="BN345" i="1"/>
  <c r="Z347" i="1"/>
  <c r="BN347" i="1"/>
  <c r="Y350" i="1"/>
  <c r="Y355" i="1"/>
  <c r="BP352" i="1"/>
  <c r="Y359" i="1"/>
  <c r="E517" i="1"/>
  <c r="Y93" i="1"/>
  <c r="F517" i="1"/>
  <c r="Y109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Z215" i="1"/>
  <c r="Z216" i="1" s="1"/>
  <c r="BN215" i="1"/>
  <c r="Z220" i="1"/>
  <c r="BN220" i="1"/>
  <c r="BP220" i="1"/>
  <c r="Y227" i="1"/>
  <c r="BP358" i="1"/>
  <c r="BN358" i="1"/>
  <c r="Z358" i="1"/>
  <c r="Y360" i="1"/>
  <c r="Y363" i="1"/>
  <c r="BP362" i="1"/>
  <c r="BN362" i="1"/>
  <c r="Z362" i="1"/>
  <c r="Z363" i="1" s="1"/>
  <c r="Y364" i="1"/>
  <c r="U517" i="1"/>
  <c r="Y371" i="1"/>
  <c r="Y372" i="1"/>
  <c r="BP367" i="1"/>
  <c r="BN367" i="1"/>
  <c r="Z367" i="1"/>
  <c r="Z369" i="1"/>
  <c r="BN369" i="1"/>
  <c r="Z379" i="1"/>
  <c r="Z380" i="1" s="1"/>
  <c r="BN379" i="1"/>
  <c r="Y380" i="1"/>
  <c r="Z383" i="1"/>
  <c r="Z384" i="1" s="1"/>
  <c r="BN383" i="1"/>
  <c r="BP383" i="1"/>
  <c r="Y384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BN403" i="1"/>
  <c r="BP403" i="1"/>
  <c r="Z408" i="1"/>
  <c r="Z410" i="1" s="1"/>
  <c r="BN408" i="1"/>
  <c r="BP408" i="1"/>
  <c r="Y411" i="1"/>
  <c r="Z414" i="1"/>
  <c r="BN414" i="1"/>
  <c r="BP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BP446" i="1"/>
  <c r="BN446" i="1"/>
  <c r="Z446" i="1"/>
  <c r="Y453" i="1"/>
  <c r="BP450" i="1"/>
  <c r="BN450" i="1"/>
  <c r="Z450" i="1"/>
  <c r="Y454" i="1"/>
  <c r="Y399" i="1"/>
  <c r="Y410" i="1"/>
  <c r="Y423" i="1"/>
  <c r="Y428" i="1"/>
  <c r="Z517" i="1"/>
  <c r="Y447" i="1"/>
  <c r="Z440" i="1"/>
  <c r="BN440" i="1"/>
  <c r="BP442" i="1"/>
  <c r="BN442" i="1"/>
  <c r="BP444" i="1"/>
  <c r="BN444" i="1"/>
  <c r="Z444" i="1"/>
  <c r="Y464" i="1"/>
  <c r="Y470" i="1"/>
  <c r="Y486" i="1"/>
  <c r="Y496" i="1"/>
  <c r="Y506" i="1"/>
  <c r="AA517" i="1"/>
  <c r="Z452" i="1"/>
  <c r="BN452" i="1"/>
  <c r="Z456" i="1"/>
  <c r="BN456" i="1"/>
  <c r="BP456" i="1"/>
  <c r="Z458" i="1"/>
  <c r="BN458" i="1"/>
  <c r="Z460" i="1"/>
  <c r="BN460" i="1"/>
  <c r="Z462" i="1"/>
  <c r="BN462" i="1"/>
  <c r="Z466" i="1"/>
  <c r="BN466" i="1"/>
  <c r="BP466" i="1"/>
  <c r="Z468" i="1"/>
  <c r="BN468" i="1"/>
  <c r="Z481" i="1"/>
  <c r="BN481" i="1"/>
  <c r="BP481" i="1"/>
  <c r="Z482" i="1"/>
  <c r="BN482" i="1"/>
  <c r="Z483" i="1"/>
  <c r="BN483" i="1"/>
  <c r="Z484" i="1"/>
  <c r="BN484" i="1"/>
  <c r="Z493" i="1"/>
  <c r="BN493" i="1"/>
  <c r="BP493" i="1"/>
  <c r="Z494" i="1"/>
  <c r="BN494" i="1"/>
  <c r="Z504" i="1"/>
  <c r="Z505" i="1" s="1"/>
  <c r="BN504" i="1"/>
  <c r="BP504" i="1"/>
  <c r="Y505" i="1"/>
  <c r="Z485" i="1" l="1"/>
  <c r="Z463" i="1"/>
  <c r="Z447" i="1"/>
  <c r="Z417" i="1"/>
  <c r="Z404" i="1"/>
  <c r="Z399" i="1"/>
  <c r="Z371" i="1"/>
  <c r="Z359" i="1"/>
  <c r="Z227" i="1"/>
  <c r="Z167" i="1"/>
  <c r="Z330" i="1"/>
  <c r="Z269" i="1"/>
  <c r="Z254" i="1"/>
  <c r="Z101" i="1"/>
  <c r="Z122" i="1"/>
  <c r="Z211" i="1"/>
  <c r="Z349" i="1"/>
  <c r="Z293" i="1"/>
  <c r="Z245" i="1"/>
  <c r="Z324" i="1"/>
  <c r="Z80" i="1"/>
  <c r="Z58" i="1"/>
  <c r="Z478" i="1"/>
  <c r="Y507" i="1"/>
  <c r="Y509" i="1"/>
  <c r="Z495" i="1"/>
  <c r="Z469" i="1"/>
  <c r="Z453" i="1"/>
  <c r="Z199" i="1"/>
  <c r="Z173" i="1"/>
  <c r="Z149" i="1"/>
  <c r="Z317" i="1"/>
  <c r="Z311" i="1"/>
  <c r="Z303" i="1"/>
  <c r="Z115" i="1"/>
  <c r="Z109" i="1"/>
  <c r="Z65" i="1"/>
  <c r="Z32" i="1"/>
  <c r="Y511" i="1"/>
  <c r="Y508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<sst xmlns="http://schemas.openxmlformats.org/spreadsheetml/2006/main" count="2278" uniqueCount="832">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</sst>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808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5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0.54166666666666663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225</v>
      </c>
      <c r="Y107" s="56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50</v>
      </c>
      <c r="Y109" s="569">
        <f>IFERROR(Y105/H105,"0")+IFERROR(Y106/H106,"0")+IFERROR(Y107/H107,"0")+IFERROR(Y108/H108,"0")</f>
        <v>50</v>
      </c>
      <c r="Z109" s="569">
        <f>IFERROR(IF(Z105="",0,Z105),"0")+IFERROR(IF(Z106="",0,Z106),"0")+IFERROR(IF(Z107="",0,Z107),"0")+IFERROR(IF(Z108="",0,Z108),"0")</f>
        <v>0.45100000000000001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225</v>
      </c>
      <c r="Y110" s="569">
        <f>IFERROR(SUM(Y105:Y108),"0")</f>
        <v>225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hidden="1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hidden="1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820</v>
      </c>
      <c r="Y378" s="568">
        <f>IFERROR(IF(X378="",0,CEILING((X378/$H378),1)*$H378),"")</f>
        <v>828</v>
      </c>
      <c r="Z378" s="36">
        <f>IFERROR(IF(Y378=0,"",ROUNDUP(Y378/H378,0)*0.01898),"")</f>
        <v>1.7461599999999999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867.28666666666663</v>
      </c>
      <c r="BN378" s="64">
        <f>IFERROR(Y378*I378/H378,"0")</f>
        <v>875.74800000000005</v>
      </c>
      <c r="BO378" s="64">
        <f>IFERROR(1/J378*(X378/H378),"0")</f>
        <v>1.4236111111111112</v>
      </c>
      <c r="BP378" s="64">
        <f>IFERROR(1/J378*(Y378/H378),"0")</f>
        <v>1.4375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91.111111111111114</v>
      </c>
      <c r="Y380" s="569">
        <f>IFERROR(Y378/H378,"0")+IFERROR(Y379/H379,"0")</f>
        <v>92</v>
      </c>
      <c r="Z380" s="569">
        <f>IFERROR(IF(Z378="",0,Z378),"0")+IFERROR(IF(Z379="",0,Z379),"0")</f>
        <v>1.7461599999999999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820</v>
      </c>
      <c r="Y381" s="569">
        <f>IFERROR(SUM(Y378:Y379),"0")</f>
        <v>828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1720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1728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1840.7866666666664</v>
      </c>
      <c r="Y508" s="569">
        <f>IFERROR(SUM(BN22:BN504),"0")</f>
        <v>1849.248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4</v>
      </c>
      <c r="Y509" s="38">
        <f>ROUNDUP(SUM(BP22:BP504),0)</f>
        <v>4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1940.7866666666664</v>
      </c>
      <c r="Y510" s="569">
        <f>GrossWeightTotalR+PalletQtyTotalR*25</f>
        <v>1949.248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391.11111111111109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392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3.8246599999999997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900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828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20,00"/>
        <filter val="1 840,79"/>
        <filter val="1 940,79"/>
        <filter val="225,00"/>
        <filter val="250,00"/>
        <filter val="391,11"/>
        <filter val="4"/>
        <filter val="50,00"/>
        <filter val="675,00"/>
        <filter val="820,00"/>
        <filter val="91,11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