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71C16272-E89E-4C57-9456-F655FD0B00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M15" i="1"/>
  <c r="Q15" i="1" s="1"/>
  <c r="M16" i="1"/>
  <c r="Q16" i="1" s="1"/>
  <c r="R16" i="1" s="1"/>
  <c r="M17" i="1"/>
  <c r="Q17" i="1" s="1"/>
  <c r="M18" i="1"/>
  <c r="Q18" i="1" s="1"/>
  <c r="M19" i="1"/>
  <c r="Q19" i="1" s="1"/>
  <c r="M20" i="1"/>
  <c r="Q20" i="1" s="1"/>
  <c r="U20" i="1" s="1"/>
  <c r="M21" i="1"/>
  <c r="Q21" i="1" s="1"/>
  <c r="R21" i="1" s="1"/>
  <c r="AH21" i="1" s="1"/>
  <c r="M22" i="1"/>
  <c r="Q22" i="1" s="1"/>
  <c r="M23" i="1"/>
  <c r="Q23" i="1" s="1"/>
  <c r="M24" i="1"/>
  <c r="Q24" i="1" s="1"/>
  <c r="M25" i="1"/>
  <c r="Q25" i="1" s="1"/>
  <c r="U25" i="1" s="1"/>
  <c r="M26" i="1"/>
  <c r="Q26" i="1" s="1"/>
  <c r="U26" i="1" s="1"/>
  <c r="M27" i="1"/>
  <c r="Q27" i="1" s="1"/>
  <c r="R27" i="1" s="1"/>
  <c r="AH27" i="1" s="1"/>
  <c r="M28" i="1"/>
  <c r="Q28" i="1" s="1"/>
  <c r="U28" i="1" s="1"/>
  <c r="M29" i="1"/>
  <c r="Q29" i="1" s="1"/>
  <c r="U29" i="1" s="1"/>
  <c r="M30" i="1"/>
  <c r="Q30" i="1" s="1"/>
  <c r="U30" i="1" s="1"/>
  <c r="M31" i="1"/>
  <c r="Q31" i="1" s="1"/>
  <c r="U31" i="1" s="1"/>
  <c r="M32" i="1"/>
  <c r="Q32" i="1" s="1"/>
  <c r="M33" i="1"/>
  <c r="Q33" i="1" s="1"/>
  <c r="R33" i="1" s="1"/>
  <c r="AH33" i="1" s="1"/>
  <c r="M34" i="1"/>
  <c r="Q34" i="1" s="1"/>
  <c r="M35" i="1"/>
  <c r="Q35" i="1" s="1"/>
  <c r="R35" i="1" s="1"/>
  <c r="AH35" i="1" s="1"/>
  <c r="M36" i="1"/>
  <c r="Q36" i="1" s="1"/>
  <c r="M37" i="1"/>
  <c r="Q37" i="1" s="1"/>
  <c r="U37" i="1" s="1"/>
  <c r="M38" i="1"/>
  <c r="Q38" i="1" s="1"/>
  <c r="M39" i="1"/>
  <c r="Q39" i="1" s="1"/>
  <c r="M40" i="1"/>
  <c r="Q40" i="1" s="1"/>
  <c r="M41" i="1"/>
  <c r="Q41" i="1" s="1"/>
  <c r="M42" i="1"/>
  <c r="Q42" i="1" s="1"/>
  <c r="R42" i="1" s="1"/>
  <c r="M43" i="1"/>
  <c r="Q43" i="1" s="1"/>
  <c r="M44" i="1"/>
  <c r="Q44" i="1" s="1"/>
  <c r="M45" i="1"/>
  <c r="Q45" i="1" s="1"/>
  <c r="M46" i="1"/>
  <c r="Q46" i="1" s="1"/>
  <c r="M47" i="1"/>
  <c r="Q47" i="1" s="1"/>
  <c r="U47" i="1" s="1"/>
  <c r="M48" i="1"/>
  <c r="Q48" i="1" s="1"/>
  <c r="M49" i="1"/>
  <c r="Q49" i="1" s="1"/>
  <c r="U49" i="1" s="1"/>
  <c r="M50" i="1"/>
  <c r="Q50" i="1" s="1"/>
  <c r="M51" i="1"/>
  <c r="Q51" i="1" s="1"/>
  <c r="M52" i="1"/>
  <c r="Q52" i="1" s="1"/>
  <c r="R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M63" i="1"/>
  <c r="Q63" i="1" s="1"/>
  <c r="U63" i="1" s="1"/>
  <c r="M64" i="1"/>
  <c r="Q64" i="1" s="1"/>
  <c r="U64" i="1" s="1"/>
  <c r="M65" i="1"/>
  <c r="Q65" i="1" s="1"/>
  <c r="U65" i="1" s="1"/>
  <c r="M66" i="1"/>
  <c r="Q66" i="1" s="1"/>
  <c r="M67" i="1"/>
  <c r="Q67" i="1" s="1"/>
  <c r="U67" i="1" s="1"/>
  <c r="M68" i="1"/>
  <c r="Q68" i="1" s="1"/>
  <c r="M69" i="1"/>
  <c r="Q69" i="1" s="1"/>
  <c r="M70" i="1"/>
  <c r="Q70" i="1" s="1"/>
  <c r="M71" i="1"/>
  <c r="Q71" i="1" s="1"/>
  <c r="U71" i="1" s="1"/>
  <c r="M72" i="1"/>
  <c r="Q72" i="1" s="1"/>
  <c r="R72" i="1" s="1"/>
  <c r="M73" i="1"/>
  <c r="Q73" i="1" s="1"/>
  <c r="R73" i="1" s="1"/>
  <c r="AH73" i="1" s="1"/>
  <c r="M74" i="1"/>
  <c r="Q74" i="1" s="1"/>
  <c r="M75" i="1"/>
  <c r="Q75" i="1" s="1"/>
  <c r="R75" i="1" s="1"/>
  <c r="AH75" i="1" s="1"/>
  <c r="M76" i="1"/>
  <c r="Q76" i="1" s="1"/>
  <c r="M77" i="1"/>
  <c r="Q77" i="1" s="1"/>
  <c r="AH77" i="1" s="1"/>
  <c r="M78" i="1"/>
  <c r="Q78" i="1" s="1"/>
  <c r="M79" i="1"/>
  <c r="Q79" i="1" s="1"/>
  <c r="U79" i="1" s="1"/>
  <c r="M80" i="1"/>
  <c r="Q80" i="1" s="1"/>
  <c r="R80" i="1" s="1"/>
  <c r="M81" i="1"/>
  <c r="Q81" i="1" s="1"/>
  <c r="M82" i="1"/>
  <c r="Q82" i="1" s="1"/>
  <c r="M83" i="1"/>
  <c r="Q83" i="1" s="1"/>
  <c r="M84" i="1"/>
  <c r="Q84" i="1" s="1"/>
  <c r="M85" i="1"/>
  <c r="Q85" i="1" s="1"/>
  <c r="M86" i="1"/>
  <c r="Q86" i="1" s="1"/>
  <c r="M87" i="1"/>
  <c r="Q87" i="1" s="1"/>
  <c r="M88" i="1"/>
  <c r="Q88" i="1" s="1"/>
  <c r="M89" i="1"/>
  <c r="Q89" i="1" s="1"/>
  <c r="M90" i="1"/>
  <c r="Q90" i="1" s="1"/>
  <c r="M91" i="1"/>
  <c r="Q91" i="1" s="1"/>
  <c r="M92" i="1"/>
  <c r="Q92" i="1" s="1"/>
  <c r="V92" i="1" s="1"/>
  <c r="M93" i="1"/>
  <c r="Q93" i="1" s="1"/>
  <c r="V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K5" i="1"/>
  <c r="F5" i="1"/>
  <c r="E5" i="1"/>
  <c r="R23" i="1" l="1"/>
  <c r="AH23" i="1" s="1"/>
  <c r="AH78" i="1"/>
  <c r="R76" i="1"/>
  <c r="AH76" i="1" s="1"/>
  <c r="AH74" i="1"/>
  <c r="AH72" i="1"/>
  <c r="AH66" i="1"/>
  <c r="AH48" i="1"/>
  <c r="R36" i="1"/>
  <c r="AH36" i="1" s="1"/>
  <c r="AH34" i="1"/>
  <c r="AH32" i="1"/>
  <c r="R24" i="1"/>
  <c r="AH24" i="1" s="1"/>
  <c r="R22" i="1"/>
  <c r="AH22" i="1" s="1"/>
  <c r="AH10" i="1"/>
  <c r="AH14" i="1"/>
  <c r="R18" i="1"/>
  <c r="AH18" i="1" s="1"/>
  <c r="R38" i="1"/>
  <c r="AH38" i="1" s="1"/>
  <c r="AH42" i="1"/>
  <c r="R46" i="1"/>
  <c r="AH46" i="1" s="1"/>
  <c r="AH52" i="1"/>
  <c r="R56" i="1"/>
  <c r="AH56" i="1" s="1"/>
  <c r="R60" i="1"/>
  <c r="AH60" i="1" s="1"/>
  <c r="AH68" i="1"/>
  <c r="AH82" i="1"/>
  <c r="R86" i="1"/>
  <c r="AH86" i="1" s="1"/>
  <c r="AH90" i="1"/>
  <c r="AH8" i="1"/>
  <c r="AH12" i="1"/>
  <c r="AH16" i="1"/>
  <c r="R40" i="1"/>
  <c r="AH40" i="1" s="1"/>
  <c r="R44" i="1"/>
  <c r="AH44" i="1" s="1"/>
  <c r="R50" i="1"/>
  <c r="AH50" i="1" s="1"/>
  <c r="R54" i="1"/>
  <c r="AH54" i="1" s="1"/>
  <c r="R58" i="1"/>
  <c r="AH58" i="1" s="1"/>
  <c r="AH62" i="1"/>
  <c r="AH70" i="1"/>
  <c r="AH80" i="1"/>
  <c r="AH84" i="1"/>
  <c r="AH88" i="1"/>
  <c r="R92" i="1"/>
  <c r="AH92" i="1" s="1"/>
  <c r="R7" i="1"/>
  <c r="AH7" i="1" s="1"/>
  <c r="R9" i="1"/>
  <c r="AH9" i="1" s="1"/>
  <c r="AH11" i="1"/>
  <c r="AH13" i="1"/>
  <c r="AH15" i="1"/>
  <c r="R17" i="1"/>
  <c r="AH17" i="1" s="1"/>
  <c r="R19" i="1"/>
  <c r="AH19" i="1" s="1"/>
  <c r="R39" i="1"/>
  <c r="AH39" i="1" s="1"/>
  <c r="R41" i="1"/>
  <c r="AH41" i="1" s="1"/>
  <c r="R43" i="1"/>
  <c r="AH43" i="1" s="1"/>
  <c r="R45" i="1"/>
  <c r="AH45" i="1" s="1"/>
  <c r="R51" i="1"/>
  <c r="AH51" i="1" s="1"/>
  <c r="R53" i="1"/>
  <c r="AH53" i="1" s="1"/>
  <c r="R55" i="1"/>
  <c r="AH55" i="1" s="1"/>
  <c r="R57" i="1"/>
  <c r="AH57" i="1" s="1"/>
  <c r="R59" i="1"/>
  <c r="AH59" i="1" s="1"/>
  <c r="R61" i="1"/>
  <c r="AH61" i="1" s="1"/>
  <c r="AH69" i="1"/>
  <c r="AH81" i="1"/>
  <c r="AH83" i="1"/>
  <c r="R85" i="1"/>
  <c r="AH85" i="1" s="1"/>
  <c r="R87" i="1"/>
  <c r="AH87" i="1" s="1"/>
  <c r="R89" i="1"/>
  <c r="AH89" i="1" s="1"/>
  <c r="R91" i="1"/>
  <c r="AH91" i="1" s="1"/>
  <c r="AH93" i="1"/>
  <c r="U77" i="1"/>
  <c r="U75" i="1"/>
  <c r="U73" i="1"/>
  <c r="U35" i="1"/>
  <c r="U33" i="1"/>
  <c r="U27" i="1"/>
  <c r="U23" i="1"/>
  <c r="U21" i="1"/>
  <c r="U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M5" i="1"/>
  <c r="Q6" i="1"/>
  <c r="U39" i="1" l="1"/>
  <c r="U59" i="1"/>
  <c r="U91" i="1"/>
  <c r="U12" i="1"/>
  <c r="U42" i="1"/>
  <c r="U48" i="1"/>
  <c r="U13" i="1"/>
  <c r="U51" i="1"/>
  <c r="U83" i="1"/>
  <c r="U60" i="1"/>
  <c r="U84" i="1"/>
  <c r="U93" i="1"/>
  <c r="U9" i="1"/>
  <c r="U17" i="1"/>
  <c r="U43" i="1"/>
  <c r="U55" i="1"/>
  <c r="U69" i="1"/>
  <c r="U87" i="1"/>
  <c r="U52" i="1"/>
  <c r="V6" i="1"/>
  <c r="R6" i="1"/>
  <c r="U8" i="1"/>
  <c r="U16" i="1"/>
  <c r="U38" i="1"/>
  <c r="U46" i="1"/>
  <c r="U56" i="1"/>
  <c r="U68" i="1"/>
  <c r="U80" i="1"/>
  <c r="U88" i="1"/>
  <c r="U7" i="1"/>
  <c r="U11" i="1"/>
  <c r="U15" i="1"/>
  <c r="U19" i="1"/>
  <c r="U41" i="1"/>
  <c r="U45" i="1"/>
  <c r="U53" i="1"/>
  <c r="U57" i="1"/>
  <c r="U61" i="1"/>
  <c r="U81" i="1"/>
  <c r="U85" i="1"/>
  <c r="U89" i="1"/>
  <c r="U10" i="1"/>
  <c r="U14" i="1"/>
  <c r="U18" i="1"/>
  <c r="U22" i="1"/>
  <c r="U24" i="1"/>
  <c r="U32" i="1"/>
  <c r="U34" i="1"/>
  <c r="U36" i="1"/>
  <c r="U40" i="1"/>
  <c r="U44" i="1"/>
  <c r="U50" i="1"/>
  <c r="U54" i="1"/>
  <c r="U58" i="1"/>
  <c r="U62" i="1"/>
  <c r="U66" i="1"/>
  <c r="U70" i="1"/>
  <c r="U72" i="1"/>
  <c r="U74" i="1"/>
  <c r="U76" i="1"/>
  <c r="U78" i="1"/>
  <c r="U82" i="1"/>
  <c r="U86" i="1"/>
  <c r="U90" i="1"/>
  <c r="Q5" i="1"/>
  <c r="AH6" i="1" l="1"/>
  <c r="AH5" i="1" s="1"/>
  <c r="R5" i="1"/>
  <c r="U6" i="1"/>
</calcChain>
</file>

<file path=xl/sharedStrings.xml><?xml version="1.0" encoding="utf-8"?>
<sst xmlns="http://schemas.openxmlformats.org/spreadsheetml/2006/main" count="372" uniqueCount="155">
  <si>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</si>
  <si>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</si>
  <si>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</si>
  <si>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</si>
  <si>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</si>
  <si>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</si>
  <si>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</si>
  <si>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</si>
  <si>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</si>
  <si>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</si>
  <si>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</si>
  <si>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</si>
  <si>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</si>
  <si>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</si>
  <si>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</si>
  <si>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</si>
  <si>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</si>
  <si>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</si>
  <si>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</si>
  <si>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</si>
  <si>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</si>
  <si>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</si>
  <si>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</si>
  <si>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</si>
  <si>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</si>
  <si>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</si>
  <si>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</si>
  <si>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</si>
  <si>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</si>
  <si>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</si>
  <si>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</si>
  <si>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</si>
  <si>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</si>
  <si>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</si>
  <si>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</si>
  <si>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</si>
  <si>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</si>
  <si>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</si>
  <si>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</si>
  <si>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</si>
  <si>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</si>
  <si>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</si>
  <si>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</si>
  <si>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</si>
  <si>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</si>
  <si>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</si>
  <si>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</si>
  <si>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</si>
  <si>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</si>
  <si>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</si>
  <si>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</si>
  <si>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</si>
  <si>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</si>
  <si>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</si>
  <si>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</si>
  <si>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</si>
  <si>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</si>
  <si>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</si>
  <si>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</si>
  <si>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</si>
  <si>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</si>
  <si>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</si>
  <si>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</si>
  <si>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</si>
  <si>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</si>
  <si>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</si>
  <si>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</si>
  <si>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</si>
  <si>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</si>
  <si>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</si>
  <si>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</si>
  <si>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</si>
  <si>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</si>
  <si>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</si>
  <si>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</si>
  <si>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</si>
  <si>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</si>
  <si>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</si>
  <si>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</si>
  <si>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</si>
  <si>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</si>
  <si>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</si>
  <si>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</si>
  <si>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</si>
  <si>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</si>
  <si>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</si>
  <si>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</si>
  <si>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</si>
  <si>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</si>
  <si>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</si>
  <si>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</si>
  <si>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</si>
  <si>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</si>
  <si>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</si>
  <si>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</si>
  <si>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</si>
  <si>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</si>
  <si>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</si>
  <si>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</si>
  <si>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</si>
  <si>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</si>
  <si>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</si>
  <si>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</si>
  <si>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</si>
  <si>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</si>
  <si>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</si>
  <si>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</si>
  <si>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</si>
  <si>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</si>
  <si>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</si>
  <si>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</si>
  <si>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</si>
  <si>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</si>
  <si>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</si>
  <si>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</si>
  <si>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</si>
  <si>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</si>
  <si>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</si>
  <si>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</si>
  <si>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</si>
  <si>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</si>
  <si>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</si>
  <si>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</si>
  <si>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</si>
  <si>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</si>
  <si>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</si>
  <si>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</si>
  <si>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</si>
  <si>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</si>
  <si>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</si>
  <si>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</si>
  <si>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</si>
  <si>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</si>
  <si>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</si>
  <si>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</si>
  <si>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</si>
  <si>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</si>
  <si>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</si>
  <si>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</si>
  <si>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</si>
  <si>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</si>
  <si>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</si>
  <si>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</si>
  <si>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</si>
  <si>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</si>
  <si>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</si>
  <si>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(_07,07)Бутырин(05,07)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</si>
  <si>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</si>
  <si>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 / 02,07,25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</si>
  <si>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</si>
  <si>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</si>
  <si>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</si>
  <si>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</si>
  <si>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</rPr>
      <t>/ 20,01,25 в уценку 20кг</t>
    </r>
  </si>
  <si>
    <t>06,01,25 в уценку 13шт.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</si>
</sst>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7.28515625" customWidth="1"/>
    <col min="34" max="34" width="7" customWidth="1"/>
    <col min="35" max="47" width="8" customWidth="1"/>
  </cols>
  <sheetData>
    <row r="1" spans="1:47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146</v>
      </c>
      <c r="P4" s="1" t="s">
        <v>24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39162.89</v>
      </c>
      <c r="F5" s="4">
        <f>SUM(F6:F500)</f>
        <v>43125.997000000018</v>
      </c>
      <c r="G5" s="8"/>
      <c r="H5" s="1"/>
      <c r="I5" s="1"/>
      <c r="J5" s="1"/>
      <c r="K5" s="4">
        <f t="shared" ref="K5:S5" si="0">SUM(K6:K500)</f>
        <v>48560.415000000001</v>
      </c>
      <c r="L5" s="4">
        <f t="shared" si="0"/>
        <v>-9397.5249999999978</v>
      </c>
      <c r="M5" s="4">
        <f t="shared" si="0"/>
        <v>36516.89</v>
      </c>
      <c r="N5" s="4">
        <f t="shared" si="0"/>
        <v>575.5390000000001</v>
      </c>
      <c r="O5" s="4">
        <f t="shared" si="0"/>
        <v>2646</v>
      </c>
      <c r="P5" s="4">
        <f t="shared" si="0"/>
        <v>9823.6356200000027</v>
      </c>
      <c r="Q5" s="4">
        <f t="shared" si="0"/>
        <v>7303.3779999999997</v>
      </c>
      <c r="R5" s="4">
        <f t="shared" si="0"/>
        <v>21070.79838</v>
      </c>
      <c r="S5" s="4">
        <f t="shared" si="0"/>
        <v>0</v>
      </c>
      <c r="T5" s="1"/>
      <c r="U5" s="1"/>
      <c r="V5" s="1"/>
      <c r="W5" s="4">
        <f t="shared" ref="W5:AF5" si="1">SUM(W6:W500)</f>
        <v>6318.7809999999999</v>
      </c>
      <c r="X5" s="4">
        <f t="shared" si="1"/>
        <v>7056.454200000001</v>
      </c>
      <c r="Y5" s="4">
        <f t="shared" si="1"/>
        <v>6391.4445999999998</v>
      </c>
      <c r="Z5" s="4">
        <f t="shared" si="1"/>
        <v>6490.0181999999995</v>
      </c>
      <c r="AA5" s="4">
        <f t="shared" si="1"/>
        <v>7222.3245999999999</v>
      </c>
      <c r="AB5" s="4">
        <f t="shared" si="1"/>
        <v>7483.4307999999965</v>
      </c>
      <c r="AC5" s="4">
        <f t="shared" si="1"/>
        <v>7819.3126000000011</v>
      </c>
      <c r="AD5" s="4">
        <f t="shared" si="1"/>
        <v>6913.5089999999982</v>
      </c>
      <c r="AE5" s="4">
        <f t="shared" si="1"/>
        <v>7042.0987999999988</v>
      </c>
      <c r="AF5" s="4">
        <f t="shared" si="1"/>
        <v>7430.0361999999996</v>
      </c>
      <c r="AG5" s="1"/>
      <c r="AH5" s="4">
        <f>SUM(AH6:AH500)</f>
        <v>18380.938379999996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36</v>
      </c>
      <c r="B6" s="1" t="s">
        <v>37</v>
      </c>
      <c r="C6" s="1">
        <v>855.99199999999996</v>
      </c>
      <c r="D6" s="1">
        <v>892.44100000000003</v>
      </c>
      <c r="E6" s="1">
        <v>536.64099999999996</v>
      </c>
      <c r="F6" s="1">
        <v>746.26700000000005</v>
      </c>
      <c r="G6" s="8">
        <v>1</v>
      </c>
      <c r="H6" s="1">
        <v>50</v>
      </c>
      <c r="I6" s="1" t="s">
        <v>38</v>
      </c>
      <c r="J6" s="1"/>
      <c r="K6" s="1">
        <v>555.80600000000004</v>
      </c>
      <c r="L6" s="1">
        <f t="shared" ref="L6:L37" si="2">E6-K6</f>
        <v>-19.165000000000077</v>
      </c>
      <c r="M6" s="1">
        <f>E6-O6</f>
        <v>536.64099999999996</v>
      </c>
      <c r="N6" s="1">
        <v>21.547000000000001</v>
      </c>
      <c r="O6" s="1">
        <v>0</v>
      </c>
      <c r="P6" s="1">
        <v>232.2771799999999</v>
      </c>
      <c r="Q6" s="1">
        <f>M6/5</f>
        <v>107.3282</v>
      </c>
      <c r="R6" s="5">
        <f>10*Q6-P6-F6</f>
        <v>94.737819999999942</v>
      </c>
      <c r="S6" s="5"/>
      <c r="T6" s="1"/>
      <c r="U6" s="1">
        <f>(F6+P6+R6)/Q6</f>
        <v>10</v>
      </c>
      <c r="V6" s="1">
        <f>(F6+P6)/Q6</f>
        <v>9.1173072873671597</v>
      </c>
      <c r="W6" s="1">
        <v>101.3222</v>
      </c>
      <c r="X6" s="1">
        <v>97.135800000000003</v>
      </c>
      <c r="Y6" s="1">
        <v>90.923400000000001</v>
      </c>
      <c r="Z6" s="1">
        <v>90.044399999999996</v>
      </c>
      <c r="AA6" s="1">
        <v>82.030999999999992</v>
      </c>
      <c r="AB6" s="1">
        <v>85.727999999999994</v>
      </c>
      <c r="AC6" s="1">
        <v>112.331</v>
      </c>
      <c r="AD6" s="1">
        <v>100.0142</v>
      </c>
      <c r="AE6" s="1">
        <v>67.6494</v>
      </c>
      <c r="AF6" s="1">
        <v>61.232999999999997</v>
      </c>
      <c r="AG6" s="1" t="s">
        <v>39</v>
      </c>
      <c r="AH6" s="1">
        <f>G6*R6</f>
        <v>94.737819999999942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40</v>
      </c>
      <c r="B7" s="1" t="s">
        <v>37</v>
      </c>
      <c r="C7" s="1">
        <v>209.339</v>
      </c>
      <c r="D7" s="1">
        <v>795.19100000000003</v>
      </c>
      <c r="E7" s="1">
        <v>432.83499999999998</v>
      </c>
      <c r="F7" s="1">
        <v>271.72699999999998</v>
      </c>
      <c r="G7" s="8">
        <v>1</v>
      </c>
      <c r="H7" s="1">
        <v>45</v>
      </c>
      <c r="I7" s="1" t="s">
        <v>38</v>
      </c>
      <c r="J7" s="1"/>
      <c r="K7" s="1">
        <v>688.36</v>
      </c>
      <c r="L7" s="1">
        <f t="shared" si="2"/>
        <v>-255.52500000000003</v>
      </c>
      <c r="M7" s="1">
        <f t="shared" ref="M7:M70" si="3">E7-O7</f>
        <v>273.83499999999998</v>
      </c>
      <c r="N7" s="1">
        <v>16.277000000000001</v>
      </c>
      <c r="O7" s="1">
        <v>159</v>
      </c>
      <c r="P7" s="1">
        <v>167.8549999999999</v>
      </c>
      <c r="Q7" s="1">
        <f t="shared" ref="Q7:Q70" si="4">M7/5</f>
        <v>54.766999999999996</v>
      </c>
      <c r="R7" s="5">
        <f t="shared" ref="R7:R19" si="5">10*Q7-P7-F7</f>
        <v>108.08800000000008</v>
      </c>
      <c r="S7" s="5"/>
      <c r="T7" s="1"/>
      <c r="U7" s="1">
        <f t="shared" ref="U7:U70" si="6">(F7+P7+R7)/Q7</f>
        <v>10</v>
      </c>
      <c r="V7" s="1">
        <f t="shared" ref="V7:V70" si="7">(F7+P7)/Q7</f>
        <v>8.0264027607866026</v>
      </c>
      <c r="W7" s="1">
        <v>50.662000000000013</v>
      </c>
      <c r="X7" s="1">
        <v>46.466400000000007</v>
      </c>
      <c r="Y7" s="1">
        <v>38.957000000000001</v>
      </c>
      <c r="Z7" s="1">
        <v>38.692799999999998</v>
      </c>
      <c r="AA7" s="1">
        <v>47.475000000000001</v>
      </c>
      <c r="AB7" s="1">
        <v>49.439800000000012</v>
      </c>
      <c r="AC7" s="1">
        <v>36.374400000000001</v>
      </c>
      <c r="AD7" s="1">
        <v>32.763600000000011</v>
      </c>
      <c r="AE7" s="1">
        <v>52.038400000000003</v>
      </c>
      <c r="AF7" s="1">
        <v>60.951399999999992</v>
      </c>
      <c r="AG7" s="1"/>
      <c r="AH7" s="1">
        <f>G7*R7</f>
        <v>108.08800000000008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41</v>
      </c>
      <c r="B8" s="1" t="s">
        <v>37</v>
      </c>
      <c r="C8" s="1">
        <v>1468.829</v>
      </c>
      <c r="D8" s="1">
        <v>3152.83</v>
      </c>
      <c r="E8" s="1">
        <v>901.45799999999997</v>
      </c>
      <c r="F8" s="1">
        <v>1885.307</v>
      </c>
      <c r="G8" s="8">
        <v>1</v>
      </c>
      <c r="H8" s="1">
        <v>45</v>
      </c>
      <c r="I8" s="1" t="s">
        <v>38</v>
      </c>
      <c r="J8" s="1"/>
      <c r="K8" s="1">
        <v>1432.82</v>
      </c>
      <c r="L8" s="1">
        <f t="shared" si="2"/>
        <v>-531.36199999999997</v>
      </c>
      <c r="M8" s="1">
        <f t="shared" si="3"/>
        <v>801.45799999999997</v>
      </c>
      <c r="N8" s="1"/>
      <c r="O8" s="1">
        <v>100</v>
      </c>
      <c r="P8" s="1">
        <v>0</v>
      </c>
      <c r="Q8" s="1">
        <f t="shared" si="4"/>
        <v>160.29159999999999</v>
      </c>
      <c r="R8" s="5"/>
      <c r="S8" s="5"/>
      <c r="T8" s="1"/>
      <c r="U8" s="1">
        <f t="shared" si="6"/>
        <v>11.761732991622768</v>
      </c>
      <c r="V8" s="1">
        <f t="shared" si="7"/>
        <v>11.761732991622768</v>
      </c>
      <c r="W8" s="1">
        <v>196.15219999999999</v>
      </c>
      <c r="X8" s="1">
        <v>228.64240000000001</v>
      </c>
      <c r="Y8" s="1">
        <v>220.0196</v>
      </c>
      <c r="Z8" s="1">
        <v>215.87180000000001</v>
      </c>
      <c r="AA8" s="1">
        <v>259.92180000000002</v>
      </c>
      <c r="AB8" s="1">
        <v>272.81420000000003</v>
      </c>
      <c r="AC8" s="1">
        <v>262.76600000000002</v>
      </c>
      <c r="AD8" s="1">
        <v>222.9486</v>
      </c>
      <c r="AE8" s="1">
        <v>183.7304</v>
      </c>
      <c r="AF8" s="1">
        <v>184.7766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43</v>
      </c>
      <c r="C9" s="1">
        <v>1175</v>
      </c>
      <c r="D9" s="1">
        <v>723</v>
      </c>
      <c r="E9" s="1">
        <v>710</v>
      </c>
      <c r="F9" s="1">
        <v>835</v>
      </c>
      <c r="G9" s="8">
        <v>0.45</v>
      </c>
      <c r="H9" s="1">
        <v>45</v>
      </c>
      <c r="I9" s="1" t="s">
        <v>38</v>
      </c>
      <c r="J9" s="1"/>
      <c r="K9" s="1">
        <v>925</v>
      </c>
      <c r="L9" s="1">
        <f t="shared" si="2"/>
        <v>-215</v>
      </c>
      <c r="M9" s="1">
        <f t="shared" si="3"/>
        <v>710</v>
      </c>
      <c r="N9" s="1"/>
      <c r="O9" s="1">
        <v>0</v>
      </c>
      <c r="P9" s="1">
        <v>177.60000000000011</v>
      </c>
      <c r="Q9" s="1">
        <f t="shared" si="4"/>
        <v>142</v>
      </c>
      <c r="R9" s="5">
        <f t="shared" si="5"/>
        <v>407.39999999999986</v>
      </c>
      <c r="S9" s="5"/>
      <c r="T9" s="1"/>
      <c r="U9" s="1">
        <f t="shared" si="6"/>
        <v>10</v>
      </c>
      <c r="V9" s="1">
        <f t="shared" si="7"/>
        <v>7.1309859154929587</v>
      </c>
      <c r="W9" s="1">
        <v>135.80000000000001</v>
      </c>
      <c r="X9" s="1">
        <v>145.19999999999999</v>
      </c>
      <c r="Y9" s="1">
        <v>143</v>
      </c>
      <c r="Z9" s="1">
        <v>143.19999999999999</v>
      </c>
      <c r="AA9" s="1">
        <v>151.19999999999999</v>
      </c>
      <c r="AB9" s="1">
        <v>170</v>
      </c>
      <c r="AC9" s="1">
        <v>173.8</v>
      </c>
      <c r="AD9" s="1">
        <v>163.6</v>
      </c>
      <c r="AE9" s="1">
        <v>195.56700000000001</v>
      </c>
      <c r="AF9" s="1">
        <v>181.167</v>
      </c>
      <c r="AG9" s="1" t="s">
        <v>44</v>
      </c>
      <c r="AH9" s="1">
        <f>G9*R9</f>
        <v>183.32999999999996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45</v>
      </c>
      <c r="B10" s="1" t="s">
        <v>43</v>
      </c>
      <c r="C10" s="1">
        <v>2364</v>
      </c>
      <c r="D10" s="1">
        <v>1543</v>
      </c>
      <c r="E10" s="1">
        <v>1646</v>
      </c>
      <c r="F10" s="1">
        <v>1128</v>
      </c>
      <c r="G10" s="8">
        <v>0.45</v>
      </c>
      <c r="H10" s="1">
        <v>45</v>
      </c>
      <c r="I10" s="10" t="s">
        <v>46</v>
      </c>
      <c r="J10" s="1"/>
      <c r="K10" s="1">
        <v>1881</v>
      </c>
      <c r="L10" s="1">
        <f t="shared" si="2"/>
        <v>-235</v>
      </c>
      <c r="M10" s="1">
        <f t="shared" si="3"/>
        <v>1646</v>
      </c>
      <c r="N10" s="1"/>
      <c r="O10" s="1">
        <v>0</v>
      </c>
      <c r="P10" s="1">
        <v>1000</v>
      </c>
      <c r="Q10" s="1">
        <f t="shared" si="4"/>
        <v>329.2</v>
      </c>
      <c r="R10" s="5">
        <v>800</v>
      </c>
      <c r="S10" s="5"/>
      <c r="T10" s="1"/>
      <c r="U10" s="1">
        <f t="shared" si="6"/>
        <v>8.8942891859052242</v>
      </c>
      <c r="V10" s="1">
        <f t="shared" si="7"/>
        <v>6.4641555285540706</v>
      </c>
      <c r="W10" s="1">
        <v>295.39999999999998</v>
      </c>
      <c r="X10" s="1">
        <v>321.2</v>
      </c>
      <c r="Y10" s="1">
        <v>245</v>
      </c>
      <c r="Z10" s="1">
        <v>239.6</v>
      </c>
      <c r="AA10" s="1">
        <v>284.22899999999998</v>
      </c>
      <c r="AB10" s="1">
        <v>303.62900000000002</v>
      </c>
      <c r="AC10" s="1">
        <v>328.6</v>
      </c>
      <c r="AD10" s="1">
        <v>308.39999999999998</v>
      </c>
      <c r="AE10" s="1">
        <v>102.304</v>
      </c>
      <c r="AF10" s="1">
        <v>221.904</v>
      </c>
      <c r="AG10" s="1" t="s">
        <v>47</v>
      </c>
      <c r="AH10" s="1">
        <f>G10*R10</f>
        <v>360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48</v>
      </c>
      <c r="B11" s="1" t="s">
        <v>43</v>
      </c>
      <c r="C11" s="1">
        <v>145</v>
      </c>
      <c r="D11" s="1">
        <v>20</v>
      </c>
      <c r="E11" s="1">
        <v>27</v>
      </c>
      <c r="F11" s="1">
        <v>98</v>
      </c>
      <c r="G11" s="8">
        <v>0.17</v>
      </c>
      <c r="H11" s="1">
        <v>180</v>
      </c>
      <c r="I11" s="1" t="s">
        <v>38</v>
      </c>
      <c r="J11" s="1"/>
      <c r="K11" s="1">
        <v>27</v>
      </c>
      <c r="L11" s="1">
        <f t="shared" si="2"/>
        <v>0</v>
      </c>
      <c r="M11" s="1">
        <f t="shared" si="3"/>
        <v>27</v>
      </c>
      <c r="N11" s="1"/>
      <c r="O11" s="1">
        <v>0</v>
      </c>
      <c r="P11" s="1">
        <v>0</v>
      </c>
      <c r="Q11" s="1">
        <f t="shared" si="4"/>
        <v>5.4</v>
      </c>
      <c r="R11" s="5"/>
      <c r="S11" s="5"/>
      <c r="T11" s="1"/>
      <c r="U11" s="1">
        <f t="shared" si="6"/>
        <v>18.148148148148145</v>
      </c>
      <c r="V11" s="1">
        <f t="shared" si="7"/>
        <v>18.148148148148145</v>
      </c>
      <c r="W11" s="1">
        <v>11.2</v>
      </c>
      <c r="X11" s="1">
        <v>14</v>
      </c>
      <c r="Y11" s="1">
        <v>15.8</v>
      </c>
      <c r="Z11" s="1">
        <v>16.600000000000001</v>
      </c>
      <c r="AA11" s="1">
        <v>19.2</v>
      </c>
      <c r="AB11" s="1">
        <v>19</v>
      </c>
      <c r="AC11" s="1">
        <v>11.8</v>
      </c>
      <c r="AD11" s="1">
        <v>20.399999999999999</v>
      </c>
      <c r="AE11" s="1">
        <v>41.4</v>
      </c>
      <c r="AF11" s="1">
        <v>29</v>
      </c>
      <c r="AG11" s="1" t="s">
        <v>44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49</v>
      </c>
      <c r="B12" s="1" t="s">
        <v>43</v>
      </c>
      <c r="C12" s="1">
        <v>15</v>
      </c>
      <c r="D12" s="1">
        <v>12</v>
      </c>
      <c r="E12" s="1">
        <v>9</v>
      </c>
      <c r="F12" s="1">
        <v>17</v>
      </c>
      <c r="G12" s="8">
        <v>0.3</v>
      </c>
      <c r="H12" s="1">
        <v>40</v>
      </c>
      <c r="I12" s="1" t="s">
        <v>38</v>
      </c>
      <c r="J12" s="1"/>
      <c r="K12" s="1">
        <v>10</v>
      </c>
      <c r="L12" s="1">
        <f t="shared" si="2"/>
        <v>-1</v>
      </c>
      <c r="M12" s="1">
        <f t="shared" si="3"/>
        <v>9</v>
      </c>
      <c r="N12" s="1"/>
      <c r="O12" s="1">
        <v>0</v>
      </c>
      <c r="P12" s="1">
        <v>6.2000000000000028</v>
      </c>
      <c r="Q12" s="1">
        <f t="shared" si="4"/>
        <v>1.8</v>
      </c>
      <c r="R12" s="5"/>
      <c r="S12" s="5"/>
      <c r="T12" s="1"/>
      <c r="U12" s="1">
        <f t="shared" si="6"/>
        <v>12.888888888888889</v>
      </c>
      <c r="V12" s="1">
        <f t="shared" si="7"/>
        <v>12.888888888888889</v>
      </c>
      <c r="W12" s="1">
        <v>2.2000000000000002</v>
      </c>
      <c r="X12" s="1">
        <v>1.6</v>
      </c>
      <c r="Y12" s="1">
        <v>0.2</v>
      </c>
      <c r="Z12" s="1">
        <v>1.6</v>
      </c>
      <c r="AA12" s="1">
        <v>1.6</v>
      </c>
      <c r="AB12" s="1">
        <v>0.4</v>
      </c>
      <c r="AC12" s="1">
        <v>1</v>
      </c>
      <c r="AD12" s="1">
        <v>1</v>
      </c>
      <c r="AE12" s="1">
        <v>1.4</v>
      </c>
      <c r="AF12" s="1">
        <v>1.2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50</v>
      </c>
      <c r="B13" s="1" t="s">
        <v>43</v>
      </c>
      <c r="C13" s="1">
        <v>70</v>
      </c>
      <c r="D13" s="1">
        <v>526</v>
      </c>
      <c r="E13" s="1">
        <v>128</v>
      </c>
      <c r="F13" s="1">
        <v>327</v>
      </c>
      <c r="G13" s="8">
        <v>0.17</v>
      </c>
      <c r="H13" s="1">
        <v>180</v>
      </c>
      <c r="I13" s="1" t="s">
        <v>38</v>
      </c>
      <c r="J13" s="1"/>
      <c r="K13" s="1">
        <v>182</v>
      </c>
      <c r="L13" s="1">
        <f t="shared" si="2"/>
        <v>-54</v>
      </c>
      <c r="M13" s="1">
        <f t="shared" si="3"/>
        <v>128</v>
      </c>
      <c r="N13" s="1"/>
      <c r="O13" s="1">
        <v>0</v>
      </c>
      <c r="P13" s="1">
        <v>0</v>
      </c>
      <c r="Q13" s="1">
        <f t="shared" si="4"/>
        <v>25.6</v>
      </c>
      <c r="R13" s="5"/>
      <c r="S13" s="5"/>
      <c r="T13" s="1"/>
      <c r="U13" s="1">
        <f t="shared" si="6"/>
        <v>12.7734375</v>
      </c>
      <c r="V13" s="1">
        <f t="shared" si="7"/>
        <v>12.7734375</v>
      </c>
      <c r="W13" s="1">
        <v>23.6</v>
      </c>
      <c r="X13" s="1">
        <v>46</v>
      </c>
      <c r="Y13" s="1">
        <v>20.399999999999999</v>
      </c>
      <c r="Z13" s="1">
        <v>20.6</v>
      </c>
      <c r="AA13" s="1">
        <v>38</v>
      </c>
      <c r="AB13" s="1">
        <v>41</v>
      </c>
      <c r="AC13" s="1">
        <v>37.200000000000003</v>
      </c>
      <c r="AD13" s="1">
        <v>26.6</v>
      </c>
      <c r="AE13" s="1">
        <v>21.2</v>
      </c>
      <c r="AF13" s="1">
        <v>31</v>
      </c>
      <c r="AG13" s="1"/>
      <c r="AH13" s="1">
        <f>G13*R13</f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51</v>
      </c>
      <c r="B14" s="1" t="s">
        <v>43</v>
      </c>
      <c r="C14" s="1">
        <v>14</v>
      </c>
      <c r="D14" s="1"/>
      <c r="E14" s="1">
        <v>5</v>
      </c>
      <c r="F14" s="1">
        <v>8</v>
      </c>
      <c r="G14" s="8">
        <v>0.35</v>
      </c>
      <c r="H14" s="1">
        <v>50</v>
      </c>
      <c r="I14" s="1" t="s">
        <v>38</v>
      </c>
      <c r="J14" s="1"/>
      <c r="K14" s="1">
        <v>5</v>
      </c>
      <c r="L14" s="1">
        <f t="shared" si="2"/>
        <v>0</v>
      </c>
      <c r="M14" s="1">
        <f t="shared" si="3"/>
        <v>5</v>
      </c>
      <c r="N14" s="1"/>
      <c r="O14" s="1">
        <v>0</v>
      </c>
      <c r="P14" s="1">
        <v>0</v>
      </c>
      <c r="Q14" s="1">
        <f t="shared" si="4"/>
        <v>1</v>
      </c>
      <c r="R14" s="5">
        <v>6</v>
      </c>
      <c r="S14" s="5"/>
      <c r="T14" s="1"/>
      <c r="U14" s="1">
        <f t="shared" si="6"/>
        <v>14</v>
      </c>
      <c r="V14" s="1">
        <f t="shared" si="7"/>
        <v>8</v>
      </c>
      <c r="W14" s="1">
        <v>0.8</v>
      </c>
      <c r="X14" s="1">
        <v>1</v>
      </c>
      <c r="Y14" s="1">
        <v>1.2</v>
      </c>
      <c r="Z14" s="1">
        <v>0.6</v>
      </c>
      <c r="AA14" s="1">
        <v>0</v>
      </c>
      <c r="AB14" s="1">
        <v>0</v>
      </c>
      <c r="AC14" s="1">
        <v>0.6</v>
      </c>
      <c r="AD14" s="1">
        <v>1.2</v>
      </c>
      <c r="AE14" s="1">
        <v>0.6</v>
      </c>
      <c r="AF14" s="1">
        <v>0.6</v>
      </c>
      <c r="AG14" s="1"/>
      <c r="AH14" s="1">
        <f>G14*R14</f>
        <v>2.0999999999999996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52</v>
      </c>
      <c r="B15" s="1" t="s">
        <v>43</v>
      </c>
      <c r="C15" s="1">
        <v>89</v>
      </c>
      <c r="D15" s="1">
        <v>154</v>
      </c>
      <c r="E15" s="1">
        <v>49</v>
      </c>
      <c r="F15" s="1">
        <v>117</v>
      </c>
      <c r="G15" s="8">
        <v>0.35</v>
      </c>
      <c r="H15" s="1">
        <v>50</v>
      </c>
      <c r="I15" s="1" t="s">
        <v>38</v>
      </c>
      <c r="J15" s="1"/>
      <c r="K15" s="1">
        <v>49</v>
      </c>
      <c r="L15" s="1">
        <f t="shared" si="2"/>
        <v>0</v>
      </c>
      <c r="M15" s="1">
        <f t="shared" si="3"/>
        <v>49</v>
      </c>
      <c r="N15" s="1"/>
      <c r="O15" s="1">
        <v>0</v>
      </c>
      <c r="P15" s="1">
        <v>47</v>
      </c>
      <c r="Q15" s="1">
        <f t="shared" si="4"/>
        <v>9.8000000000000007</v>
      </c>
      <c r="R15" s="5"/>
      <c r="S15" s="5"/>
      <c r="T15" s="1"/>
      <c r="U15" s="1">
        <f t="shared" si="6"/>
        <v>16.73469387755102</v>
      </c>
      <c r="V15" s="1">
        <f t="shared" si="7"/>
        <v>16.73469387755102</v>
      </c>
      <c r="W15" s="1">
        <v>18</v>
      </c>
      <c r="X15" s="1">
        <v>18.600000000000001</v>
      </c>
      <c r="Y15" s="1">
        <v>13.8</v>
      </c>
      <c r="Z15" s="1">
        <v>14</v>
      </c>
      <c r="AA15" s="1">
        <v>12</v>
      </c>
      <c r="AB15" s="1">
        <v>9.8000000000000007</v>
      </c>
      <c r="AC15" s="1">
        <v>4.2</v>
      </c>
      <c r="AD15" s="1">
        <v>12.8</v>
      </c>
      <c r="AE15" s="1">
        <v>28.4</v>
      </c>
      <c r="AF15" s="1">
        <v>19.2</v>
      </c>
      <c r="AG15" s="1" t="s">
        <v>44</v>
      </c>
      <c r="AH15" s="1">
        <f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53</v>
      </c>
      <c r="B16" s="1" t="s">
        <v>37</v>
      </c>
      <c r="C16" s="1">
        <v>1067.3109999999999</v>
      </c>
      <c r="D16" s="1">
        <v>1771.296</v>
      </c>
      <c r="E16" s="1">
        <v>1684.337</v>
      </c>
      <c r="F16" s="1">
        <v>454.58800000000002</v>
      </c>
      <c r="G16" s="8">
        <v>1</v>
      </c>
      <c r="H16" s="1">
        <v>55</v>
      </c>
      <c r="I16" s="1" t="s">
        <v>38</v>
      </c>
      <c r="J16" s="1"/>
      <c r="K16" s="1">
        <v>2002.7239999999999</v>
      </c>
      <c r="L16" s="1">
        <f t="shared" si="2"/>
        <v>-318.38699999999994</v>
      </c>
      <c r="M16" s="1">
        <f t="shared" si="3"/>
        <v>1527.337</v>
      </c>
      <c r="N16" s="1">
        <v>31.533000000000001</v>
      </c>
      <c r="O16" s="1">
        <v>157</v>
      </c>
      <c r="P16" s="1">
        <v>497.5777999999998</v>
      </c>
      <c r="Q16" s="1">
        <f t="shared" si="4"/>
        <v>305.4674</v>
      </c>
      <c r="R16" s="5">
        <f>9*Q16-P16-F16</f>
        <v>1797.0408000000004</v>
      </c>
      <c r="S16" s="5"/>
      <c r="T16" s="1"/>
      <c r="U16" s="1">
        <f t="shared" si="6"/>
        <v>9.0000000000000018</v>
      </c>
      <c r="V16" s="1">
        <f t="shared" si="7"/>
        <v>3.1170782872411253</v>
      </c>
      <c r="W16" s="1">
        <v>244.11420000000001</v>
      </c>
      <c r="X16" s="1">
        <v>239.9786</v>
      </c>
      <c r="Y16" s="1">
        <v>227.768</v>
      </c>
      <c r="Z16" s="1">
        <v>222.2766</v>
      </c>
      <c r="AA16" s="1">
        <v>263.13159999999999</v>
      </c>
      <c r="AB16" s="1">
        <v>281.52699999999999</v>
      </c>
      <c r="AC16" s="1">
        <v>310.49520000000001</v>
      </c>
      <c r="AD16" s="1">
        <v>283.28559999999999</v>
      </c>
      <c r="AE16" s="1">
        <v>282.18599999999998</v>
      </c>
      <c r="AF16" s="1">
        <v>298.90179999999998</v>
      </c>
      <c r="AG16" s="1" t="s">
        <v>54</v>
      </c>
      <c r="AH16" s="1">
        <f>G16*R16</f>
        <v>1797.0408000000004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55</v>
      </c>
      <c r="B17" s="1" t="s">
        <v>37</v>
      </c>
      <c r="C17" s="1">
        <v>2658.3049999999998</v>
      </c>
      <c r="D17" s="1">
        <v>4406.7240000000002</v>
      </c>
      <c r="E17" s="1">
        <v>2110.9879999999998</v>
      </c>
      <c r="F17" s="1">
        <v>3425.2089999999998</v>
      </c>
      <c r="G17" s="8">
        <v>1</v>
      </c>
      <c r="H17" s="1">
        <v>50</v>
      </c>
      <c r="I17" s="1" t="s">
        <v>38</v>
      </c>
      <c r="J17" s="1"/>
      <c r="K17" s="1">
        <v>2889.1950000000002</v>
      </c>
      <c r="L17" s="1">
        <f t="shared" si="2"/>
        <v>-778.20700000000033</v>
      </c>
      <c r="M17" s="1">
        <f t="shared" si="3"/>
        <v>1941.9879999999998</v>
      </c>
      <c r="N17" s="1">
        <v>60.186</v>
      </c>
      <c r="O17" s="1">
        <v>169</v>
      </c>
      <c r="P17" s="1">
        <v>0</v>
      </c>
      <c r="Q17" s="1">
        <f t="shared" si="4"/>
        <v>388.39759999999995</v>
      </c>
      <c r="R17" s="5">
        <f t="shared" si="5"/>
        <v>458.76699999999983</v>
      </c>
      <c r="S17" s="5"/>
      <c r="T17" s="1"/>
      <c r="U17" s="1">
        <f t="shared" si="6"/>
        <v>10</v>
      </c>
      <c r="V17" s="1">
        <f t="shared" si="7"/>
        <v>8.8188212285554801</v>
      </c>
      <c r="W17" s="1">
        <v>282.26280000000003</v>
      </c>
      <c r="X17" s="1">
        <v>390.50900000000001</v>
      </c>
      <c r="Y17" s="1">
        <v>366.63600000000002</v>
      </c>
      <c r="Z17" s="1">
        <v>369.18619999999999</v>
      </c>
      <c r="AA17" s="1">
        <v>363.07799999999997</v>
      </c>
      <c r="AB17" s="1">
        <v>488.7276</v>
      </c>
      <c r="AC17" s="1">
        <v>426.28399999999999</v>
      </c>
      <c r="AD17" s="1">
        <v>299.96379999999999</v>
      </c>
      <c r="AE17" s="1">
        <v>373.83339999999998</v>
      </c>
      <c r="AF17" s="1">
        <v>376.4812</v>
      </c>
      <c r="AG17" s="1" t="s">
        <v>39</v>
      </c>
      <c r="AH17" s="1">
        <f>G17*R17</f>
        <v>458.76699999999983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56</v>
      </c>
      <c r="B18" s="1" t="s">
        <v>37</v>
      </c>
      <c r="C18" s="1">
        <v>230.01499999999999</v>
      </c>
      <c r="D18" s="1">
        <v>127.069</v>
      </c>
      <c r="E18" s="1">
        <v>183.16</v>
      </c>
      <c r="F18" s="1">
        <v>125.812</v>
      </c>
      <c r="G18" s="8">
        <v>1</v>
      </c>
      <c r="H18" s="1">
        <v>60</v>
      </c>
      <c r="I18" s="1" t="s">
        <v>38</v>
      </c>
      <c r="J18" s="1"/>
      <c r="K18" s="1">
        <v>215.95599999999999</v>
      </c>
      <c r="L18" s="1">
        <f t="shared" si="2"/>
        <v>-32.795999999999992</v>
      </c>
      <c r="M18" s="1">
        <f t="shared" si="3"/>
        <v>183.16</v>
      </c>
      <c r="N18" s="1"/>
      <c r="O18" s="1">
        <v>0</v>
      </c>
      <c r="P18" s="1">
        <v>106.60720000000001</v>
      </c>
      <c r="Q18" s="1">
        <f t="shared" si="4"/>
        <v>36.631999999999998</v>
      </c>
      <c r="R18" s="5">
        <f t="shared" si="5"/>
        <v>133.9008</v>
      </c>
      <c r="S18" s="5"/>
      <c r="T18" s="1"/>
      <c r="U18" s="1">
        <f t="shared" si="6"/>
        <v>10</v>
      </c>
      <c r="V18" s="1">
        <f t="shared" si="7"/>
        <v>6.3447040838611048</v>
      </c>
      <c r="W18" s="1">
        <v>34.732199999999999</v>
      </c>
      <c r="X18" s="1">
        <v>32.814599999999999</v>
      </c>
      <c r="Y18" s="1">
        <v>36.155200000000001</v>
      </c>
      <c r="Z18" s="1">
        <v>36.334000000000003</v>
      </c>
      <c r="AA18" s="1">
        <v>33.494199999999999</v>
      </c>
      <c r="AB18" s="1">
        <v>38.275399999999998</v>
      </c>
      <c r="AC18" s="1">
        <v>38.110199999999999</v>
      </c>
      <c r="AD18" s="1">
        <v>37.614999999999988</v>
      </c>
      <c r="AE18" s="1">
        <v>43.551400000000001</v>
      </c>
      <c r="AF18" s="1">
        <v>41.4086</v>
      </c>
      <c r="AG18" s="1"/>
      <c r="AH18" s="1">
        <f>G18*R18</f>
        <v>133.9008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57</v>
      </c>
      <c r="B19" s="1" t="s">
        <v>37</v>
      </c>
      <c r="C19" s="1">
        <v>676.04399999999998</v>
      </c>
      <c r="D19" s="1">
        <v>1118.7329999999999</v>
      </c>
      <c r="E19" s="1">
        <v>1015.688</v>
      </c>
      <c r="F19" s="1">
        <v>553.52599999999995</v>
      </c>
      <c r="G19" s="8">
        <v>1</v>
      </c>
      <c r="H19" s="1">
        <v>60</v>
      </c>
      <c r="I19" s="1" t="s">
        <v>38</v>
      </c>
      <c r="J19" s="1"/>
      <c r="K19" s="1">
        <v>1345.6869999999999</v>
      </c>
      <c r="L19" s="1">
        <f t="shared" si="2"/>
        <v>-329.99899999999991</v>
      </c>
      <c r="M19" s="1">
        <f t="shared" si="3"/>
        <v>844.68799999999999</v>
      </c>
      <c r="N19" s="1">
        <v>45.323</v>
      </c>
      <c r="O19" s="1">
        <v>171</v>
      </c>
      <c r="P19" s="1">
        <v>343.56920000000008</v>
      </c>
      <c r="Q19" s="1">
        <f t="shared" si="4"/>
        <v>168.9376</v>
      </c>
      <c r="R19" s="5">
        <f t="shared" si="5"/>
        <v>792.28079999999989</v>
      </c>
      <c r="S19" s="5"/>
      <c r="T19" s="1"/>
      <c r="U19" s="1">
        <f t="shared" si="6"/>
        <v>9.9999999999999982</v>
      </c>
      <c r="V19" s="1">
        <f t="shared" si="7"/>
        <v>5.3102163165571188</v>
      </c>
      <c r="W19" s="1">
        <v>180.7294</v>
      </c>
      <c r="X19" s="1">
        <v>168.304</v>
      </c>
      <c r="Y19" s="1">
        <v>140.3066</v>
      </c>
      <c r="Z19" s="1">
        <v>141.1234</v>
      </c>
      <c r="AA19" s="1">
        <v>170.99799999999999</v>
      </c>
      <c r="AB19" s="1">
        <v>181.6318</v>
      </c>
      <c r="AC19" s="1">
        <v>149.1874</v>
      </c>
      <c r="AD19" s="1">
        <v>144.8622</v>
      </c>
      <c r="AE19" s="1">
        <v>119.6842</v>
      </c>
      <c r="AF19" s="1">
        <v>108.6234</v>
      </c>
      <c r="AG19" s="1" t="s">
        <v>54</v>
      </c>
      <c r="AH19" s="1">
        <f>G19*R19</f>
        <v>792.28079999999989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1" t="s">
        <v>58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2"/>
        <v>0</v>
      </c>
      <c r="M20" s="11">
        <f t="shared" si="3"/>
        <v>0</v>
      </c>
      <c r="N20" s="11"/>
      <c r="O20" s="11">
        <v>0</v>
      </c>
      <c r="P20" s="11">
        <v>0</v>
      </c>
      <c r="Q20" s="11">
        <f t="shared" si="4"/>
        <v>0</v>
      </c>
      <c r="R20" s="13"/>
      <c r="S20" s="13"/>
      <c r="T20" s="11"/>
      <c r="U20" s="11" t="e">
        <f t="shared" si="6"/>
        <v>#DIV/0!</v>
      </c>
      <c r="V20" s="11" t="e">
        <f t="shared" si="7"/>
        <v>#DIV/0!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 t="s">
        <v>59</v>
      </c>
      <c r="AH20" s="1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60</v>
      </c>
      <c r="B21" s="1" t="s">
        <v>37</v>
      </c>
      <c r="C21" s="1">
        <v>3947.3739999999998</v>
      </c>
      <c r="D21" s="1">
        <v>2945.0129999999999</v>
      </c>
      <c r="E21" s="1">
        <v>2843.4209999999998</v>
      </c>
      <c r="F21" s="1">
        <v>3227.54</v>
      </c>
      <c r="G21" s="8">
        <v>1</v>
      </c>
      <c r="H21" s="1">
        <v>60</v>
      </c>
      <c r="I21" s="1" t="s">
        <v>38</v>
      </c>
      <c r="J21" s="1"/>
      <c r="K21" s="1">
        <v>3549.2579999999998</v>
      </c>
      <c r="L21" s="1">
        <f t="shared" si="2"/>
        <v>-705.83699999999999</v>
      </c>
      <c r="M21" s="1">
        <f t="shared" si="3"/>
        <v>2394.4209999999998</v>
      </c>
      <c r="N21" s="1">
        <v>31.443000000000001</v>
      </c>
      <c r="O21" s="1">
        <v>449</v>
      </c>
      <c r="P21" s="1">
        <v>609.98574000000099</v>
      </c>
      <c r="Q21" s="1">
        <f t="shared" si="4"/>
        <v>478.88419999999996</v>
      </c>
      <c r="R21" s="5">
        <f t="shared" ref="R21:R24" si="8">10*Q21-P21-F21</f>
        <v>951.31625999999869</v>
      </c>
      <c r="S21" s="5"/>
      <c r="T21" s="1"/>
      <c r="U21" s="1">
        <f t="shared" si="6"/>
        <v>10</v>
      </c>
      <c r="V21" s="1">
        <f t="shared" si="7"/>
        <v>8.0134732780910323</v>
      </c>
      <c r="W21" s="1">
        <v>404.51760000000002</v>
      </c>
      <c r="X21" s="1">
        <v>412.01060000000001</v>
      </c>
      <c r="Y21" s="1">
        <v>426.51740000000001</v>
      </c>
      <c r="Z21" s="1">
        <v>413.43419999999998</v>
      </c>
      <c r="AA21" s="1">
        <v>443.08659999999998</v>
      </c>
      <c r="AB21" s="1">
        <v>475.64760000000001</v>
      </c>
      <c r="AC21" s="1">
        <v>536.09860000000003</v>
      </c>
      <c r="AD21" s="1">
        <v>481.851</v>
      </c>
      <c r="AE21" s="1">
        <v>532.45860000000005</v>
      </c>
      <c r="AF21" s="1">
        <v>560.48699999999997</v>
      </c>
      <c r="AG21" s="1" t="s">
        <v>61</v>
      </c>
      <c r="AH21" s="1">
        <f>G21*R21</f>
        <v>951.31625999999869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62</v>
      </c>
      <c r="B22" s="1" t="s">
        <v>37</v>
      </c>
      <c r="C22" s="1">
        <v>443.33300000000003</v>
      </c>
      <c r="D22" s="1">
        <v>1190.02</v>
      </c>
      <c r="E22" s="1">
        <v>657.94100000000003</v>
      </c>
      <c r="F22" s="1">
        <v>689.90200000000004</v>
      </c>
      <c r="G22" s="8">
        <v>1</v>
      </c>
      <c r="H22" s="1">
        <v>60</v>
      </c>
      <c r="I22" s="1" t="s">
        <v>38</v>
      </c>
      <c r="J22" s="1"/>
      <c r="K22" s="1">
        <v>801.1</v>
      </c>
      <c r="L22" s="1">
        <f t="shared" si="2"/>
        <v>-143.15899999999999</v>
      </c>
      <c r="M22" s="1">
        <f t="shared" si="3"/>
        <v>557.94100000000003</v>
      </c>
      <c r="N22" s="1">
        <v>10.52</v>
      </c>
      <c r="O22" s="1">
        <v>100</v>
      </c>
      <c r="P22" s="1">
        <v>262.50408000000027</v>
      </c>
      <c r="Q22" s="1">
        <f t="shared" si="4"/>
        <v>111.5882</v>
      </c>
      <c r="R22" s="5">
        <f t="shared" si="8"/>
        <v>163.47591999999975</v>
      </c>
      <c r="S22" s="5"/>
      <c r="T22" s="1"/>
      <c r="U22" s="1">
        <f t="shared" si="6"/>
        <v>10</v>
      </c>
      <c r="V22" s="1">
        <f t="shared" si="7"/>
        <v>8.535007106486173</v>
      </c>
      <c r="W22" s="1">
        <v>97.998200000000011</v>
      </c>
      <c r="X22" s="1">
        <v>90.31280000000001</v>
      </c>
      <c r="Y22" s="1">
        <v>64.428200000000004</v>
      </c>
      <c r="Z22" s="1">
        <v>69.193399999999997</v>
      </c>
      <c r="AA22" s="1">
        <v>68.934600000000003</v>
      </c>
      <c r="AB22" s="1">
        <v>61.4846</v>
      </c>
      <c r="AC22" s="1">
        <v>84.766999999999996</v>
      </c>
      <c r="AD22" s="1">
        <v>72.485799999999998</v>
      </c>
      <c r="AE22" s="1">
        <v>66.390799999999999</v>
      </c>
      <c r="AF22" s="1">
        <v>72.370599999999996</v>
      </c>
      <c r="AG22" s="1" t="s">
        <v>39</v>
      </c>
      <c r="AH22" s="1">
        <f>G22*R22</f>
        <v>163.47591999999975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63</v>
      </c>
      <c r="B23" s="1" t="s">
        <v>37</v>
      </c>
      <c r="C23" s="1">
        <v>628.745</v>
      </c>
      <c r="D23" s="1">
        <v>755.65499999999997</v>
      </c>
      <c r="E23" s="1">
        <v>896.125</v>
      </c>
      <c r="F23" s="1">
        <v>159.316</v>
      </c>
      <c r="G23" s="8">
        <v>1</v>
      </c>
      <c r="H23" s="1">
        <v>60</v>
      </c>
      <c r="I23" s="1" t="s">
        <v>38</v>
      </c>
      <c r="J23" s="1"/>
      <c r="K23" s="1">
        <v>1067.0930000000001</v>
      </c>
      <c r="L23" s="1">
        <f t="shared" si="2"/>
        <v>-170.96800000000007</v>
      </c>
      <c r="M23" s="1">
        <f t="shared" si="3"/>
        <v>812.125</v>
      </c>
      <c r="N23" s="1">
        <v>10.558</v>
      </c>
      <c r="O23" s="1">
        <v>84</v>
      </c>
      <c r="P23" s="1">
        <v>252.97099999999989</v>
      </c>
      <c r="Q23" s="1">
        <f t="shared" si="4"/>
        <v>162.42500000000001</v>
      </c>
      <c r="R23" s="5">
        <f>9*Q23-P23-F23</f>
        <v>1049.5380000000002</v>
      </c>
      <c r="S23" s="5"/>
      <c r="T23" s="1"/>
      <c r="U23" s="1">
        <f t="shared" si="6"/>
        <v>9.0000000000000018</v>
      </c>
      <c r="V23" s="1">
        <f t="shared" si="7"/>
        <v>2.5383223026012001</v>
      </c>
      <c r="W23" s="1">
        <v>118.03360000000001</v>
      </c>
      <c r="X23" s="1">
        <v>120.0446</v>
      </c>
      <c r="Y23" s="1">
        <v>143.53700000000001</v>
      </c>
      <c r="Z23" s="1">
        <v>142.4836</v>
      </c>
      <c r="AA23" s="1">
        <v>145.7704</v>
      </c>
      <c r="AB23" s="1">
        <v>145.315</v>
      </c>
      <c r="AC23" s="1">
        <v>157.33860000000001</v>
      </c>
      <c r="AD23" s="1">
        <v>141.76599999999999</v>
      </c>
      <c r="AE23" s="1">
        <v>133.7424</v>
      </c>
      <c r="AF23" s="1">
        <v>120.908</v>
      </c>
      <c r="AG23" s="1" t="s">
        <v>54</v>
      </c>
      <c r="AH23" s="1">
        <f>G23*R23</f>
        <v>1049.5380000000002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64</v>
      </c>
      <c r="B24" s="1" t="s">
        <v>37</v>
      </c>
      <c r="C24" s="1">
        <v>1074.2329999999999</v>
      </c>
      <c r="D24" s="1">
        <v>2185.3220000000001</v>
      </c>
      <c r="E24" s="1">
        <v>1259.877</v>
      </c>
      <c r="F24" s="1">
        <v>1470.6420000000001</v>
      </c>
      <c r="G24" s="8">
        <v>1</v>
      </c>
      <c r="H24" s="1">
        <v>60</v>
      </c>
      <c r="I24" s="1" t="s">
        <v>38</v>
      </c>
      <c r="J24" s="1"/>
      <c r="K24" s="1">
        <v>1464.2370000000001</v>
      </c>
      <c r="L24" s="1">
        <f t="shared" si="2"/>
        <v>-204.36000000000013</v>
      </c>
      <c r="M24" s="1">
        <f t="shared" si="3"/>
        <v>1160.877</v>
      </c>
      <c r="N24" s="1">
        <v>21.245999999999999</v>
      </c>
      <c r="O24" s="1">
        <v>99</v>
      </c>
      <c r="P24" s="1">
        <v>275.11421999999948</v>
      </c>
      <c r="Q24" s="1">
        <f t="shared" si="4"/>
        <v>232.1754</v>
      </c>
      <c r="R24" s="5">
        <f t="shared" si="8"/>
        <v>575.99778000000038</v>
      </c>
      <c r="S24" s="5"/>
      <c r="T24" s="1"/>
      <c r="U24" s="1">
        <f t="shared" si="6"/>
        <v>10</v>
      </c>
      <c r="V24" s="1">
        <f t="shared" si="7"/>
        <v>7.5191265741331748</v>
      </c>
      <c r="W24" s="1">
        <v>191.55680000000001</v>
      </c>
      <c r="X24" s="1">
        <v>194.3374</v>
      </c>
      <c r="Y24" s="1">
        <v>161.809</v>
      </c>
      <c r="Z24" s="1">
        <v>165.93960000000001</v>
      </c>
      <c r="AA24" s="1">
        <v>215.41540000000001</v>
      </c>
      <c r="AB24" s="1">
        <v>212.8638</v>
      </c>
      <c r="AC24" s="1">
        <v>217.4144</v>
      </c>
      <c r="AD24" s="1">
        <v>204.43459999999999</v>
      </c>
      <c r="AE24" s="1">
        <v>203.12479999999999</v>
      </c>
      <c r="AF24" s="1">
        <v>220.59139999999999</v>
      </c>
      <c r="AG24" s="1" t="s">
        <v>39</v>
      </c>
      <c r="AH24" s="1">
        <f>G24*R24</f>
        <v>575.99778000000038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2"/>
        <v>0</v>
      </c>
      <c r="M25" s="11">
        <f t="shared" si="3"/>
        <v>0</v>
      </c>
      <c r="N25" s="11"/>
      <c r="O25" s="11">
        <v>0</v>
      </c>
      <c r="P25" s="11">
        <v>0</v>
      </c>
      <c r="Q25" s="11">
        <f t="shared" si="4"/>
        <v>0</v>
      </c>
      <c r="R25" s="13"/>
      <c r="S25" s="13"/>
      <c r="T25" s="11"/>
      <c r="U25" s="11" t="e">
        <f t="shared" si="6"/>
        <v>#DIV/0!</v>
      </c>
      <c r="V25" s="11" t="e">
        <f t="shared" si="7"/>
        <v>#DIV/0!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 t="s">
        <v>59</v>
      </c>
      <c r="AH25" s="1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1" t="s">
        <v>66</v>
      </c>
      <c r="B26" s="11" t="s">
        <v>37</v>
      </c>
      <c r="C26" s="11"/>
      <c r="D26" s="11"/>
      <c r="E26" s="11"/>
      <c r="F26" s="11"/>
      <c r="G26" s="12">
        <v>0</v>
      </c>
      <c r="H26" s="11">
        <v>30</v>
      </c>
      <c r="I26" s="11" t="s">
        <v>38</v>
      </c>
      <c r="J26" s="11"/>
      <c r="K26" s="11"/>
      <c r="L26" s="11">
        <f t="shared" si="2"/>
        <v>0</v>
      </c>
      <c r="M26" s="11">
        <f t="shared" si="3"/>
        <v>0</v>
      </c>
      <c r="N26" s="11"/>
      <c r="O26" s="11">
        <v>0</v>
      </c>
      <c r="P26" s="11">
        <v>0</v>
      </c>
      <c r="Q26" s="11">
        <f t="shared" si="4"/>
        <v>0</v>
      </c>
      <c r="R26" s="13"/>
      <c r="S26" s="13"/>
      <c r="T26" s="11"/>
      <c r="U26" s="11" t="e">
        <f t="shared" si="6"/>
        <v>#DIV/0!</v>
      </c>
      <c r="V26" s="11" t="e">
        <f t="shared" si="7"/>
        <v>#DIV/0!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 t="s">
        <v>59</v>
      </c>
      <c r="AH26" s="1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67</v>
      </c>
      <c r="B27" s="1" t="s">
        <v>37</v>
      </c>
      <c r="C27" s="1">
        <v>1210.3720000000001</v>
      </c>
      <c r="D27" s="1">
        <v>1258.5999999999999</v>
      </c>
      <c r="E27" s="1">
        <v>1204.117</v>
      </c>
      <c r="F27" s="1">
        <v>815.64</v>
      </c>
      <c r="G27" s="8">
        <v>1</v>
      </c>
      <c r="H27" s="1">
        <v>30</v>
      </c>
      <c r="I27" s="1" t="s">
        <v>38</v>
      </c>
      <c r="J27" s="1"/>
      <c r="K27" s="1">
        <v>1579.0070000000001</v>
      </c>
      <c r="L27" s="1">
        <f t="shared" si="2"/>
        <v>-374.8900000000001</v>
      </c>
      <c r="M27" s="1">
        <f t="shared" si="3"/>
        <v>1080.117</v>
      </c>
      <c r="N27" s="1"/>
      <c r="O27" s="1">
        <v>124</v>
      </c>
      <c r="P27" s="1">
        <v>582.18559999999979</v>
      </c>
      <c r="Q27" s="1">
        <f t="shared" si="4"/>
        <v>216.02339999999998</v>
      </c>
      <c r="R27" s="5">
        <f>10*Q27-P27-F27</f>
        <v>762.40840000000014</v>
      </c>
      <c r="S27" s="5"/>
      <c r="T27" s="1"/>
      <c r="U27" s="1">
        <f t="shared" si="6"/>
        <v>10</v>
      </c>
      <c r="V27" s="1">
        <f t="shared" si="7"/>
        <v>6.4707138208175587</v>
      </c>
      <c r="W27" s="1">
        <v>188.02359999999999</v>
      </c>
      <c r="X27" s="1">
        <v>172.54159999999999</v>
      </c>
      <c r="Y27" s="1">
        <v>180.27459999999999</v>
      </c>
      <c r="Z27" s="1">
        <v>186.61340000000001</v>
      </c>
      <c r="AA27" s="1">
        <v>204.44980000000001</v>
      </c>
      <c r="AB27" s="1">
        <v>198.4836</v>
      </c>
      <c r="AC27" s="1">
        <v>180.18020000000001</v>
      </c>
      <c r="AD27" s="1">
        <v>167.57220000000001</v>
      </c>
      <c r="AE27" s="1">
        <v>205.40979999999999</v>
      </c>
      <c r="AF27" s="1">
        <v>203.8066</v>
      </c>
      <c r="AG27" s="1"/>
      <c r="AH27" s="1">
        <f>G27*R27</f>
        <v>762.40840000000014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2"/>
        <v>0</v>
      </c>
      <c r="M28" s="11">
        <f t="shared" si="3"/>
        <v>0</v>
      </c>
      <c r="N28" s="11"/>
      <c r="O28" s="11">
        <v>0</v>
      </c>
      <c r="P28" s="11">
        <v>0</v>
      </c>
      <c r="Q28" s="11">
        <f t="shared" si="4"/>
        <v>0</v>
      </c>
      <c r="R28" s="13"/>
      <c r="S28" s="13"/>
      <c r="T28" s="11"/>
      <c r="U28" s="11" t="e">
        <f t="shared" si="6"/>
        <v>#DIV/0!</v>
      </c>
      <c r="V28" s="11" t="e">
        <f t="shared" si="7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 t="s">
        <v>59</v>
      </c>
      <c r="AH28" s="1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40</v>
      </c>
      <c r="I29" s="11" t="s">
        <v>38</v>
      </c>
      <c r="J29" s="11"/>
      <c r="K29" s="11"/>
      <c r="L29" s="11">
        <f t="shared" si="2"/>
        <v>0</v>
      </c>
      <c r="M29" s="11">
        <f t="shared" si="3"/>
        <v>0</v>
      </c>
      <c r="N29" s="11"/>
      <c r="O29" s="11">
        <v>0</v>
      </c>
      <c r="P29" s="11">
        <v>0</v>
      </c>
      <c r="Q29" s="11">
        <f t="shared" si="4"/>
        <v>0</v>
      </c>
      <c r="R29" s="13"/>
      <c r="S29" s="13"/>
      <c r="T29" s="11"/>
      <c r="U29" s="11" t="e">
        <f t="shared" si="6"/>
        <v>#DIV/0!</v>
      </c>
      <c r="V29" s="11" t="e">
        <f t="shared" si="7"/>
        <v>#DIV/0!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 t="s">
        <v>59</v>
      </c>
      <c r="AH29" s="1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1" t="s">
        <v>70</v>
      </c>
      <c r="B30" s="11" t="s">
        <v>37</v>
      </c>
      <c r="C30" s="11"/>
      <c r="D30" s="11"/>
      <c r="E30" s="11"/>
      <c r="F30" s="11"/>
      <c r="G30" s="12">
        <v>0</v>
      </c>
      <c r="H30" s="11">
        <v>30</v>
      </c>
      <c r="I30" s="11" t="s">
        <v>38</v>
      </c>
      <c r="J30" s="11"/>
      <c r="K30" s="11"/>
      <c r="L30" s="11">
        <f t="shared" si="2"/>
        <v>0</v>
      </c>
      <c r="M30" s="11">
        <f t="shared" si="3"/>
        <v>0</v>
      </c>
      <c r="N30" s="11"/>
      <c r="O30" s="11">
        <v>0</v>
      </c>
      <c r="P30" s="11">
        <v>0</v>
      </c>
      <c r="Q30" s="11">
        <f t="shared" si="4"/>
        <v>0</v>
      </c>
      <c r="R30" s="13"/>
      <c r="S30" s="13"/>
      <c r="T30" s="11"/>
      <c r="U30" s="11" t="e">
        <f t="shared" si="6"/>
        <v>#DIV/0!</v>
      </c>
      <c r="V30" s="11" t="e">
        <f t="shared" si="7"/>
        <v>#DIV/0!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 t="s">
        <v>59</v>
      </c>
      <c r="AH30" s="1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2"/>
        <v>0</v>
      </c>
      <c r="M31" s="11">
        <f t="shared" si="3"/>
        <v>0</v>
      </c>
      <c r="N31" s="11"/>
      <c r="O31" s="11">
        <v>0</v>
      </c>
      <c r="P31" s="11">
        <v>0</v>
      </c>
      <c r="Q31" s="11">
        <f t="shared" si="4"/>
        <v>0</v>
      </c>
      <c r="R31" s="13"/>
      <c r="S31" s="13"/>
      <c r="T31" s="11"/>
      <c r="U31" s="11" t="e">
        <f t="shared" si="6"/>
        <v>#DIV/0!</v>
      </c>
      <c r="V31" s="11" t="e">
        <f t="shared" si="7"/>
        <v>#DIV/0!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 t="s">
        <v>59</v>
      </c>
      <c r="AH31" s="1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72</v>
      </c>
      <c r="B32" s="1" t="s">
        <v>37</v>
      </c>
      <c r="C32" s="1">
        <v>10.243</v>
      </c>
      <c r="D32" s="1"/>
      <c r="E32" s="1">
        <v>3.7290000000000001</v>
      </c>
      <c r="F32" s="1">
        <v>6.5140000000000002</v>
      </c>
      <c r="G32" s="8">
        <v>1</v>
      </c>
      <c r="H32" s="1">
        <v>50</v>
      </c>
      <c r="I32" s="1" t="s">
        <v>38</v>
      </c>
      <c r="J32" s="1"/>
      <c r="K32" s="1">
        <v>6.7</v>
      </c>
      <c r="L32" s="1">
        <f t="shared" si="2"/>
        <v>-2.9710000000000001</v>
      </c>
      <c r="M32" s="1">
        <f t="shared" si="3"/>
        <v>3.7290000000000001</v>
      </c>
      <c r="N32" s="1"/>
      <c r="O32" s="1">
        <v>0</v>
      </c>
      <c r="P32" s="1">
        <v>0</v>
      </c>
      <c r="Q32" s="1">
        <f t="shared" si="4"/>
        <v>0.74580000000000002</v>
      </c>
      <c r="R32" s="5">
        <v>4</v>
      </c>
      <c r="S32" s="5"/>
      <c r="T32" s="1"/>
      <c r="U32" s="1">
        <f t="shared" si="6"/>
        <v>14.097613301153123</v>
      </c>
      <c r="V32" s="1">
        <f t="shared" si="7"/>
        <v>8.7342451059265223</v>
      </c>
      <c r="W32" s="1">
        <v>0.184</v>
      </c>
      <c r="X32" s="1">
        <v>-0.18659999999999999</v>
      </c>
      <c r="Y32" s="1">
        <v>0.55380000000000007</v>
      </c>
      <c r="Z32" s="1">
        <v>0.55380000000000007</v>
      </c>
      <c r="AA32" s="1">
        <v>0.36299999999999999</v>
      </c>
      <c r="AB32" s="1">
        <v>0.36299999999999999</v>
      </c>
      <c r="AC32" s="1">
        <v>0.91080000000000005</v>
      </c>
      <c r="AD32" s="1">
        <v>0.91080000000000005</v>
      </c>
      <c r="AE32" s="1">
        <v>0.55599999999999994</v>
      </c>
      <c r="AF32" s="1">
        <v>0.55599999999999994</v>
      </c>
      <c r="AG32" s="1" t="s">
        <v>73</v>
      </c>
      <c r="AH32" s="1">
        <f>G32*R32</f>
        <v>4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74</v>
      </c>
      <c r="B33" s="1" t="s">
        <v>43</v>
      </c>
      <c r="C33" s="1">
        <v>2018</v>
      </c>
      <c r="D33" s="1">
        <v>3264</v>
      </c>
      <c r="E33" s="1">
        <v>1276</v>
      </c>
      <c r="F33" s="1">
        <v>1758</v>
      </c>
      <c r="G33" s="8">
        <v>0.4</v>
      </c>
      <c r="H33" s="1">
        <v>45</v>
      </c>
      <c r="I33" s="1" t="s">
        <v>38</v>
      </c>
      <c r="J33" s="1"/>
      <c r="K33" s="1">
        <v>1860</v>
      </c>
      <c r="L33" s="1">
        <f t="shared" si="2"/>
        <v>-584</v>
      </c>
      <c r="M33" s="1">
        <f t="shared" si="3"/>
        <v>1009</v>
      </c>
      <c r="N33" s="1">
        <v>24</v>
      </c>
      <c r="O33" s="1">
        <v>267</v>
      </c>
      <c r="P33" s="1">
        <v>0</v>
      </c>
      <c r="Q33" s="1">
        <f t="shared" si="4"/>
        <v>201.8</v>
      </c>
      <c r="R33" s="5">
        <f t="shared" ref="R32:R36" si="9">10*Q33-P33-F33</f>
        <v>260</v>
      </c>
      <c r="S33" s="5"/>
      <c r="T33" s="1"/>
      <c r="U33" s="1">
        <f t="shared" si="6"/>
        <v>10</v>
      </c>
      <c r="V33" s="1">
        <f t="shared" si="7"/>
        <v>8.711595639246779</v>
      </c>
      <c r="W33" s="1">
        <v>197</v>
      </c>
      <c r="X33" s="1">
        <v>240.4</v>
      </c>
      <c r="Y33" s="1">
        <v>227.8</v>
      </c>
      <c r="Z33" s="1">
        <v>231.4</v>
      </c>
      <c r="AA33" s="1">
        <v>253</v>
      </c>
      <c r="AB33" s="1">
        <v>256.60000000000002</v>
      </c>
      <c r="AC33" s="1">
        <v>243.8</v>
      </c>
      <c r="AD33" s="1">
        <v>234.2</v>
      </c>
      <c r="AE33" s="1">
        <v>277</v>
      </c>
      <c r="AF33" s="1">
        <v>281.60000000000002</v>
      </c>
      <c r="AG33" s="1" t="s">
        <v>44</v>
      </c>
      <c r="AH33" s="1">
        <f>G33*R33</f>
        <v>104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75</v>
      </c>
      <c r="B34" s="1" t="s">
        <v>43</v>
      </c>
      <c r="C34" s="1">
        <v>1747</v>
      </c>
      <c r="D34" s="1">
        <v>1</v>
      </c>
      <c r="E34" s="1">
        <v>401</v>
      </c>
      <c r="F34" s="1">
        <v>940</v>
      </c>
      <c r="G34" s="8">
        <v>0.45</v>
      </c>
      <c r="H34" s="1">
        <v>50</v>
      </c>
      <c r="I34" s="10" t="s">
        <v>46</v>
      </c>
      <c r="J34" s="1"/>
      <c r="K34" s="1">
        <v>401</v>
      </c>
      <c r="L34" s="1">
        <f t="shared" si="2"/>
        <v>0</v>
      </c>
      <c r="M34" s="1">
        <f t="shared" si="3"/>
        <v>401</v>
      </c>
      <c r="N34" s="1"/>
      <c r="O34" s="1">
        <v>0</v>
      </c>
      <c r="P34" s="1">
        <v>500</v>
      </c>
      <c r="Q34" s="1">
        <f t="shared" si="4"/>
        <v>80.2</v>
      </c>
      <c r="R34" s="5"/>
      <c r="S34" s="5"/>
      <c r="T34" s="1"/>
      <c r="U34" s="1">
        <f t="shared" si="6"/>
        <v>17.955112219451372</v>
      </c>
      <c r="V34" s="1">
        <f t="shared" si="7"/>
        <v>17.955112219451372</v>
      </c>
      <c r="W34" s="1">
        <v>85.4</v>
      </c>
      <c r="X34" s="1">
        <v>80.599999999999994</v>
      </c>
      <c r="Y34" s="1">
        <v>67.599999999999994</v>
      </c>
      <c r="Z34" s="1">
        <v>71</v>
      </c>
      <c r="AA34" s="1">
        <v>79.599999999999994</v>
      </c>
      <c r="AB34" s="1">
        <v>79.400000000000006</v>
      </c>
      <c r="AC34" s="1">
        <v>63.2</v>
      </c>
      <c r="AD34" s="1">
        <v>69.599999999999994</v>
      </c>
      <c r="AE34" s="1">
        <v>94.2</v>
      </c>
      <c r="AF34" s="1">
        <v>94.2</v>
      </c>
      <c r="AG34" s="16" t="s">
        <v>147</v>
      </c>
      <c r="AH34" s="1">
        <f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76</v>
      </c>
      <c r="B35" s="1" t="s">
        <v>43</v>
      </c>
      <c r="C35" s="1">
        <v>1367</v>
      </c>
      <c r="D35" s="1">
        <v>3351</v>
      </c>
      <c r="E35" s="1">
        <v>1481</v>
      </c>
      <c r="F35" s="1">
        <v>1924</v>
      </c>
      <c r="G35" s="8">
        <v>0.4</v>
      </c>
      <c r="H35" s="1">
        <v>45</v>
      </c>
      <c r="I35" s="1" t="s">
        <v>38</v>
      </c>
      <c r="J35" s="1"/>
      <c r="K35" s="1">
        <v>2021</v>
      </c>
      <c r="L35" s="1">
        <f t="shared" si="2"/>
        <v>-540</v>
      </c>
      <c r="M35" s="1">
        <f t="shared" si="3"/>
        <v>1201</v>
      </c>
      <c r="N35" s="1">
        <v>24</v>
      </c>
      <c r="O35" s="1">
        <v>280</v>
      </c>
      <c r="P35" s="1">
        <v>0</v>
      </c>
      <c r="Q35" s="1">
        <f t="shared" si="4"/>
        <v>240.2</v>
      </c>
      <c r="R35" s="5">
        <f t="shared" si="9"/>
        <v>478</v>
      </c>
      <c r="S35" s="5"/>
      <c r="T35" s="1"/>
      <c r="U35" s="1">
        <f t="shared" si="6"/>
        <v>10</v>
      </c>
      <c r="V35" s="1">
        <f t="shared" si="7"/>
        <v>8.0099916736053292</v>
      </c>
      <c r="W35" s="1">
        <v>194.6</v>
      </c>
      <c r="X35" s="1">
        <v>230.2</v>
      </c>
      <c r="Y35" s="1">
        <v>161.80000000000001</v>
      </c>
      <c r="Z35" s="1">
        <v>145.4</v>
      </c>
      <c r="AA35" s="1">
        <v>165</v>
      </c>
      <c r="AB35" s="1">
        <v>203</v>
      </c>
      <c r="AC35" s="1">
        <v>127.4</v>
      </c>
      <c r="AD35" s="1">
        <v>96.6</v>
      </c>
      <c r="AE35" s="1">
        <v>201.6</v>
      </c>
      <c r="AF35" s="1">
        <v>217.4</v>
      </c>
      <c r="AG35" s="1" t="s">
        <v>39</v>
      </c>
      <c r="AH35" s="1">
        <f>G35*R35</f>
        <v>191.20000000000002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77</v>
      </c>
      <c r="B36" s="1" t="s">
        <v>37</v>
      </c>
      <c r="C36" s="1">
        <v>336.202</v>
      </c>
      <c r="D36" s="1">
        <v>801.678</v>
      </c>
      <c r="E36" s="1">
        <v>382.98700000000002</v>
      </c>
      <c r="F36" s="1">
        <v>496.26600000000002</v>
      </c>
      <c r="G36" s="8">
        <v>1</v>
      </c>
      <c r="H36" s="1">
        <v>45</v>
      </c>
      <c r="I36" s="1" t="s">
        <v>38</v>
      </c>
      <c r="J36" s="1"/>
      <c r="K36" s="1">
        <v>550.14599999999996</v>
      </c>
      <c r="L36" s="1">
        <f t="shared" si="2"/>
        <v>-167.15899999999993</v>
      </c>
      <c r="M36" s="1">
        <f t="shared" si="3"/>
        <v>382.98700000000002</v>
      </c>
      <c r="N36" s="1">
        <v>25.41</v>
      </c>
      <c r="O36" s="1">
        <v>0</v>
      </c>
      <c r="P36" s="1">
        <v>114.1354</v>
      </c>
      <c r="Q36" s="1">
        <f t="shared" si="4"/>
        <v>76.597400000000007</v>
      </c>
      <c r="R36" s="5">
        <f t="shared" si="9"/>
        <v>155.57260000000002</v>
      </c>
      <c r="S36" s="5"/>
      <c r="T36" s="1"/>
      <c r="U36" s="1">
        <f t="shared" si="6"/>
        <v>9.9999999999999982</v>
      </c>
      <c r="V36" s="1">
        <f t="shared" si="7"/>
        <v>7.968957170870028</v>
      </c>
      <c r="W36" s="1">
        <v>80.703400000000002</v>
      </c>
      <c r="X36" s="1">
        <v>86.424000000000007</v>
      </c>
      <c r="Y36" s="1">
        <v>65.379400000000004</v>
      </c>
      <c r="Z36" s="1">
        <v>70.510799999999989</v>
      </c>
      <c r="AA36" s="1">
        <v>91.172600000000017</v>
      </c>
      <c r="AB36" s="1">
        <v>93.395399999999995</v>
      </c>
      <c r="AC36" s="1">
        <v>68.459000000000003</v>
      </c>
      <c r="AD36" s="1">
        <v>60.324199999999998</v>
      </c>
      <c r="AE36" s="1">
        <v>75.522799999999989</v>
      </c>
      <c r="AF36" s="1">
        <v>79.190799999999996</v>
      </c>
      <c r="AG36" s="1"/>
      <c r="AH36" s="1">
        <f>G36*R36</f>
        <v>155.57260000000002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1" t="s">
        <v>78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2"/>
        <v>0</v>
      </c>
      <c r="M37" s="11">
        <f t="shared" si="3"/>
        <v>0</v>
      </c>
      <c r="N37" s="11"/>
      <c r="O37" s="11">
        <v>0</v>
      </c>
      <c r="P37" s="11">
        <v>0</v>
      </c>
      <c r="Q37" s="11">
        <f t="shared" si="4"/>
        <v>0</v>
      </c>
      <c r="R37" s="13"/>
      <c r="S37" s="13"/>
      <c r="T37" s="11"/>
      <c r="U37" s="11" t="e">
        <f t="shared" si="6"/>
        <v>#DIV/0!</v>
      </c>
      <c r="V37" s="11" t="e">
        <f t="shared" si="7"/>
        <v>#DIV/0!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 t="s">
        <v>79</v>
      </c>
      <c r="AH37" s="1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80</v>
      </c>
      <c r="B38" s="1" t="s">
        <v>43</v>
      </c>
      <c r="C38" s="1">
        <v>339</v>
      </c>
      <c r="D38" s="1">
        <v>441</v>
      </c>
      <c r="E38" s="1">
        <v>196</v>
      </c>
      <c r="F38" s="1">
        <v>353</v>
      </c>
      <c r="G38" s="8">
        <v>0.35</v>
      </c>
      <c r="H38" s="1">
        <v>40</v>
      </c>
      <c r="I38" s="1" t="s">
        <v>38</v>
      </c>
      <c r="J38" s="1"/>
      <c r="K38" s="1">
        <v>228</v>
      </c>
      <c r="L38" s="1">
        <f t="shared" ref="L38:L69" si="10">E38-K38</f>
        <v>-32</v>
      </c>
      <c r="M38" s="1">
        <f t="shared" si="3"/>
        <v>196</v>
      </c>
      <c r="N38" s="1"/>
      <c r="O38" s="1">
        <v>0</v>
      </c>
      <c r="P38" s="1">
        <v>0</v>
      </c>
      <c r="Q38" s="1">
        <f t="shared" si="4"/>
        <v>39.200000000000003</v>
      </c>
      <c r="R38" s="5">
        <f t="shared" ref="R38:R46" si="11">10*Q38-P38-F38</f>
        <v>39</v>
      </c>
      <c r="S38" s="5"/>
      <c r="T38" s="1"/>
      <c r="U38" s="1">
        <f t="shared" si="6"/>
        <v>10</v>
      </c>
      <c r="V38" s="1">
        <f t="shared" si="7"/>
        <v>9.0051020408163254</v>
      </c>
      <c r="W38" s="1">
        <v>45.8</v>
      </c>
      <c r="X38" s="1">
        <v>59.6</v>
      </c>
      <c r="Y38" s="1">
        <v>45.2</v>
      </c>
      <c r="Z38" s="1">
        <v>38.799999999999997</v>
      </c>
      <c r="AA38" s="1">
        <v>43.4</v>
      </c>
      <c r="AB38" s="1">
        <v>50.2</v>
      </c>
      <c r="AC38" s="1">
        <v>44.8</v>
      </c>
      <c r="AD38" s="1">
        <v>39</v>
      </c>
      <c r="AE38" s="1">
        <v>48</v>
      </c>
      <c r="AF38" s="1">
        <v>56.6</v>
      </c>
      <c r="AG38" s="1"/>
      <c r="AH38" s="1">
        <f>G38*R38</f>
        <v>13.649999999999999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81</v>
      </c>
      <c r="B39" s="1" t="s">
        <v>37</v>
      </c>
      <c r="C39" s="1">
        <v>57.033000000000001</v>
      </c>
      <c r="D39" s="1">
        <v>32.116</v>
      </c>
      <c r="E39" s="1">
        <v>63.268999999999998</v>
      </c>
      <c r="F39" s="1">
        <v>3.7530000000000001</v>
      </c>
      <c r="G39" s="8">
        <v>1</v>
      </c>
      <c r="H39" s="1">
        <v>40</v>
      </c>
      <c r="I39" s="1" t="s">
        <v>38</v>
      </c>
      <c r="J39" s="1"/>
      <c r="K39" s="1">
        <v>85.322000000000003</v>
      </c>
      <c r="L39" s="1">
        <f t="shared" si="10"/>
        <v>-22.053000000000004</v>
      </c>
      <c r="M39" s="1">
        <f t="shared" si="3"/>
        <v>63.268999999999998</v>
      </c>
      <c r="N39" s="1"/>
      <c r="O39" s="1">
        <v>0</v>
      </c>
      <c r="P39" s="1">
        <v>51.876800000000003</v>
      </c>
      <c r="Q39" s="1">
        <f t="shared" si="4"/>
        <v>12.6538</v>
      </c>
      <c r="R39" s="5">
        <f t="shared" si="11"/>
        <v>70.908200000000008</v>
      </c>
      <c r="S39" s="5"/>
      <c r="T39" s="1"/>
      <c r="U39" s="1">
        <f t="shared" si="6"/>
        <v>10</v>
      </c>
      <c r="V39" s="1">
        <f t="shared" si="7"/>
        <v>4.3962920229496278</v>
      </c>
      <c r="W39" s="1">
        <v>6.9028000000000009</v>
      </c>
      <c r="X39" s="1">
        <v>6.7754000000000003</v>
      </c>
      <c r="Y39" s="1">
        <v>7.617</v>
      </c>
      <c r="Z39" s="1">
        <v>7.5939999999999994</v>
      </c>
      <c r="AA39" s="1">
        <v>4.9908000000000001</v>
      </c>
      <c r="AB39" s="1">
        <v>4.2778</v>
      </c>
      <c r="AC39" s="1">
        <v>5.4527999999999999</v>
      </c>
      <c r="AD39" s="1">
        <v>5.7385999999999999</v>
      </c>
      <c r="AE39" s="1">
        <v>4.9293999999999993</v>
      </c>
      <c r="AF39" s="1">
        <v>4.4947999999999997</v>
      </c>
      <c r="AG39" s="1"/>
      <c r="AH39" s="1">
        <f>G39*R39</f>
        <v>70.908200000000008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82</v>
      </c>
      <c r="B40" s="1" t="s">
        <v>43</v>
      </c>
      <c r="C40" s="1">
        <v>492</v>
      </c>
      <c r="D40" s="1">
        <v>554</v>
      </c>
      <c r="E40" s="1">
        <v>427</v>
      </c>
      <c r="F40" s="1">
        <v>226</v>
      </c>
      <c r="G40" s="8">
        <v>0.4</v>
      </c>
      <c r="H40" s="1">
        <v>40</v>
      </c>
      <c r="I40" s="1" t="s">
        <v>38</v>
      </c>
      <c r="J40" s="1"/>
      <c r="K40" s="1">
        <v>626</v>
      </c>
      <c r="L40" s="1">
        <f t="shared" si="10"/>
        <v>-199</v>
      </c>
      <c r="M40" s="1">
        <f t="shared" si="3"/>
        <v>287</v>
      </c>
      <c r="N40" s="1"/>
      <c r="O40" s="1">
        <v>140</v>
      </c>
      <c r="P40" s="1">
        <v>0</v>
      </c>
      <c r="Q40" s="1">
        <f t="shared" si="4"/>
        <v>57.4</v>
      </c>
      <c r="R40" s="5">
        <f t="shared" si="11"/>
        <v>348</v>
      </c>
      <c r="S40" s="5"/>
      <c r="T40" s="1"/>
      <c r="U40" s="1">
        <f t="shared" si="6"/>
        <v>10</v>
      </c>
      <c r="V40" s="1">
        <f t="shared" si="7"/>
        <v>3.9372822299651569</v>
      </c>
      <c r="W40" s="1">
        <v>36.799999999999997</v>
      </c>
      <c r="X40" s="1">
        <v>47.2</v>
      </c>
      <c r="Y40" s="1">
        <v>53.4</v>
      </c>
      <c r="Z40" s="1">
        <v>42.8</v>
      </c>
      <c r="AA40" s="1">
        <v>56.4</v>
      </c>
      <c r="AB40" s="1">
        <v>62.2</v>
      </c>
      <c r="AC40" s="1">
        <v>53.8</v>
      </c>
      <c r="AD40" s="1">
        <v>57.2</v>
      </c>
      <c r="AE40" s="1">
        <v>51.8</v>
      </c>
      <c r="AF40" s="1">
        <v>56</v>
      </c>
      <c r="AG40" s="1"/>
      <c r="AH40" s="1">
        <f>G40*R40</f>
        <v>139.20000000000002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83</v>
      </c>
      <c r="B41" s="1" t="s">
        <v>43</v>
      </c>
      <c r="C41" s="1">
        <v>789</v>
      </c>
      <c r="D41" s="1">
        <v>949</v>
      </c>
      <c r="E41" s="1">
        <v>668</v>
      </c>
      <c r="F41" s="1">
        <v>519</v>
      </c>
      <c r="G41" s="8">
        <v>0.4</v>
      </c>
      <c r="H41" s="1">
        <v>45</v>
      </c>
      <c r="I41" s="1" t="s">
        <v>38</v>
      </c>
      <c r="J41" s="1"/>
      <c r="K41" s="1">
        <v>927</v>
      </c>
      <c r="L41" s="1">
        <f t="shared" si="10"/>
        <v>-259</v>
      </c>
      <c r="M41" s="1">
        <f t="shared" si="3"/>
        <v>498</v>
      </c>
      <c r="N41" s="1"/>
      <c r="O41" s="1">
        <v>170</v>
      </c>
      <c r="P41" s="1">
        <v>325.2</v>
      </c>
      <c r="Q41" s="1">
        <f t="shared" si="4"/>
        <v>99.6</v>
      </c>
      <c r="R41" s="5">
        <f t="shared" si="11"/>
        <v>151.79999999999995</v>
      </c>
      <c r="S41" s="5"/>
      <c r="T41" s="1"/>
      <c r="U41" s="1">
        <f t="shared" si="6"/>
        <v>10</v>
      </c>
      <c r="V41" s="1">
        <f t="shared" si="7"/>
        <v>8.4759036144578328</v>
      </c>
      <c r="W41" s="1">
        <v>103.2</v>
      </c>
      <c r="X41" s="1">
        <v>102.2</v>
      </c>
      <c r="Y41" s="1">
        <v>90.2</v>
      </c>
      <c r="Z41" s="1">
        <v>94.8</v>
      </c>
      <c r="AA41" s="1">
        <v>102.4</v>
      </c>
      <c r="AB41" s="1">
        <v>96.8</v>
      </c>
      <c r="AC41" s="1">
        <v>82.2</v>
      </c>
      <c r="AD41" s="1">
        <v>80.2</v>
      </c>
      <c r="AE41" s="1">
        <v>87</v>
      </c>
      <c r="AF41" s="1">
        <v>87</v>
      </c>
      <c r="AG41" s="1" t="s">
        <v>44</v>
      </c>
      <c r="AH41" s="1">
        <f>G41*R41</f>
        <v>60.719999999999985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84</v>
      </c>
      <c r="B42" s="1" t="s">
        <v>37</v>
      </c>
      <c r="C42" s="1">
        <v>75.986999999999995</v>
      </c>
      <c r="D42" s="1">
        <v>155.38200000000001</v>
      </c>
      <c r="E42" s="1">
        <v>122.377</v>
      </c>
      <c r="F42" s="1">
        <v>72.372</v>
      </c>
      <c r="G42" s="8">
        <v>1</v>
      </c>
      <c r="H42" s="1">
        <v>40</v>
      </c>
      <c r="I42" s="1" t="s">
        <v>38</v>
      </c>
      <c r="J42" s="1"/>
      <c r="K42" s="1">
        <v>147.63900000000001</v>
      </c>
      <c r="L42" s="1">
        <f t="shared" si="10"/>
        <v>-25.262000000000015</v>
      </c>
      <c r="M42" s="1">
        <f t="shared" si="3"/>
        <v>122.377</v>
      </c>
      <c r="N42" s="1"/>
      <c r="O42" s="1">
        <v>0</v>
      </c>
      <c r="P42" s="1">
        <v>0</v>
      </c>
      <c r="Q42" s="1">
        <f t="shared" si="4"/>
        <v>24.4754</v>
      </c>
      <c r="R42" s="5">
        <f>9*Q42-P42-F42</f>
        <v>147.90660000000003</v>
      </c>
      <c r="S42" s="5"/>
      <c r="T42" s="1"/>
      <c r="U42" s="1">
        <f t="shared" si="6"/>
        <v>9.0000000000000018</v>
      </c>
      <c r="V42" s="1">
        <f t="shared" si="7"/>
        <v>2.9569281809490344</v>
      </c>
      <c r="W42" s="1">
        <v>12.2744</v>
      </c>
      <c r="X42" s="1">
        <v>20.475200000000001</v>
      </c>
      <c r="Y42" s="1">
        <v>10.4772</v>
      </c>
      <c r="Z42" s="1">
        <v>10.0306</v>
      </c>
      <c r="AA42" s="1">
        <v>11.473000000000001</v>
      </c>
      <c r="AB42" s="1">
        <v>12.897600000000001</v>
      </c>
      <c r="AC42" s="1">
        <v>14.566800000000001</v>
      </c>
      <c r="AD42" s="1">
        <v>13.571999999999999</v>
      </c>
      <c r="AE42" s="1">
        <v>9.0924000000000014</v>
      </c>
      <c r="AF42" s="1">
        <v>7.8176000000000014</v>
      </c>
      <c r="AG42" s="1"/>
      <c r="AH42" s="1">
        <f>G42*R42</f>
        <v>147.90660000000003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85</v>
      </c>
      <c r="B43" s="1" t="s">
        <v>43</v>
      </c>
      <c r="C43" s="1">
        <v>753</v>
      </c>
      <c r="D43" s="1">
        <v>693</v>
      </c>
      <c r="E43" s="1">
        <v>371</v>
      </c>
      <c r="F43" s="1">
        <v>580</v>
      </c>
      <c r="G43" s="8">
        <v>0.35</v>
      </c>
      <c r="H43" s="1">
        <v>40</v>
      </c>
      <c r="I43" s="1" t="s">
        <v>38</v>
      </c>
      <c r="J43" s="1"/>
      <c r="K43" s="1">
        <v>419</v>
      </c>
      <c r="L43" s="1">
        <f t="shared" si="10"/>
        <v>-48</v>
      </c>
      <c r="M43" s="1">
        <f t="shared" si="3"/>
        <v>371</v>
      </c>
      <c r="N43" s="1"/>
      <c r="O43" s="1">
        <v>0</v>
      </c>
      <c r="P43" s="1">
        <v>4.4000000000000909</v>
      </c>
      <c r="Q43" s="1">
        <f t="shared" si="4"/>
        <v>74.2</v>
      </c>
      <c r="R43" s="5">
        <f t="shared" si="11"/>
        <v>157.59999999999991</v>
      </c>
      <c r="S43" s="5"/>
      <c r="T43" s="1"/>
      <c r="U43" s="1">
        <f t="shared" si="6"/>
        <v>10</v>
      </c>
      <c r="V43" s="1">
        <f t="shared" si="7"/>
        <v>7.8760107816711598</v>
      </c>
      <c r="W43" s="1">
        <v>76.400000000000006</v>
      </c>
      <c r="X43" s="1">
        <v>99.8</v>
      </c>
      <c r="Y43" s="1">
        <v>83.2</v>
      </c>
      <c r="Z43" s="1">
        <v>77.8</v>
      </c>
      <c r="AA43" s="1">
        <v>67.8</v>
      </c>
      <c r="AB43" s="1">
        <v>76</v>
      </c>
      <c r="AC43" s="1">
        <v>70.599999999999994</v>
      </c>
      <c r="AD43" s="1">
        <v>57.6</v>
      </c>
      <c r="AE43" s="1">
        <v>92</v>
      </c>
      <c r="AF43" s="1">
        <v>105.2</v>
      </c>
      <c r="AG43" s="1" t="s">
        <v>44</v>
      </c>
      <c r="AH43" s="1">
        <f>G43*R43</f>
        <v>55.159999999999968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86</v>
      </c>
      <c r="B44" s="1" t="s">
        <v>43</v>
      </c>
      <c r="C44" s="1">
        <v>756</v>
      </c>
      <c r="D44" s="1">
        <v>157</v>
      </c>
      <c r="E44" s="1">
        <v>316</v>
      </c>
      <c r="F44" s="1">
        <v>398</v>
      </c>
      <c r="G44" s="8">
        <v>0.4</v>
      </c>
      <c r="H44" s="1">
        <v>40</v>
      </c>
      <c r="I44" s="1" t="s">
        <v>38</v>
      </c>
      <c r="J44" s="1"/>
      <c r="K44" s="1">
        <v>348</v>
      </c>
      <c r="L44" s="1">
        <f t="shared" si="10"/>
        <v>-32</v>
      </c>
      <c r="M44" s="1">
        <f t="shared" si="3"/>
        <v>316</v>
      </c>
      <c r="N44" s="1"/>
      <c r="O44" s="1">
        <v>0</v>
      </c>
      <c r="P44" s="1">
        <v>107.8</v>
      </c>
      <c r="Q44" s="1">
        <f t="shared" si="4"/>
        <v>63.2</v>
      </c>
      <c r="R44" s="5">
        <f t="shared" si="11"/>
        <v>126.20000000000005</v>
      </c>
      <c r="S44" s="5"/>
      <c r="T44" s="1"/>
      <c r="U44" s="1">
        <f t="shared" si="6"/>
        <v>10</v>
      </c>
      <c r="V44" s="1">
        <f t="shared" si="7"/>
        <v>8.0031645569620249</v>
      </c>
      <c r="W44" s="1">
        <v>69.8</v>
      </c>
      <c r="X44" s="1">
        <v>72.2</v>
      </c>
      <c r="Y44" s="1">
        <v>79.2</v>
      </c>
      <c r="Z44" s="1">
        <v>75.8</v>
      </c>
      <c r="AA44" s="1">
        <v>54.2</v>
      </c>
      <c r="AB44" s="1">
        <v>54.6</v>
      </c>
      <c r="AC44" s="1">
        <v>68.400000000000006</v>
      </c>
      <c r="AD44" s="1">
        <v>70</v>
      </c>
      <c r="AE44" s="1">
        <v>47.8</v>
      </c>
      <c r="AF44" s="1">
        <v>43.2</v>
      </c>
      <c r="AG44" s="1" t="s">
        <v>44</v>
      </c>
      <c r="AH44" s="1">
        <f>G44*R44</f>
        <v>50.480000000000018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87</v>
      </c>
      <c r="B45" s="1" t="s">
        <v>37</v>
      </c>
      <c r="C45" s="1">
        <v>198.81299999999999</v>
      </c>
      <c r="D45" s="1">
        <v>50.006999999999998</v>
      </c>
      <c r="E45" s="1">
        <v>87.477999999999994</v>
      </c>
      <c r="F45" s="1">
        <v>106.631</v>
      </c>
      <c r="G45" s="8">
        <v>1</v>
      </c>
      <c r="H45" s="1">
        <v>50</v>
      </c>
      <c r="I45" s="1" t="s">
        <v>38</v>
      </c>
      <c r="J45" s="1"/>
      <c r="K45" s="1">
        <v>96.67</v>
      </c>
      <c r="L45" s="1">
        <f t="shared" si="10"/>
        <v>-9.1920000000000073</v>
      </c>
      <c r="M45" s="1">
        <f t="shared" si="3"/>
        <v>87.477999999999994</v>
      </c>
      <c r="N45" s="1"/>
      <c r="O45" s="1">
        <v>0</v>
      </c>
      <c r="P45" s="1">
        <v>24.775799999999979</v>
      </c>
      <c r="Q45" s="1">
        <f t="shared" si="4"/>
        <v>17.4956</v>
      </c>
      <c r="R45" s="5">
        <f t="shared" si="11"/>
        <v>43.549200000000013</v>
      </c>
      <c r="S45" s="5"/>
      <c r="T45" s="1"/>
      <c r="U45" s="1">
        <f t="shared" si="6"/>
        <v>10</v>
      </c>
      <c r="V45" s="1">
        <f t="shared" si="7"/>
        <v>7.5108484418939607</v>
      </c>
      <c r="W45" s="1">
        <v>17.861799999999999</v>
      </c>
      <c r="X45" s="1">
        <v>16.595600000000001</v>
      </c>
      <c r="Y45" s="1">
        <v>13.2492</v>
      </c>
      <c r="Z45" s="1">
        <v>13.148400000000001</v>
      </c>
      <c r="AA45" s="1">
        <v>26.236999999999998</v>
      </c>
      <c r="AB45" s="1">
        <v>28.0672</v>
      </c>
      <c r="AC45" s="1">
        <v>16.2944</v>
      </c>
      <c r="AD45" s="1">
        <v>17.2834</v>
      </c>
      <c r="AE45" s="1">
        <v>12.0724</v>
      </c>
      <c r="AF45" s="1">
        <v>14.651400000000001</v>
      </c>
      <c r="AG45" s="1"/>
      <c r="AH45" s="1">
        <f>G45*R45</f>
        <v>43.549200000000013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88</v>
      </c>
      <c r="B46" s="1" t="s">
        <v>37</v>
      </c>
      <c r="C46" s="1">
        <v>871.30200000000002</v>
      </c>
      <c r="D46" s="1">
        <v>922.24599999999998</v>
      </c>
      <c r="E46" s="1">
        <v>776.68299999999999</v>
      </c>
      <c r="F46" s="1">
        <v>416.81900000000002</v>
      </c>
      <c r="G46" s="8">
        <v>1</v>
      </c>
      <c r="H46" s="1">
        <v>50</v>
      </c>
      <c r="I46" s="1" t="s">
        <v>38</v>
      </c>
      <c r="J46" s="1"/>
      <c r="K46" s="1">
        <v>867.51900000000001</v>
      </c>
      <c r="L46" s="1">
        <f t="shared" si="10"/>
        <v>-90.836000000000013</v>
      </c>
      <c r="M46" s="1">
        <f t="shared" si="3"/>
        <v>776.68299999999999</v>
      </c>
      <c r="N46" s="1">
        <v>22.033999999999999</v>
      </c>
      <c r="O46" s="1">
        <v>0</v>
      </c>
      <c r="P46" s="1">
        <v>211.11199999999971</v>
      </c>
      <c r="Q46" s="1">
        <f t="shared" si="4"/>
        <v>155.3366</v>
      </c>
      <c r="R46" s="5">
        <f t="shared" si="11"/>
        <v>925.4350000000004</v>
      </c>
      <c r="S46" s="5"/>
      <c r="T46" s="1"/>
      <c r="U46" s="1">
        <f t="shared" si="6"/>
        <v>10</v>
      </c>
      <c r="V46" s="1">
        <f t="shared" si="7"/>
        <v>4.0423892373078827</v>
      </c>
      <c r="W46" s="1">
        <v>154.08680000000001</v>
      </c>
      <c r="X46" s="1">
        <v>159.62280000000001</v>
      </c>
      <c r="Y46" s="1">
        <v>164.17240000000001</v>
      </c>
      <c r="Z46" s="1">
        <v>173.8176</v>
      </c>
      <c r="AA46" s="1">
        <v>188.05459999999999</v>
      </c>
      <c r="AB46" s="1">
        <v>172.08459999999999</v>
      </c>
      <c r="AC46" s="1">
        <v>141.43379999999999</v>
      </c>
      <c r="AD46" s="1">
        <v>147.00219999999999</v>
      </c>
      <c r="AE46" s="1">
        <v>156.27979999999999</v>
      </c>
      <c r="AF46" s="1">
        <v>159.8218</v>
      </c>
      <c r="AG46" s="1" t="s">
        <v>54</v>
      </c>
      <c r="AH46" s="1">
        <f>G46*R46</f>
        <v>925.4350000000004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1" t="s">
        <v>89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0"/>
        <v>0</v>
      </c>
      <c r="M47" s="11">
        <f t="shared" si="3"/>
        <v>0</v>
      </c>
      <c r="N47" s="11"/>
      <c r="O47" s="11">
        <v>0</v>
      </c>
      <c r="P47" s="11">
        <v>0</v>
      </c>
      <c r="Q47" s="11">
        <f t="shared" si="4"/>
        <v>0</v>
      </c>
      <c r="R47" s="13"/>
      <c r="S47" s="13"/>
      <c r="T47" s="11"/>
      <c r="U47" s="11" t="e">
        <f t="shared" si="6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 t="s">
        <v>59</v>
      </c>
      <c r="AH47" s="1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90</v>
      </c>
      <c r="B48" s="1" t="s">
        <v>43</v>
      </c>
      <c r="C48" s="1">
        <v>300</v>
      </c>
      <c r="D48" s="1">
        <v>141</v>
      </c>
      <c r="E48" s="1">
        <v>158</v>
      </c>
      <c r="F48" s="1">
        <v>265</v>
      </c>
      <c r="G48" s="8">
        <v>0.45</v>
      </c>
      <c r="H48" s="1">
        <v>50</v>
      </c>
      <c r="I48" s="1" t="s">
        <v>38</v>
      </c>
      <c r="J48" s="1"/>
      <c r="K48" s="1">
        <v>158</v>
      </c>
      <c r="L48" s="1">
        <f t="shared" si="10"/>
        <v>0</v>
      </c>
      <c r="M48" s="1">
        <f t="shared" si="3"/>
        <v>158</v>
      </c>
      <c r="N48" s="1"/>
      <c r="O48" s="1">
        <v>0</v>
      </c>
      <c r="P48" s="1">
        <v>69.799999999999955</v>
      </c>
      <c r="Q48" s="1">
        <f t="shared" si="4"/>
        <v>31.6</v>
      </c>
      <c r="R48" s="5"/>
      <c r="S48" s="5"/>
      <c r="T48" s="1"/>
      <c r="U48" s="1">
        <f t="shared" si="6"/>
        <v>10.594936708860757</v>
      </c>
      <c r="V48" s="1">
        <f t="shared" si="7"/>
        <v>10.594936708860757</v>
      </c>
      <c r="W48" s="1">
        <v>40.799999999999997</v>
      </c>
      <c r="X48" s="1">
        <v>43.6</v>
      </c>
      <c r="Y48" s="1">
        <v>28.2</v>
      </c>
      <c r="Z48" s="1">
        <v>26.2</v>
      </c>
      <c r="AA48" s="1">
        <v>49.8</v>
      </c>
      <c r="AB48" s="1">
        <v>49.8</v>
      </c>
      <c r="AC48" s="1">
        <v>33.799999999999997</v>
      </c>
      <c r="AD48" s="1">
        <v>33.200000000000003</v>
      </c>
      <c r="AE48" s="1">
        <v>34.6</v>
      </c>
      <c r="AF48" s="1">
        <v>38.799999999999997</v>
      </c>
      <c r="AG48" s="1" t="s">
        <v>44</v>
      </c>
      <c r="AH48" s="1">
        <f>G48*R48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1" t="s">
        <v>91</v>
      </c>
      <c r="B49" s="11" t="s">
        <v>37</v>
      </c>
      <c r="C49" s="11"/>
      <c r="D49" s="11"/>
      <c r="E49" s="11"/>
      <c r="F49" s="11"/>
      <c r="G49" s="12">
        <v>0</v>
      </c>
      <c r="H49" s="11">
        <v>40</v>
      </c>
      <c r="I49" s="11" t="s">
        <v>38</v>
      </c>
      <c r="J49" s="11"/>
      <c r="K49" s="11"/>
      <c r="L49" s="11">
        <f t="shared" si="10"/>
        <v>0</v>
      </c>
      <c r="M49" s="11">
        <f t="shared" si="3"/>
        <v>0</v>
      </c>
      <c r="N49" s="11"/>
      <c r="O49" s="11">
        <v>0</v>
      </c>
      <c r="P49" s="11">
        <v>0</v>
      </c>
      <c r="Q49" s="11">
        <f t="shared" si="4"/>
        <v>0</v>
      </c>
      <c r="R49" s="13"/>
      <c r="S49" s="13"/>
      <c r="T49" s="11"/>
      <c r="U49" s="11" t="e">
        <f t="shared" si="6"/>
        <v>#DIV/0!</v>
      </c>
      <c r="V49" s="11" t="e">
        <f t="shared" si="7"/>
        <v>#DIV/0!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 t="s">
        <v>79</v>
      </c>
      <c r="AH49" s="1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92</v>
      </c>
      <c r="B50" s="1" t="s">
        <v>43</v>
      </c>
      <c r="C50" s="1">
        <v>76</v>
      </c>
      <c r="D50" s="1">
        <v>14</v>
      </c>
      <c r="E50" s="1">
        <v>71</v>
      </c>
      <c r="F50" s="1">
        <v>-4</v>
      </c>
      <c r="G50" s="8">
        <v>0.4</v>
      </c>
      <c r="H50" s="1">
        <v>40</v>
      </c>
      <c r="I50" s="1" t="s">
        <v>38</v>
      </c>
      <c r="J50" s="1"/>
      <c r="K50" s="1">
        <v>74</v>
      </c>
      <c r="L50" s="1">
        <f t="shared" si="10"/>
        <v>-3</v>
      </c>
      <c r="M50" s="1">
        <f t="shared" si="3"/>
        <v>71</v>
      </c>
      <c r="N50" s="1"/>
      <c r="O50" s="1">
        <v>0</v>
      </c>
      <c r="P50" s="1">
        <v>67</v>
      </c>
      <c r="Q50" s="1">
        <f t="shared" si="4"/>
        <v>14.2</v>
      </c>
      <c r="R50" s="5">
        <f t="shared" ref="R50:R62" si="12">10*Q50-P50-F50</f>
        <v>79</v>
      </c>
      <c r="S50" s="5"/>
      <c r="T50" s="1"/>
      <c r="U50" s="1">
        <f t="shared" si="6"/>
        <v>10</v>
      </c>
      <c r="V50" s="1">
        <f t="shared" si="7"/>
        <v>4.436619718309859</v>
      </c>
      <c r="W50" s="1">
        <v>11</v>
      </c>
      <c r="X50" s="1">
        <v>7.4</v>
      </c>
      <c r="Y50" s="1">
        <v>7.8</v>
      </c>
      <c r="Z50" s="1">
        <v>11.6</v>
      </c>
      <c r="AA50" s="1">
        <v>9.1999999999999993</v>
      </c>
      <c r="AB50" s="1">
        <v>7.6</v>
      </c>
      <c r="AC50" s="1">
        <v>15.4</v>
      </c>
      <c r="AD50" s="1">
        <v>15.8</v>
      </c>
      <c r="AE50" s="1">
        <v>11.4</v>
      </c>
      <c r="AF50" s="1">
        <v>12.8</v>
      </c>
      <c r="AG50" s="1"/>
      <c r="AH50" s="1">
        <f>G50*R50</f>
        <v>31.6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93</v>
      </c>
      <c r="B51" s="1" t="s">
        <v>43</v>
      </c>
      <c r="C51" s="1">
        <v>67</v>
      </c>
      <c r="D51" s="1">
        <v>30</v>
      </c>
      <c r="E51" s="1">
        <v>51</v>
      </c>
      <c r="F51" s="1">
        <v>17</v>
      </c>
      <c r="G51" s="8">
        <v>0.4</v>
      </c>
      <c r="H51" s="1">
        <v>40</v>
      </c>
      <c r="I51" s="1" t="s">
        <v>38</v>
      </c>
      <c r="J51" s="1"/>
      <c r="K51" s="1">
        <v>53</v>
      </c>
      <c r="L51" s="1">
        <f t="shared" si="10"/>
        <v>-2</v>
      </c>
      <c r="M51" s="1">
        <f t="shared" si="3"/>
        <v>51</v>
      </c>
      <c r="N51" s="1"/>
      <c r="O51" s="1">
        <v>0</v>
      </c>
      <c r="P51" s="1">
        <v>51.400000000000013</v>
      </c>
      <c r="Q51" s="1">
        <f t="shared" si="4"/>
        <v>10.199999999999999</v>
      </c>
      <c r="R51" s="5">
        <f t="shared" si="12"/>
        <v>33.599999999999987</v>
      </c>
      <c r="S51" s="5"/>
      <c r="T51" s="1"/>
      <c r="U51" s="1">
        <f t="shared" si="6"/>
        <v>10</v>
      </c>
      <c r="V51" s="1">
        <f t="shared" si="7"/>
        <v>6.7058823529411775</v>
      </c>
      <c r="W51" s="1">
        <v>9.4</v>
      </c>
      <c r="X51" s="1">
        <v>7.4</v>
      </c>
      <c r="Y51" s="1">
        <v>8.1999999999999993</v>
      </c>
      <c r="Z51" s="1">
        <v>9.6</v>
      </c>
      <c r="AA51" s="1">
        <v>6.6</v>
      </c>
      <c r="AB51" s="1">
        <v>7</v>
      </c>
      <c r="AC51" s="1">
        <v>9.8000000000000007</v>
      </c>
      <c r="AD51" s="1">
        <v>9.4</v>
      </c>
      <c r="AE51" s="1">
        <v>11.8</v>
      </c>
      <c r="AF51" s="1">
        <v>14.6</v>
      </c>
      <c r="AG51" s="1" t="s">
        <v>94</v>
      </c>
      <c r="AH51" s="1">
        <f>G51*R51</f>
        <v>13.439999999999996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95</v>
      </c>
      <c r="B52" s="1" t="s">
        <v>37</v>
      </c>
      <c r="C52" s="1">
        <v>412.99400000000003</v>
      </c>
      <c r="D52" s="1">
        <v>121.886</v>
      </c>
      <c r="E52" s="1">
        <v>174.185</v>
      </c>
      <c r="F52" s="1">
        <v>225.405</v>
      </c>
      <c r="G52" s="8">
        <v>1</v>
      </c>
      <c r="H52" s="1">
        <v>50</v>
      </c>
      <c r="I52" s="1" t="s">
        <v>38</v>
      </c>
      <c r="J52" s="1"/>
      <c r="K52" s="1">
        <v>209.33600000000001</v>
      </c>
      <c r="L52" s="1">
        <f t="shared" si="10"/>
        <v>-35.15100000000001</v>
      </c>
      <c r="M52" s="1">
        <f t="shared" si="3"/>
        <v>174.185</v>
      </c>
      <c r="N52" s="1">
        <v>21.55</v>
      </c>
      <c r="O52" s="1">
        <v>0</v>
      </c>
      <c r="P52" s="1">
        <v>0</v>
      </c>
      <c r="Q52" s="1">
        <f t="shared" si="4"/>
        <v>34.837000000000003</v>
      </c>
      <c r="R52" s="5">
        <f>9*Q52-P52-F52</f>
        <v>88.128000000000014</v>
      </c>
      <c r="S52" s="5"/>
      <c r="T52" s="1"/>
      <c r="U52" s="1">
        <f t="shared" si="6"/>
        <v>9</v>
      </c>
      <c r="V52" s="1">
        <f t="shared" si="7"/>
        <v>6.4702758561299758</v>
      </c>
      <c r="W52" s="1">
        <v>23.5562</v>
      </c>
      <c r="X52" s="1">
        <v>23.440999999999999</v>
      </c>
      <c r="Y52" s="1">
        <v>20.320799999999998</v>
      </c>
      <c r="Z52" s="1">
        <v>23.4438</v>
      </c>
      <c r="AA52" s="1">
        <v>50.064800000000012</v>
      </c>
      <c r="AB52" s="1">
        <v>45.537599999999998</v>
      </c>
      <c r="AC52" s="1">
        <v>30.7804</v>
      </c>
      <c r="AD52" s="1">
        <v>27.782599999999999</v>
      </c>
      <c r="AE52" s="1">
        <v>28.766999999999999</v>
      </c>
      <c r="AF52" s="1">
        <v>30.027000000000001</v>
      </c>
      <c r="AG52" s="15"/>
      <c r="AH52" s="1">
        <f>G52*R52</f>
        <v>88.128000000000014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97</v>
      </c>
      <c r="B53" s="1" t="s">
        <v>37</v>
      </c>
      <c r="C53" s="1">
        <v>1017.13</v>
      </c>
      <c r="D53" s="1">
        <v>672.89200000000005</v>
      </c>
      <c r="E53" s="1">
        <v>667.81</v>
      </c>
      <c r="F53" s="1">
        <v>447.89600000000002</v>
      </c>
      <c r="G53" s="8">
        <v>1</v>
      </c>
      <c r="H53" s="1">
        <v>50</v>
      </c>
      <c r="I53" s="1" t="s">
        <v>38</v>
      </c>
      <c r="J53" s="1"/>
      <c r="K53" s="1">
        <v>742.37099999999998</v>
      </c>
      <c r="L53" s="1">
        <f t="shared" si="10"/>
        <v>-74.561000000000035</v>
      </c>
      <c r="M53" s="1">
        <f t="shared" si="3"/>
        <v>667.81</v>
      </c>
      <c r="N53" s="1"/>
      <c r="O53" s="1">
        <v>0</v>
      </c>
      <c r="P53" s="1">
        <v>210.8840000000001</v>
      </c>
      <c r="Q53" s="1">
        <f t="shared" si="4"/>
        <v>133.56199999999998</v>
      </c>
      <c r="R53" s="5">
        <f t="shared" si="12"/>
        <v>676.83999999999992</v>
      </c>
      <c r="S53" s="5"/>
      <c r="T53" s="1"/>
      <c r="U53" s="1">
        <f t="shared" si="6"/>
        <v>10</v>
      </c>
      <c r="V53" s="1">
        <f t="shared" si="7"/>
        <v>4.9323909495215714</v>
      </c>
      <c r="W53" s="1">
        <v>144.41220000000001</v>
      </c>
      <c r="X53" s="1">
        <v>145.2372</v>
      </c>
      <c r="Y53" s="1">
        <v>126.3724</v>
      </c>
      <c r="Z53" s="1">
        <v>141.85839999999999</v>
      </c>
      <c r="AA53" s="1">
        <v>189.42920000000001</v>
      </c>
      <c r="AB53" s="1">
        <v>183.75460000000001</v>
      </c>
      <c r="AC53" s="1">
        <v>159.328</v>
      </c>
      <c r="AD53" s="1">
        <v>155.935</v>
      </c>
      <c r="AE53" s="1">
        <v>134.61859999999999</v>
      </c>
      <c r="AF53" s="1">
        <v>152.9828</v>
      </c>
      <c r="AG53" s="1" t="s">
        <v>54</v>
      </c>
      <c r="AH53" s="1">
        <f>G53*R53</f>
        <v>676.83999999999992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98</v>
      </c>
      <c r="B54" s="1" t="s">
        <v>37</v>
      </c>
      <c r="C54" s="1">
        <v>153.45500000000001</v>
      </c>
      <c r="D54" s="1">
        <v>241.97399999999999</v>
      </c>
      <c r="E54" s="1">
        <v>137.85599999999999</v>
      </c>
      <c r="F54" s="1">
        <v>123.735</v>
      </c>
      <c r="G54" s="8">
        <v>1</v>
      </c>
      <c r="H54" s="1">
        <v>50</v>
      </c>
      <c r="I54" s="1" t="s">
        <v>38</v>
      </c>
      <c r="J54" s="1"/>
      <c r="K54" s="1">
        <v>226.727</v>
      </c>
      <c r="L54" s="1">
        <f t="shared" si="10"/>
        <v>-88.871000000000009</v>
      </c>
      <c r="M54" s="1">
        <f t="shared" si="3"/>
        <v>137.85599999999999</v>
      </c>
      <c r="N54" s="1"/>
      <c r="O54" s="1">
        <v>0</v>
      </c>
      <c r="P54" s="1">
        <v>0</v>
      </c>
      <c r="Q54" s="1">
        <f t="shared" si="4"/>
        <v>27.571199999999997</v>
      </c>
      <c r="R54" s="5">
        <f t="shared" si="12"/>
        <v>151.97699999999998</v>
      </c>
      <c r="S54" s="5"/>
      <c r="T54" s="1"/>
      <c r="U54" s="1">
        <f t="shared" si="6"/>
        <v>10</v>
      </c>
      <c r="V54" s="1">
        <f t="shared" si="7"/>
        <v>4.4878351323119778</v>
      </c>
      <c r="W54" s="1">
        <v>12.4732</v>
      </c>
      <c r="X54" s="1">
        <v>25.303000000000001</v>
      </c>
      <c r="Y54" s="1">
        <v>21.077999999999999</v>
      </c>
      <c r="Z54" s="1">
        <v>25.469799999999999</v>
      </c>
      <c r="AA54" s="1">
        <v>27.5564</v>
      </c>
      <c r="AB54" s="1">
        <v>27.777200000000001</v>
      </c>
      <c r="AC54" s="1">
        <v>27.0106</v>
      </c>
      <c r="AD54" s="1">
        <v>16.651599999999998</v>
      </c>
      <c r="AE54" s="1">
        <v>15.7514</v>
      </c>
      <c r="AF54" s="1">
        <v>18.7562</v>
      </c>
      <c r="AG54" s="1" t="s">
        <v>99</v>
      </c>
      <c r="AH54" s="1">
        <f>G54*R54</f>
        <v>151.97699999999998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100</v>
      </c>
      <c r="B55" s="1" t="s">
        <v>43</v>
      </c>
      <c r="C55" s="1">
        <v>153</v>
      </c>
      <c r="D55" s="1">
        <v>320</v>
      </c>
      <c r="E55" s="1">
        <v>139</v>
      </c>
      <c r="F55" s="1">
        <v>235</v>
      </c>
      <c r="G55" s="8">
        <v>0.4</v>
      </c>
      <c r="H55" s="1">
        <v>50</v>
      </c>
      <c r="I55" s="1" t="s">
        <v>38</v>
      </c>
      <c r="J55" s="1"/>
      <c r="K55" s="1">
        <v>179</v>
      </c>
      <c r="L55" s="1">
        <f t="shared" si="10"/>
        <v>-40</v>
      </c>
      <c r="M55" s="1">
        <f t="shared" si="3"/>
        <v>139</v>
      </c>
      <c r="N55" s="1">
        <v>10</v>
      </c>
      <c r="O55" s="1">
        <v>0</v>
      </c>
      <c r="P55" s="1">
        <v>0</v>
      </c>
      <c r="Q55" s="1">
        <f t="shared" si="4"/>
        <v>27.8</v>
      </c>
      <c r="R55" s="5">
        <f t="shared" si="12"/>
        <v>43</v>
      </c>
      <c r="S55" s="5"/>
      <c r="T55" s="1"/>
      <c r="U55" s="1">
        <f t="shared" si="6"/>
        <v>10</v>
      </c>
      <c r="V55" s="1">
        <f t="shared" si="7"/>
        <v>8.4532374100719423</v>
      </c>
      <c r="W55" s="1">
        <v>25</v>
      </c>
      <c r="X55" s="1">
        <v>39.200000000000003</v>
      </c>
      <c r="Y55" s="1">
        <v>23.2</v>
      </c>
      <c r="Z55" s="1">
        <v>18.600000000000001</v>
      </c>
      <c r="AA55" s="1">
        <v>26</v>
      </c>
      <c r="AB55" s="1">
        <v>36.200000000000003</v>
      </c>
      <c r="AC55" s="1">
        <v>51.571599999999997</v>
      </c>
      <c r="AD55" s="1">
        <v>38.571599999999997</v>
      </c>
      <c r="AE55" s="1">
        <v>31</v>
      </c>
      <c r="AF55" s="1">
        <v>35.799999999999997</v>
      </c>
      <c r="AG55" s="1"/>
      <c r="AH55" s="1">
        <f>G55*R55</f>
        <v>17.2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101</v>
      </c>
      <c r="B56" s="1" t="s">
        <v>43</v>
      </c>
      <c r="C56" s="1">
        <v>1391.808</v>
      </c>
      <c r="D56" s="1">
        <v>1635.192</v>
      </c>
      <c r="E56" s="1">
        <v>1127</v>
      </c>
      <c r="F56" s="1">
        <v>1034</v>
      </c>
      <c r="G56" s="8">
        <v>0.4</v>
      </c>
      <c r="H56" s="1">
        <v>40</v>
      </c>
      <c r="I56" s="1" t="s">
        <v>38</v>
      </c>
      <c r="J56" s="1"/>
      <c r="K56" s="1">
        <v>1243</v>
      </c>
      <c r="L56" s="1">
        <f t="shared" si="10"/>
        <v>-116</v>
      </c>
      <c r="M56" s="1">
        <f t="shared" si="3"/>
        <v>1127</v>
      </c>
      <c r="N56" s="1">
        <v>24</v>
      </c>
      <c r="O56" s="1">
        <v>0</v>
      </c>
      <c r="P56" s="1">
        <v>381.59999999999991</v>
      </c>
      <c r="Q56" s="1">
        <f t="shared" si="4"/>
        <v>225.4</v>
      </c>
      <c r="R56" s="5">
        <f t="shared" si="12"/>
        <v>838.40000000000009</v>
      </c>
      <c r="S56" s="5"/>
      <c r="T56" s="1"/>
      <c r="U56" s="1">
        <f t="shared" si="6"/>
        <v>10</v>
      </c>
      <c r="V56" s="1">
        <f t="shared" si="7"/>
        <v>6.2803904170363793</v>
      </c>
      <c r="W56" s="1">
        <v>197.6</v>
      </c>
      <c r="X56" s="1">
        <v>216</v>
      </c>
      <c r="Y56" s="1">
        <v>185.83840000000001</v>
      </c>
      <c r="Z56" s="1">
        <v>195.63839999999999</v>
      </c>
      <c r="AA56" s="1">
        <v>154.19999999999999</v>
      </c>
      <c r="AB56" s="1">
        <v>148.80000000000001</v>
      </c>
      <c r="AC56" s="1">
        <v>223.8</v>
      </c>
      <c r="AD56" s="1">
        <v>205.2</v>
      </c>
      <c r="AE56" s="1">
        <v>120.4</v>
      </c>
      <c r="AF56" s="1">
        <v>120.4956</v>
      </c>
      <c r="AG56" s="1"/>
      <c r="AH56" s="1">
        <f>G56*R56</f>
        <v>335.36000000000007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102</v>
      </c>
      <c r="B57" s="1" t="s">
        <v>43</v>
      </c>
      <c r="C57" s="1">
        <v>689</v>
      </c>
      <c r="D57" s="1">
        <v>989</v>
      </c>
      <c r="E57" s="1">
        <v>754</v>
      </c>
      <c r="F57" s="1">
        <v>526</v>
      </c>
      <c r="G57" s="8">
        <v>0.4</v>
      </c>
      <c r="H57" s="1">
        <v>40</v>
      </c>
      <c r="I57" s="1" t="s">
        <v>38</v>
      </c>
      <c r="J57" s="1"/>
      <c r="K57" s="1">
        <v>824</v>
      </c>
      <c r="L57" s="1">
        <f t="shared" si="10"/>
        <v>-70</v>
      </c>
      <c r="M57" s="1">
        <f t="shared" si="3"/>
        <v>754</v>
      </c>
      <c r="N57" s="1"/>
      <c r="O57" s="1">
        <v>0</v>
      </c>
      <c r="P57" s="1">
        <v>281.8</v>
      </c>
      <c r="Q57" s="1">
        <f t="shared" si="4"/>
        <v>150.80000000000001</v>
      </c>
      <c r="R57" s="5">
        <f t="shared" si="12"/>
        <v>700.2</v>
      </c>
      <c r="S57" s="5"/>
      <c r="T57" s="1"/>
      <c r="U57" s="1">
        <f t="shared" si="6"/>
        <v>10</v>
      </c>
      <c r="V57" s="1">
        <f t="shared" si="7"/>
        <v>5.3567639257294424</v>
      </c>
      <c r="W57" s="1">
        <v>121.8</v>
      </c>
      <c r="X57" s="1">
        <v>130</v>
      </c>
      <c r="Y57" s="1">
        <v>98.2</v>
      </c>
      <c r="Z57" s="1">
        <v>98.2</v>
      </c>
      <c r="AA57" s="1">
        <v>98.8</v>
      </c>
      <c r="AB57" s="1">
        <v>104.2</v>
      </c>
      <c r="AC57" s="1">
        <v>130.80000000000001</v>
      </c>
      <c r="AD57" s="1">
        <v>115</v>
      </c>
      <c r="AE57" s="1">
        <v>89.2</v>
      </c>
      <c r="AF57" s="1">
        <v>87.8</v>
      </c>
      <c r="AG57" s="1"/>
      <c r="AH57" s="1">
        <f>G57*R57</f>
        <v>280.08000000000004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103</v>
      </c>
      <c r="B58" s="1" t="s">
        <v>37</v>
      </c>
      <c r="C58" s="1">
        <v>342.64499999999998</v>
      </c>
      <c r="D58" s="1">
        <v>598.45600000000002</v>
      </c>
      <c r="E58" s="1">
        <v>334.47399999999999</v>
      </c>
      <c r="F58" s="1">
        <v>393.21600000000001</v>
      </c>
      <c r="G58" s="8">
        <v>1</v>
      </c>
      <c r="H58" s="1">
        <v>40</v>
      </c>
      <c r="I58" s="1" t="s">
        <v>38</v>
      </c>
      <c r="J58" s="1"/>
      <c r="K58" s="1">
        <v>463.32900000000001</v>
      </c>
      <c r="L58" s="1">
        <f t="shared" si="10"/>
        <v>-128.85500000000002</v>
      </c>
      <c r="M58" s="1">
        <f t="shared" si="3"/>
        <v>334.47399999999999</v>
      </c>
      <c r="N58" s="1">
        <v>11.11</v>
      </c>
      <c r="O58" s="1">
        <v>0</v>
      </c>
      <c r="P58" s="1">
        <v>123.6483999999999</v>
      </c>
      <c r="Q58" s="1">
        <f t="shared" si="4"/>
        <v>66.894800000000004</v>
      </c>
      <c r="R58" s="5">
        <f t="shared" si="12"/>
        <v>152.08360000000016</v>
      </c>
      <c r="S58" s="5"/>
      <c r="T58" s="1"/>
      <c r="U58" s="1">
        <f t="shared" si="6"/>
        <v>10</v>
      </c>
      <c r="V58" s="1">
        <f t="shared" si="7"/>
        <v>7.7265258286144798</v>
      </c>
      <c r="W58" s="1">
        <v>65.976399999999984</v>
      </c>
      <c r="X58" s="1">
        <v>73.192599999999999</v>
      </c>
      <c r="Y58" s="1">
        <v>52.478600000000007</v>
      </c>
      <c r="Z58" s="1">
        <v>51.276200000000003</v>
      </c>
      <c r="AA58" s="1">
        <v>58.291800000000002</v>
      </c>
      <c r="AB58" s="1">
        <v>53.048999999999999</v>
      </c>
      <c r="AC58" s="1">
        <v>66.669000000000011</v>
      </c>
      <c r="AD58" s="1">
        <v>61.232199999999999</v>
      </c>
      <c r="AE58" s="1">
        <v>47.312800000000003</v>
      </c>
      <c r="AF58" s="1">
        <v>60.075800000000001</v>
      </c>
      <c r="AG58" s="1"/>
      <c r="AH58" s="1">
        <f>G58*R58</f>
        <v>152.08360000000016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104</v>
      </c>
      <c r="B59" s="1" t="s">
        <v>37</v>
      </c>
      <c r="C59" s="1">
        <v>174.52699999999999</v>
      </c>
      <c r="D59" s="1">
        <v>424.84300000000002</v>
      </c>
      <c r="E59" s="1">
        <v>212.25700000000001</v>
      </c>
      <c r="F59" s="1">
        <v>247.33600000000001</v>
      </c>
      <c r="G59" s="8">
        <v>1</v>
      </c>
      <c r="H59" s="1">
        <v>40</v>
      </c>
      <c r="I59" s="1" t="s">
        <v>38</v>
      </c>
      <c r="J59" s="1"/>
      <c r="K59" s="1">
        <v>300.27699999999999</v>
      </c>
      <c r="L59" s="1">
        <f t="shared" si="10"/>
        <v>-88.019999999999982</v>
      </c>
      <c r="M59" s="1">
        <f t="shared" si="3"/>
        <v>212.25700000000001</v>
      </c>
      <c r="N59" s="1">
        <v>10.935</v>
      </c>
      <c r="O59" s="1">
        <v>0</v>
      </c>
      <c r="P59" s="1">
        <v>157.46980000000019</v>
      </c>
      <c r="Q59" s="1">
        <f t="shared" si="4"/>
        <v>42.4514</v>
      </c>
      <c r="R59" s="5">
        <f t="shared" si="12"/>
        <v>19.708199999999806</v>
      </c>
      <c r="S59" s="5"/>
      <c r="T59" s="1"/>
      <c r="U59" s="1">
        <f t="shared" si="6"/>
        <v>10</v>
      </c>
      <c r="V59" s="1">
        <f t="shared" si="7"/>
        <v>9.5357467598241801</v>
      </c>
      <c r="W59" s="1">
        <v>47.151000000000003</v>
      </c>
      <c r="X59" s="1">
        <v>52.276799999999987</v>
      </c>
      <c r="Y59" s="1">
        <v>36.840000000000003</v>
      </c>
      <c r="Z59" s="1">
        <v>43.027000000000001</v>
      </c>
      <c r="AA59" s="1">
        <v>44.9788</v>
      </c>
      <c r="AB59" s="1">
        <v>36.600999999999999</v>
      </c>
      <c r="AC59" s="1">
        <v>38.829599999999999</v>
      </c>
      <c r="AD59" s="1">
        <v>35.846600000000002</v>
      </c>
      <c r="AE59" s="1">
        <v>29.340599999999998</v>
      </c>
      <c r="AF59" s="1">
        <v>35.486199999999997</v>
      </c>
      <c r="AG59" s="1"/>
      <c r="AH59" s="1">
        <f>G59*R59</f>
        <v>19.708199999999806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105</v>
      </c>
      <c r="B60" s="1" t="s">
        <v>37</v>
      </c>
      <c r="C60" s="1">
        <v>460.56700000000001</v>
      </c>
      <c r="D60" s="1">
        <v>734.26300000000003</v>
      </c>
      <c r="E60" s="1">
        <v>387.62700000000001</v>
      </c>
      <c r="F60" s="1">
        <v>491.596</v>
      </c>
      <c r="G60" s="8">
        <v>1</v>
      </c>
      <c r="H60" s="1">
        <v>40</v>
      </c>
      <c r="I60" s="1" t="s">
        <v>38</v>
      </c>
      <c r="J60" s="1"/>
      <c r="K60" s="1">
        <v>571.322</v>
      </c>
      <c r="L60" s="1">
        <f t="shared" si="10"/>
        <v>-183.69499999999999</v>
      </c>
      <c r="M60" s="1">
        <f t="shared" si="3"/>
        <v>387.62700000000001</v>
      </c>
      <c r="N60" s="1">
        <v>11.06</v>
      </c>
      <c r="O60" s="1">
        <v>0</v>
      </c>
      <c r="P60" s="1">
        <v>155.36479999999989</v>
      </c>
      <c r="Q60" s="1">
        <f t="shared" si="4"/>
        <v>77.525400000000005</v>
      </c>
      <c r="R60" s="5">
        <f t="shared" si="12"/>
        <v>128.29320000000007</v>
      </c>
      <c r="S60" s="5"/>
      <c r="T60" s="1"/>
      <c r="U60" s="1">
        <f t="shared" si="6"/>
        <v>9.9999999999999982</v>
      </c>
      <c r="V60" s="1">
        <f t="shared" si="7"/>
        <v>8.3451462359433144</v>
      </c>
      <c r="W60" s="1">
        <v>80.505799999999994</v>
      </c>
      <c r="X60" s="1">
        <v>88.327199999999991</v>
      </c>
      <c r="Y60" s="1">
        <v>65.387799999999999</v>
      </c>
      <c r="Z60" s="1">
        <v>64.643000000000001</v>
      </c>
      <c r="AA60" s="1">
        <v>67.442399999999992</v>
      </c>
      <c r="AB60" s="1">
        <v>68.181600000000003</v>
      </c>
      <c r="AC60" s="1">
        <v>61.302399999999999</v>
      </c>
      <c r="AD60" s="1">
        <v>57.3996</v>
      </c>
      <c r="AE60" s="1">
        <v>47.546199999999999</v>
      </c>
      <c r="AF60" s="1">
        <v>54.610799999999998</v>
      </c>
      <c r="AG60" s="1"/>
      <c r="AH60" s="1">
        <f>G60*R60</f>
        <v>128.29320000000007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106</v>
      </c>
      <c r="B61" s="1" t="s">
        <v>37</v>
      </c>
      <c r="C61" s="1">
        <v>109.432</v>
      </c>
      <c r="D61" s="1">
        <v>7.99</v>
      </c>
      <c r="E61" s="1">
        <v>62.173999999999999</v>
      </c>
      <c r="F61" s="1">
        <v>36.097999999999999</v>
      </c>
      <c r="G61" s="8">
        <v>1</v>
      </c>
      <c r="H61" s="1">
        <v>30</v>
      </c>
      <c r="I61" s="1" t="s">
        <v>38</v>
      </c>
      <c r="J61" s="1"/>
      <c r="K61" s="1">
        <v>71.59</v>
      </c>
      <c r="L61" s="1">
        <f t="shared" si="10"/>
        <v>-9.4160000000000039</v>
      </c>
      <c r="M61" s="1">
        <f t="shared" si="3"/>
        <v>62.173999999999999</v>
      </c>
      <c r="N61" s="1"/>
      <c r="O61" s="1">
        <v>0</v>
      </c>
      <c r="P61" s="1">
        <v>38.919000000000032</v>
      </c>
      <c r="Q61" s="1">
        <f t="shared" si="4"/>
        <v>12.434799999999999</v>
      </c>
      <c r="R61" s="5">
        <f t="shared" si="12"/>
        <v>49.330999999999946</v>
      </c>
      <c r="S61" s="5"/>
      <c r="T61" s="1"/>
      <c r="U61" s="1">
        <f t="shared" si="6"/>
        <v>9.9999999999999982</v>
      </c>
      <c r="V61" s="1">
        <f t="shared" si="7"/>
        <v>6.03282722681507</v>
      </c>
      <c r="W61" s="1">
        <v>10.943</v>
      </c>
      <c r="X61" s="1">
        <v>9.8498000000000001</v>
      </c>
      <c r="Y61" s="1">
        <v>12.4382</v>
      </c>
      <c r="Z61" s="1">
        <v>11.193199999999999</v>
      </c>
      <c r="AA61" s="1">
        <v>10.946199999999999</v>
      </c>
      <c r="AB61" s="1">
        <v>10.2014</v>
      </c>
      <c r="AC61" s="1">
        <v>9.4382000000000001</v>
      </c>
      <c r="AD61" s="1">
        <v>8.8924000000000003</v>
      </c>
      <c r="AE61" s="1">
        <v>9.2004000000000001</v>
      </c>
      <c r="AF61" s="1">
        <v>10.5406</v>
      </c>
      <c r="AG61" s="1"/>
      <c r="AH61" s="1">
        <f>G61*R61</f>
        <v>49.330999999999946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107</v>
      </c>
      <c r="B62" s="1" t="s">
        <v>43</v>
      </c>
      <c r="C62" s="1">
        <v>362</v>
      </c>
      <c r="D62" s="1">
        <v>167</v>
      </c>
      <c r="E62" s="1">
        <v>24</v>
      </c>
      <c r="F62" s="1">
        <v>274</v>
      </c>
      <c r="G62" s="8">
        <v>0.6</v>
      </c>
      <c r="H62" s="1">
        <v>60</v>
      </c>
      <c r="I62" s="10" t="s">
        <v>46</v>
      </c>
      <c r="J62" s="1"/>
      <c r="K62" s="1">
        <v>24</v>
      </c>
      <c r="L62" s="1">
        <f t="shared" si="10"/>
        <v>0</v>
      </c>
      <c r="M62" s="1">
        <f t="shared" si="3"/>
        <v>24</v>
      </c>
      <c r="N62" s="1"/>
      <c r="O62" s="1">
        <v>0</v>
      </c>
      <c r="P62" s="1">
        <v>23.600000000000019</v>
      </c>
      <c r="Q62" s="1">
        <f t="shared" si="4"/>
        <v>4.8</v>
      </c>
      <c r="R62" s="5"/>
      <c r="S62" s="5"/>
      <c r="T62" s="1"/>
      <c r="U62" s="1">
        <f t="shared" si="6"/>
        <v>62.000000000000007</v>
      </c>
      <c r="V62" s="1">
        <f t="shared" si="7"/>
        <v>62.000000000000007</v>
      </c>
      <c r="W62" s="1">
        <v>34.6</v>
      </c>
      <c r="X62" s="1">
        <v>54.2</v>
      </c>
      <c r="Y62" s="1">
        <v>103.2</v>
      </c>
      <c r="Z62" s="1">
        <v>191</v>
      </c>
      <c r="AA62" s="1">
        <v>211.8</v>
      </c>
      <c r="AB62" s="1">
        <v>115.2</v>
      </c>
      <c r="AC62" s="1">
        <v>14.6</v>
      </c>
      <c r="AD62" s="1">
        <v>31.4</v>
      </c>
      <c r="AE62" s="1">
        <v>61</v>
      </c>
      <c r="AF62" s="1">
        <v>46.6</v>
      </c>
      <c r="AG62" s="16" t="s">
        <v>148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1" t="s">
        <v>108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0"/>
        <v>0</v>
      </c>
      <c r="M63" s="11">
        <f t="shared" si="3"/>
        <v>0</v>
      </c>
      <c r="N63" s="11"/>
      <c r="O63" s="11">
        <v>0</v>
      </c>
      <c r="P63" s="11">
        <v>0</v>
      </c>
      <c r="Q63" s="11">
        <f t="shared" si="4"/>
        <v>0</v>
      </c>
      <c r="R63" s="13"/>
      <c r="S63" s="13"/>
      <c r="T63" s="11"/>
      <c r="U63" s="11" t="e">
        <f t="shared" si="6"/>
        <v>#DIV/0!</v>
      </c>
      <c r="V63" s="11" t="e">
        <f t="shared" si="7"/>
        <v>#DIV/0!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 t="s">
        <v>59</v>
      </c>
      <c r="AH63" s="1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1" t="s">
        <v>109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/>
      <c r="K64" s="11"/>
      <c r="L64" s="11">
        <f t="shared" si="10"/>
        <v>0</v>
      </c>
      <c r="M64" s="11">
        <f t="shared" si="3"/>
        <v>0</v>
      </c>
      <c r="N64" s="11"/>
      <c r="O64" s="11">
        <v>0</v>
      </c>
      <c r="P64" s="11">
        <v>0</v>
      </c>
      <c r="Q64" s="11">
        <f t="shared" si="4"/>
        <v>0</v>
      </c>
      <c r="R64" s="13"/>
      <c r="S64" s="13"/>
      <c r="T64" s="11"/>
      <c r="U64" s="11" t="e">
        <f t="shared" si="6"/>
        <v>#DIV/0!</v>
      </c>
      <c r="V64" s="11" t="e">
        <f t="shared" si="7"/>
        <v>#DIV/0!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 t="s">
        <v>59</v>
      </c>
      <c r="AH64" s="1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1" t="s">
        <v>110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0"/>
        <v>0</v>
      </c>
      <c r="M65" s="11">
        <f t="shared" si="3"/>
        <v>0</v>
      </c>
      <c r="N65" s="11"/>
      <c r="O65" s="11">
        <v>0</v>
      </c>
      <c r="P65" s="11">
        <v>0</v>
      </c>
      <c r="Q65" s="11">
        <f t="shared" si="4"/>
        <v>0</v>
      </c>
      <c r="R65" s="13"/>
      <c r="S65" s="13"/>
      <c r="T65" s="11"/>
      <c r="U65" s="11" t="e">
        <f t="shared" si="6"/>
        <v>#DIV/0!</v>
      </c>
      <c r="V65" s="11" t="e">
        <f t="shared" si="7"/>
        <v>#DIV/0!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 t="s">
        <v>59</v>
      </c>
      <c r="AH65" s="1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111</v>
      </c>
      <c r="B66" s="1" t="s">
        <v>43</v>
      </c>
      <c r="C66" s="1">
        <v>587</v>
      </c>
      <c r="D66" s="1">
        <v>12</v>
      </c>
      <c r="E66" s="1">
        <v>135</v>
      </c>
      <c r="F66" s="1">
        <v>308</v>
      </c>
      <c r="G66" s="8">
        <v>0.6</v>
      </c>
      <c r="H66" s="1">
        <v>55</v>
      </c>
      <c r="I66" s="1" t="s">
        <v>38</v>
      </c>
      <c r="J66" s="1"/>
      <c r="K66" s="1">
        <v>135</v>
      </c>
      <c r="L66" s="1">
        <f t="shared" si="10"/>
        <v>0</v>
      </c>
      <c r="M66" s="1">
        <f t="shared" si="3"/>
        <v>135</v>
      </c>
      <c r="N66" s="1"/>
      <c r="O66" s="1">
        <v>0</v>
      </c>
      <c r="P66" s="1">
        <v>0</v>
      </c>
      <c r="Q66" s="1">
        <f t="shared" si="4"/>
        <v>27</v>
      </c>
      <c r="R66" s="5"/>
      <c r="S66" s="5"/>
      <c r="T66" s="1"/>
      <c r="U66" s="1">
        <f t="shared" si="6"/>
        <v>11.407407407407407</v>
      </c>
      <c r="V66" s="1">
        <f t="shared" si="7"/>
        <v>11.407407407407407</v>
      </c>
      <c r="W66" s="1">
        <v>35.799999999999997</v>
      </c>
      <c r="X66" s="1">
        <v>33</v>
      </c>
      <c r="Y66" s="1">
        <v>28.8</v>
      </c>
      <c r="Z66" s="1">
        <v>30.4</v>
      </c>
      <c r="AA66" s="1">
        <v>23.4</v>
      </c>
      <c r="AB66" s="1">
        <v>18</v>
      </c>
      <c r="AC66" s="1">
        <v>11.2</v>
      </c>
      <c r="AD66" s="1">
        <v>44.8</v>
      </c>
      <c r="AE66" s="1">
        <v>98.6</v>
      </c>
      <c r="AF66" s="1">
        <v>77</v>
      </c>
      <c r="AG66" s="1" t="s">
        <v>96</v>
      </c>
      <c r="AH66" s="1">
        <f>G66*R66</f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0"/>
        <v>0</v>
      </c>
      <c r="M67" s="11">
        <f t="shared" si="3"/>
        <v>0</v>
      </c>
      <c r="N67" s="11"/>
      <c r="O67" s="11">
        <v>0</v>
      </c>
      <c r="P67" s="11">
        <v>0</v>
      </c>
      <c r="Q67" s="11">
        <f t="shared" si="4"/>
        <v>0</v>
      </c>
      <c r="R67" s="13"/>
      <c r="S67" s="13"/>
      <c r="T67" s="11"/>
      <c r="U67" s="11" t="e">
        <f t="shared" si="6"/>
        <v>#DIV/0!</v>
      </c>
      <c r="V67" s="11" t="e">
        <f t="shared" si="7"/>
        <v>#DIV/0!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 t="s">
        <v>59</v>
      </c>
      <c r="AH67" s="1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43</v>
      </c>
      <c r="C68" s="1">
        <v>66</v>
      </c>
      <c r="D68" s="1">
        <v>36</v>
      </c>
      <c r="E68" s="1">
        <v>46</v>
      </c>
      <c r="F68" s="1">
        <v>44</v>
      </c>
      <c r="G68" s="8">
        <v>0.4</v>
      </c>
      <c r="H68" s="1">
        <v>50</v>
      </c>
      <c r="I68" s="1" t="s">
        <v>38</v>
      </c>
      <c r="J68" s="1"/>
      <c r="K68" s="1">
        <v>46</v>
      </c>
      <c r="L68" s="1">
        <f t="shared" si="10"/>
        <v>0</v>
      </c>
      <c r="M68" s="1">
        <f t="shared" si="3"/>
        <v>46</v>
      </c>
      <c r="N68" s="1"/>
      <c r="O68" s="1">
        <v>0</v>
      </c>
      <c r="P68" s="1">
        <v>54.599999999999987</v>
      </c>
      <c r="Q68" s="1">
        <f t="shared" si="4"/>
        <v>9.1999999999999993</v>
      </c>
      <c r="R68" s="5"/>
      <c r="S68" s="5"/>
      <c r="T68" s="1"/>
      <c r="U68" s="1">
        <f t="shared" si="6"/>
        <v>10.717391304347826</v>
      </c>
      <c r="V68" s="1">
        <f t="shared" si="7"/>
        <v>10.717391304347826</v>
      </c>
      <c r="W68" s="1">
        <v>11.6</v>
      </c>
      <c r="X68" s="1">
        <v>9.8000000000000007</v>
      </c>
      <c r="Y68" s="1">
        <v>9.8000000000000007</v>
      </c>
      <c r="Z68" s="1">
        <v>11.2</v>
      </c>
      <c r="AA68" s="1">
        <v>11.2</v>
      </c>
      <c r="AB68" s="1">
        <v>11.8</v>
      </c>
      <c r="AC68" s="1">
        <v>11.8</v>
      </c>
      <c r="AD68" s="1">
        <v>12.2</v>
      </c>
      <c r="AE68" s="1">
        <v>7.2</v>
      </c>
      <c r="AF68" s="1">
        <v>7.4</v>
      </c>
      <c r="AG68" s="1" t="s">
        <v>44</v>
      </c>
      <c r="AH68" s="1">
        <f>G68*R68</f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114</v>
      </c>
      <c r="B69" s="1" t="s">
        <v>43</v>
      </c>
      <c r="C69" s="1">
        <v>12</v>
      </c>
      <c r="D69" s="1">
        <v>2</v>
      </c>
      <c r="E69" s="1">
        <v>2</v>
      </c>
      <c r="F69" s="1">
        <v>12</v>
      </c>
      <c r="G69" s="8">
        <v>0.4</v>
      </c>
      <c r="H69" s="1">
        <v>55</v>
      </c>
      <c r="I69" s="1" t="s">
        <v>38</v>
      </c>
      <c r="J69" s="1"/>
      <c r="K69" s="1">
        <v>2</v>
      </c>
      <c r="L69" s="1">
        <f t="shared" si="10"/>
        <v>0</v>
      </c>
      <c r="M69" s="1">
        <f t="shared" si="3"/>
        <v>2</v>
      </c>
      <c r="N69" s="1"/>
      <c r="O69" s="1">
        <v>0</v>
      </c>
      <c r="P69" s="1">
        <v>6</v>
      </c>
      <c r="Q69" s="1">
        <f t="shared" si="4"/>
        <v>0.4</v>
      </c>
      <c r="R69" s="5"/>
      <c r="S69" s="5"/>
      <c r="T69" s="1"/>
      <c r="U69" s="1">
        <f t="shared" si="6"/>
        <v>45</v>
      </c>
      <c r="V69" s="1">
        <f t="shared" si="7"/>
        <v>45</v>
      </c>
      <c r="W69" s="1">
        <v>1.2</v>
      </c>
      <c r="X69" s="1">
        <v>0.8</v>
      </c>
      <c r="Y69" s="1">
        <v>0.4</v>
      </c>
      <c r="Z69" s="1">
        <v>0.8</v>
      </c>
      <c r="AA69" s="1">
        <v>0.4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6" t="s">
        <v>149</v>
      </c>
      <c r="AH69" s="1">
        <f>G69*R69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37</v>
      </c>
      <c r="C70" s="1">
        <v>7.1539999999999999</v>
      </c>
      <c r="D70" s="1"/>
      <c r="E70" s="1">
        <v>1.4510000000000001</v>
      </c>
      <c r="F70" s="1">
        <v>5.7030000000000003</v>
      </c>
      <c r="G70" s="8">
        <v>1</v>
      </c>
      <c r="H70" s="1">
        <v>55</v>
      </c>
      <c r="I70" s="1" t="s">
        <v>38</v>
      </c>
      <c r="J70" s="1"/>
      <c r="K70" s="1">
        <v>1.3</v>
      </c>
      <c r="L70" s="1">
        <f t="shared" ref="L70:L93" si="13">E70-K70</f>
        <v>0.15100000000000002</v>
      </c>
      <c r="M70" s="1">
        <f t="shared" si="3"/>
        <v>1.4510000000000001</v>
      </c>
      <c r="N70" s="1"/>
      <c r="O70" s="1">
        <v>0</v>
      </c>
      <c r="P70" s="1">
        <v>0</v>
      </c>
      <c r="Q70" s="1">
        <f t="shared" si="4"/>
        <v>0.29020000000000001</v>
      </c>
      <c r="R70" s="5"/>
      <c r="S70" s="5"/>
      <c r="T70" s="1"/>
      <c r="U70" s="1">
        <f t="shared" si="6"/>
        <v>19.651964162646451</v>
      </c>
      <c r="V70" s="1">
        <f t="shared" si="7"/>
        <v>19.651964162646451</v>
      </c>
      <c r="W70" s="1">
        <v>0.28920000000000001</v>
      </c>
      <c r="X70" s="1">
        <v>0.28920000000000001</v>
      </c>
      <c r="Y70" s="1">
        <v>0.57840000000000003</v>
      </c>
      <c r="Z70" s="1">
        <v>0.57840000000000003</v>
      </c>
      <c r="AA70" s="1">
        <v>0.57599999999999996</v>
      </c>
      <c r="AB70" s="1">
        <v>0.86280000000000001</v>
      </c>
      <c r="AC70" s="1">
        <v>0.85980000000000012</v>
      </c>
      <c r="AD70" s="1">
        <v>0.57300000000000006</v>
      </c>
      <c r="AE70" s="1">
        <v>0.2918</v>
      </c>
      <c r="AF70" s="1">
        <v>0.2918</v>
      </c>
      <c r="AG70" s="16" t="s">
        <v>150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1" t="s">
        <v>116</v>
      </c>
      <c r="B71" s="11" t="s">
        <v>43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3"/>
        <v>0</v>
      </c>
      <c r="M71" s="11">
        <f t="shared" ref="M71:M93" si="14">E71-O71</f>
        <v>0</v>
      </c>
      <c r="N71" s="11"/>
      <c r="O71" s="11">
        <v>0</v>
      </c>
      <c r="P71" s="11">
        <v>0</v>
      </c>
      <c r="Q71" s="11">
        <f t="shared" ref="Q71:Q93" si="15">M71/5</f>
        <v>0</v>
      </c>
      <c r="R71" s="13"/>
      <c r="S71" s="13"/>
      <c r="T71" s="11"/>
      <c r="U71" s="11" t="e">
        <f t="shared" ref="U71:U93" si="16">(F71+P71+R71)/Q71</f>
        <v>#DIV/0!</v>
      </c>
      <c r="V71" s="11" t="e">
        <f t="shared" ref="V71:V93" si="17">(F71+P71)/Q71</f>
        <v>#DIV/0!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 t="s">
        <v>117</v>
      </c>
      <c r="AH71" s="1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118</v>
      </c>
      <c r="B72" s="1" t="s">
        <v>43</v>
      </c>
      <c r="C72" s="1">
        <v>15</v>
      </c>
      <c r="D72" s="1"/>
      <c r="E72" s="1">
        <v>9</v>
      </c>
      <c r="F72" s="1">
        <v>2</v>
      </c>
      <c r="G72" s="8">
        <v>0.2</v>
      </c>
      <c r="H72" s="1">
        <v>35</v>
      </c>
      <c r="I72" s="1" t="s">
        <v>38</v>
      </c>
      <c r="J72" s="1"/>
      <c r="K72" s="1">
        <v>10</v>
      </c>
      <c r="L72" s="1">
        <f t="shared" si="13"/>
        <v>-1</v>
      </c>
      <c r="M72" s="1">
        <f t="shared" si="14"/>
        <v>9</v>
      </c>
      <c r="N72" s="1"/>
      <c r="O72" s="1">
        <v>0</v>
      </c>
      <c r="P72" s="1">
        <v>0</v>
      </c>
      <c r="Q72" s="1">
        <f t="shared" si="15"/>
        <v>1.8</v>
      </c>
      <c r="R72" s="5">
        <f>7*Q72-P72-F72</f>
        <v>10.6</v>
      </c>
      <c r="S72" s="5"/>
      <c r="T72" s="1"/>
      <c r="U72" s="1">
        <f t="shared" si="16"/>
        <v>7</v>
      </c>
      <c r="V72" s="1">
        <f t="shared" si="17"/>
        <v>1.1111111111111112</v>
      </c>
      <c r="W72" s="1">
        <v>1</v>
      </c>
      <c r="X72" s="1">
        <v>0.2</v>
      </c>
      <c r="Y72" s="1">
        <v>1.6</v>
      </c>
      <c r="Z72" s="1">
        <v>1.6</v>
      </c>
      <c r="AA72" s="1">
        <v>0.2</v>
      </c>
      <c r="AB72" s="1">
        <v>0.2</v>
      </c>
      <c r="AC72" s="1">
        <v>1.6</v>
      </c>
      <c r="AD72" s="1">
        <v>2</v>
      </c>
      <c r="AE72" s="1">
        <v>0.4</v>
      </c>
      <c r="AF72" s="1">
        <v>0.6</v>
      </c>
      <c r="AG72" s="15" t="s">
        <v>154</v>
      </c>
      <c r="AH72" s="1">
        <f>G72*R72</f>
        <v>2.12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119</v>
      </c>
      <c r="B73" s="1" t="s">
        <v>37</v>
      </c>
      <c r="C73" s="1">
        <v>2101.681</v>
      </c>
      <c r="D73" s="1">
        <v>4049.1120000000001</v>
      </c>
      <c r="E73" s="1">
        <v>2072.1559999999999</v>
      </c>
      <c r="F73" s="1">
        <v>3447.413</v>
      </c>
      <c r="G73" s="8">
        <v>1</v>
      </c>
      <c r="H73" s="1">
        <v>60</v>
      </c>
      <c r="I73" s="1" t="s">
        <v>38</v>
      </c>
      <c r="J73" s="1"/>
      <c r="K73" s="1">
        <v>2543.88</v>
      </c>
      <c r="L73" s="1">
        <f t="shared" si="13"/>
        <v>-471.72400000000016</v>
      </c>
      <c r="M73" s="1">
        <f t="shared" si="14"/>
        <v>2072.1559999999999</v>
      </c>
      <c r="N73" s="1">
        <v>10.19</v>
      </c>
      <c r="O73" s="1">
        <v>0</v>
      </c>
      <c r="P73" s="1">
        <v>0</v>
      </c>
      <c r="Q73" s="1">
        <f t="shared" si="15"/>
        <v>414.43119999999999</v>
      </c>
      <c r="R73" s="5">
        <f t="shared" ref="R72:R78" si="18">10*Q73-P73-F73</f>
        <v>696.89899999999989</v>
      </c>
      <c r="S73" s="5"/>
      <c r="T73" s="1"/>
      <c r="U73" s="1">
        <f t="shared" si="16"/>
        <v>10</v>
      </c>
      <c r="V73" s="1">
        <f t="shared" si="17"/>
        <v>8.318420524323459</v>
      </c>
      <c r="W73" s="1">
        <v>274.16460000000001</v>
      </c>
      <c r="X73" s="1">
        <v>388.28879999999998</v>
      </c>
      <c r="Y73" s="1">
        <v>284.06859999999989</v>
      </c>
      <c r="Z73" s="1">
        <v>279.81020000000001</v>
      </c>
      <c r="AA73" s="1">
        <v>352.4794</v>
      </c>
      <c r="AB73" s="1">
        <v>432.38479999999998</v>
      </c>
      <c r="AC73" s="1">
        <v>486.60919999999999</v>
      </c>
      <c r="AD73" s="1">
        <v>344.62799999999999</v>
      </c>
      <c r="AE73" s="1">
        <v>377.65280000000001</v>
      </c>
      <c r="AF73" s="1">
        <v>405.61160000000001</v>
      </c>
      <c r="AG73" s="1" t="s">
        <v>61</v>
      </c>
      <c r="AH73" s="1">
        <f>G73*R73</f>
        <v>696.89899999999989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120</v>
      </c>
      <c r="B74" s="1" t="s">
        <v>37</v>
      </c>
      <c r="C74" s="1">
        <v>184.55500000000001</v>
      </c>
      <c r="D74" s="1">
        <v>2970.1030000000001</v>
      </c>
      <c r="E74" s="1">
        <v>434.15600000000001</v>
      </c>
      <c r="F74" s="1">
        <v>1223.9090000000001</v>
      </c>
      <c r="G74" s="8">
        <v>1</v>
      </c>
      <c r="H74" s="1">
        <v>60</v>
      </c>
      <c r="I74" s="1" t="s">
        <v>38</v>
      </c>
      <c r="J74" s="1"/>
      <c r="K74" s="1">
        <v>566.67499999999995</v>
      </c>
      <c r="L74" s="1">
        <f t="shared" si="13"/>
        <v>-132.51899999999995</v>
      </c>
      <c r="M74" s="1">
        <f t="shared" si="14"/>
        <v>434.15600000000001</v>
      </c>
      <c r="N74" s="1"/>
      <c r="O74" s="1">
        <v>0</v>
      </c>
      <c r="P74" s="1">
        <v>0</v>
      </c>
      <c r="Q74" s="1">
        <f t="shared" si="15"/>
        <v>86.831199999999995</v>
      </c>
      <c r="R74" s="5"/>
      <c r="S74" s="5"/>
      <c r="T74" s="1"/>
      <c r="U74" s="1">
        <f t="shared" si="16"/>
        <v>14.095267599664639</v>
      </c>
      <c r="V74" s="1">
        <f t="shared" si="17"/>
        <v>14.095267599664639</v>
      </c>
      <c r="W74" s="1">
        <v>119.5962</v>
      </c>
      <c r="X74" s="1">
        <v>210.9418</v>
      </c>
      <c r="Y74" s="1">
        <v>115.16419999999999</v>
      </c>
      <c r="Z74" s="1">
        <v>118.05240000000001</v>
      </c>
      <c r="AA74" s="1">
        <v>196.964</v>
      </c>
      <c r="AB74" s="1">
        <v>201.60499999999999</v>
      </c>
      <c r="AC74" s="1">
        <v>268.37520000000001</v>
      </c>
      <c r="AD74" s="1">
        <v>209.9144</v>
      </c>
      <c r="AE74" s="1">
        <v>244.78319999999999</v>
      </c>
      <c r="AF74" s="1">
        <v>286.63299999999998</v>
      </c>
      <c r="AG74" s="1" t="s">
        <v>54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121</v>
      </c>
      <c r="B75" s="1" t="s">
        <v>37</v>
      </c>
      <c r="C75" s="1">
        <v>2564.11</v>
      </c>
      <c r="D75" s="1">
        <v>2559.3910000000001</v>
      </c>
      <c r="E75" s="1">
        <v>1297.1199999999999</v>
      </c>
      <c r="F75" s="1">
        <v>1190.971</v>
      </c>
      <c r="G75" s="8">
        <v>1</v>
      </c>
      <c r="H75" s="1">
        <v>60</v>
      </c>
      <c r="I75" s="1" t="s">
        <v>38</v>
      </c>
      <c r="J75" s="1"/>
      <c r="K75" s="1">
        <v>1350.3130000000001</v>
      </c>
      <c r="L75" s="1">
        <f t="shared" si="13"/>
        <v>-53.193000000000211</v>
      </c>
      <c r="M75" s="1">
        <f t="shared" si="14"/>
        <v>1297.1199999999999</v>
      </c>
      <c r="N75" s="1">
        <v>30.023</v>
      </c>
      <c r="O75" s="1">
        <v>0</v>
      </c>
      <c r="P75" s="1">
        <v>0</v>
      </c>
      <c r="Q75" s="1">
        <f t="shared" si="15"/>
        <v>259.42399999999998</v>
      </c>
      <c r="R75" s="5">
        <f t="shared" si="18"/>
        <v>1403.2689999999998</v>
      </c>
      <c r="S75" s="5"/>
      <c r="T75" s="1"/>
      <c r="U75" s="1">
        <f t="shared" si="16"/>
        <v>10</v>
      </c>
      <c r="V75" s="1">
        <f t="shared" si="17"/>
        <v>4.5908281423461208</v>
      </c>
      <c r="W75" s="1">
        <v>208.6414</v>
      </c>
      <c r="X75" s="1">
        <v>219.97499999999999</v>
      </c>
      <c r="Y75" s="1">
        <v>424.59379999999999</v>
      </c>
      <c r="Z75" s="1">
        <v>427.21620000000001</v>
      </c>
      <c r="AA75" s="1">
        <v>408.4228</v>
      </c>
      <c r="AB75" s="1">
        <v>411.75339999999989</v>
      </c>
      <c r="AC75" s="1">
        <v>657.21620000000007</v>
      </c>
      <c r="AD75" s="1">
        <v>525.09860000000003</v>
      </c>
      <c r="AE75" s="1">
        <v>408.19779999999997</v>
      </c>
      <c r="AF75" s="1">
        <v>423.7281999999999</v>
      </c>
      <c r="AG75" s="1" t="s">
        <v>122</v>
      </c>
      <c r="AH75" s="1">
        <f>G75*R75</f>
        <v>1403.2689999999998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123</v>
      </c>
      <c r="B76" s="1" t="s">
        <v>37</v>
      </c>
      <c r="C76" s="1">
        <v>1904.806</v>
      </c>
      <c r="D76" s="1">
        <v>8043.9790000000003</v>
      </c>
      <c r="E76" s="1">
        <v>2760.3249999999998</v>
      </c>
      <c r="F76" s="1">
        <v>3680.442</v>
      </c>
      <c r="G76" s="8">
        <v>1</v>
      </c>
      <c r="H76" s="1">
        <v>60</v>
      </c>
      <c r="I76" s="1" t="s">
        <v>38</v>
      </c>
      <c r="J76" s="1"/>
      <c r="K76" s="1">
        <v>4002.172</v>
      </c>
      <c r="L76" s="1">
        <f t="shared" si="13"/>
        <v>-1241.8470000000002</v>
      </c>
      <c r="M76" s="1">
        <f t="shared" si="14"/>
        <v>2583.3249999999998</v>
      </c>
      <c r="N76" s="1">
        <v>59.994</v>
      </c>
      <c r="O76" s="1">
        <v>177</v>
      </c>
      <c r="P76" s="1">
        <v>0</v>
      </c>
      <c r="Q76" s="1">
        <f t="shared" si="15"/>
        <v>516.66499999999996</v>
      </c>
      <c r="R76" s="5">
        <f t="shared" si="18"/>
        <v>1486.2079999999996</v>
      </c>
      <c r="S76" s="5"/>
      <c r="T76" s="1"/>
      <c r="U76" s="1">
        <f t="shared" si="16"/>
        <v>10</v>
      </c>
      <c r="V76" s="1">
        <f t="shared" si="17"/>
        <v>7.1234591079326064</v>
      </c>
      <c r="W76" s="1">
        <v>322.49979999999988</v>
      </c>
      <c r="X76" s="1">
        <v>463.23180000000002</v>
      </c>
      <c r="Y76" s="1">
        <v>326.1438</v>
      </c>
      <c r="Z76" s="1">
        <v>333.50799999999998</v>
      </c>
      <c r="AA76" s="1">
        <v>438.57060000000001</v>
      </c>
      <c r="AB76" s="1">
        <v>465.31819999999999</v>
      </c>
      <c r="AC76" s="1">
        <v>554.47979999999995</v>
      </c>
      <c r="AD76" s="1">
        <v>454.45080000000002</v>
      </c>
      <c r="AE76" s="1">
        <v>517.57159999999999</v>
      </c>
      <c r="AF76" s="1">
        <v>548.38819999999998</v>
      </c>
      <c r="AG76" s="1" t="s">
        <v>39</v>
      </c>
      <c r="AH76" s="1">
        <f>G76*R76</f>
        <v>1486.2079999999996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124</v>
      </c>
      <c r="B77" s="1" t="s">
        <v>37</v>
      </c>
      <c r="C77" s="1">
        <v>23.219000000000001</v>
      </c>
      <c r="D77" s="1">
        <v>7.57</v>
      </c>
      <c r="E77" s="1">
        <v>2.7349999999999999</v>
      </c>
      <c r="F77" s="1">
        <v>18.43</v>
      </c>
      <c r="G77" s="8">
        <v>1</v>
      </c>
      <c r="H77" s="1">
        <v>55</v>
      </c>
      <c r="I77" s="1" t="s">
        <v>38</v>
      </c>
      <c r="J77" s="1"/>
      <c r="K77" s="1">
        <v>2.6</v>
      </c>
      <c r="L77" s="1">
        <f t="shared" si="13"/>
        <v>0.13499999999999979</v>
      </c>
      <c r="M77" s="1">
        <f t="shared" si="14"/>
        <v>2.7349999999999999</v>
      </c>
      <c r="N77" s="1"/>
      <c r="O77" s="1">
        <v>0</v>
      </c>
      <c r="P77" s="1">
        <v>0</v>
      </c>
      <c r="Q77" s="1">
        <f t="shared" si="15"/>
        <v>0.54699999999999993</v>
      </c>
      <c r="R77" s="5"/>
      <c r="S77" s="5"/>
      <c r="T77" s="1"/>
      <c r="U77" s="1">
        <f t="shared" si="16"/>
        <v>33.692870201096895</v>
      </c>
      <c r="V77" s="1">
        <f t="shared" si="17"/>
        <v>33.692870201096895</v>
      </c>
      <c r="W77" s="1">
        <v>1.361</v>
      </c>
      <c r="X77" s="1">
        <v>1.0904</v>
      </c>
      <c r="Y77" s="1">
        <v>1.3542000000000001</v>
      </c>
      <c r="Z77" s="1">
        <v>2.4432</v>
      </c>
      <c r="AA77" s="1">
        <v>1.089</v>
      </c>
      <c r="AB77" s="1">
        <v>0.27460000000000001</v>
      </c>
      <c r="AC77" s="1">
        <v>1.099</v>
      </c>
      <c r="AD77" s="1">
        <v>1.099</v>
      </c>
      <c r="AE77" s="1">
        <v>0.54560000000000008</v>
      </c>
      <c r="AF77" s="1">
        <v>0.27100000000000002</v>
      </c>
      <c r="AG77" s="16" t="s">
        <v>151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125</v>
      </c>
      <c r="B78" s="1" t="s">
        <v>37</v>
      </c>
      <c r="C78" s="1">
        <v>10.656000000000001</v>
      </c>
      <c r="D78" s="1"/>
      <c r="E78" s="1">
        <v>2.1459999999999999</v>
      </c>
      <c r="F78" s="1">
        <v>5.319</v>
      </c>
      <c r="G78" s="8">
        <v>1</v>
      </c>
      <c r="H78" s="1">
        <v>55</v>
      </c>
      <c r="I78" s="1" t="s">
        <v>38</v>
      </c>
      <c r="J78" s="1"/>
      <c r="K78" s="1">
        <v>2.6</v>
      </c>
      <c r="L78" s="1">
        <f t="shared" si="13"/>
        <v>-0.45400000000000018</v>
      </c>
      <c r="M78" s="1">
        <f t="shared" si="14"/>
        <v>2.1459999999999999</v>
      </c>
      <c r="N78" s="1"/>
      <c r="O78" s="1">
        <v>0</v>
      </c>
      <c r="P78" s="1">
        <v>0</v>
      </c>
      <c r="Q78" s="1">
        <f t="shared" si="15"/>
        <v>0.42919999999999997</v>
      </c>
      <c r="R78" s="5"/>
      <c r="S78" s="5"/>
      <c r="T78" s="1"/>
      <c r="U78" s="1">
        <f t="shared" si="16"/>
        <v>12.392823858341101</v>
      </c>
      <c r="V78" s="1">
        <f t="shared" si="17"/>
        <v>12.392823858341101</v>
      </c>
      <c r="W78" s="1">
        <v>0.42699999999999988</v>
      </c>
      <c r="X78" s="1">
        <v>0.2676</v>
      </c>
      <c r="Y78" s="1">
        <v>1.0596000000000001</v>
      </c>
      <c r="Z78" s="1">
        <v>1.0596000000000001</v>
      </c>
      <c r="AA78" s="1">
        <v>0</v>
      </c>
      <c r="AB78" s="1">
        <v>0.16719999999999999</v>
      </c>
      <c r="AC78" s="1">
        <v>0.68959999999999999</v>
      </c>
      <c r="AD78" s="1">
        <v>0.79800000000000004</v>
      </c>
      <c r="AE78" s="1">
        <v>0.27560000000000001</v>
      </c>
      <c r="AF78" s="1">
        <v>0.98580000000000001</v>
      </c>
      <c r="AG78" s="14" t="s">
        <v>126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1" t="s">
        <v>127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3"/>
        <v>0</v>
      </c>
      <c r="M79" s="11">
        <f t="shared" si="14"/>
        <v>0</v>
      </c>
      <c r="N79" s="11"/>
      <c r="O79" s="11">
        <v>0</v>
      </c>
      <c r="P79" s="11">
        <v>0</v>
      </c>
      <c r="Q79" s="11">
        <f t="shared" si="15"/>
        <v>0</v>
      </c>
      <c r="R79" s="13"/>
      <c r="S79" s="13"/>
      <c r="T79" s="11"/>
      <c r="U79" s="11" t="e">
        <f t="shared" si="16"/>
        <v>#DIV/0!</v>
      </c>
      <c r="V79" s="11" t="e">
        <f t="shared" si="17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 t="s">
        <v>128</v>
      </c>
      <c r="AH79" s="1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129</v>
      </c>
      <c r="B80" s="1" t="s">
        <v>37</v>
      </c>
      <c r="C80" s="1">
        <v>81.763000000000005</v>
      </c>
      <c r="D80" s="1">
        <v>33.645000000000003</v>
      </c>
      <c r="E80" s="1">
        <v>37.600999999999999</v>
      </c>
      <c r="F80" s="1">
        <v>44.067</v>
      </c>
      <c r="G80" s="8">
        <v>1</v>
      </c>
      <c r="H80" s="1">
        <v>60</v>
      </c>
      <c r="I80" s="1" t="s">
        <v>38</v>
      </c>
      <c r="J80" s="1"/>
      <c r="K80" s="1">
        <v>61.332000000000001</v>
      </c>
      <c r="L80" s="1">
        <f t="shared" si="13"/>
        <v>-23.731000000000002</v>
      </c>
      <c r="M80" s="1">
        <f t="shared" si="14"/>
        <v>37.600999999999999</v>
      </c>
      <c r="N80" s="1"/>
      <c r="O80" s="1">
        <v>0</v>
      </c>
      <c r="P80" s="1">
        <v>0</v>
      </c>
      <c r="Q80" s="1">
        <f t="shared" si="15"/>
        <v>7.5202</v>
      </c>
      <c r="R80" s="5">
        <f>9*Q80-P80-F80</f>
        <v>23.614799999999995</v>
      </c>
      <c r="S80" s="5"/>
      <c r="T80" s="1"/>
      <c r="U80" s="1">
        <f t="shared" si="16"/>
        <v>9</v>
      </c>
      <c r="V80" s="1">
        <f t="shared" si="17"/>
        <v>5.8598175580436687</v>
      </c>
      <c r="W80" s="1">
        <v>2.4037999999999999</v>
      </c>
      <c r="X80" s="1">
        <v>0</v>
      </c>
      <c r="Y80" s="1">
        <v>2.4112</v>
      </c>
      <c r="Z80" s="1">
        <v>2.4112</v>
      </c>
      <c r="AA80" s="1">
        <v>7.5507999999999997</v>
      </c>
      <c r="AB80" s="1">
        <v>7.5507999999999997</v>
      </c>
      <c r="AC80" s="1">
        <v>4.8348000000000004</v>
      </c>
      <c r="AD80" s="1">
        <v>4.8348000000000004</v>
      </c>
      <c r="AE80" s="1">
        <v>2.4119999999999999</v>
      </c>
      <c r="AF80" s="1">
        <v>11.0326</v>
      </c>
      <c r="AG80" s="16" t="s">
        <v>96</v>
      </c>
      <c r="AH80" s="1">
        <f>G80*R80</f>
        <v>23.614799999999995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131</v>
      </c>
      <c r="B81" s="1" t="s">
        <v>43</v>
      </c>
      <c r="C81" s="1">
        <v>21</v>
      </c>
      <c r="D81" s="1"/>
      <c r="E81" s="1">
        <v>4</v>
      </c>
      <c r="F81" s="1">
        <v>17</v>
      </c>
      <c r="G81" s="8">
        <v>0.3</v>
      </c>
      <c r="H81" s="1">
        <v>40</v>
      </c>
      <c r="I81" s="1" t="s">
        <v>38</v>
      </c>
      <c r="J81" s="1"/>
      <c r="K81" s="1">
        <v>5</v>
      </c>
      <c r="L81" s="1">
        <f t="shared" si="13"/>
        <v>-1</v>
      </c>
      <c r="M81" s="1">
        <f t="shared" si="14"/>
        <v>4</v>
      </c>
      <c r="N81" s="1"/>
      <c r="O81" s="1">
        <v>0</v>
      </c>
      <c r="P81" s="1">
        <v>0</v>
      </c>
      <c r="Q81" s="1">
        <f t="shared" si="15"/>
        <v>0.8</v>
      </c>
      <c r="R81" s="5"/>
      <c r="S81" s="5"/>
      <c r="T81" s="1"/>
      <c r="U81" s="1">
        <f t="shared" si="16"/>
        <v>21.25</v>
      </c>
      <c r="V81" s="1">
        <f t="shared" si="17"/>
        <v>21.25</v>
      </c>
      <c r="W81" s="1">
        <v>0.4</v>
      </c>
      <c r="X81" s="1">
        <v>1</v>
      </c>
      <c r="Y81" s="1">
        <v>1.4</v>
      </c>
      <c r="Z81" s="1">
        <v>1.2</v>
      </c>
      <c r="AA81" s="1">
        <v>0.6</v>
      </c>
      <c r="AB81" s="1">
        <v>0.6</v>
      </c>
      <c r="AC81" s="1">
        <v>1.6</v>
      </c>
      <c r="AD81" s="1">
        <v>1.2</v>
      </c>
      <c r="AE81" s="1">
        <v>0.4</v>
      </c>
      <c r="AF81" s="1">
        <v>0.4</v>
      </c>
      <c r="AG81" s="17" t="s">
        <v>130</v>
      </c>
      <c r="AH81" s="1">
        <f>G81*R81</f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132</v>
      </c>
      <c r="B82" s="1" t="s">
        <v>43</v>
      </c>
      <c r="C82" s="1">
        <v>18</v>
      </c>
      <c r="D82" s="1"/>
      <c r="E82" s="1">
        <v>1</v>
      </c>
      <c r="F82" s="1">
        <v>14</v>
      </c>
      <c r="G82" s="8">
        <v>0.3</v>
      </c>
      <c r="H82" s="1">
        <v>40</v>
      </c>
      <c r="I82" s="1" t="s">
        <v>38</v>
      </c>
      <c r="J82" s="1"/>
      <c r="K82" s="1">
        <v>2</v>
      </c>
      <c r="L82" s="1">
        <f t="shared" si="13"/>
        <v>-1</v>
      </c>
      <c r="M82" s="1">
        <f t="shared" si="14"/>
        <v>1</v>
      </c>
      <c r="N82" s="1"/>
      <c r="O82" s="1">
        <v>0</v>
      </c>
      <c r="P82" s="1">
        <v>0</v>
      </c>
      <c r="Q82" s="1">
        <f t="shared" si="15"/>
        <v>0.2</v>
      </c>
      <c r="R82" s="5"/>
      <c r="S82" s="5"/>
      <c r="T82" s="1"/>
      <c r="U82" s="1">
        <f t="shared" si="16"/>
        <v>70</v>
      </c>
      <c r="V82" s="1">
        <f t="shared" si="17"/>
        <v>70</v>
      </c>
      <c r="W82" s="1">
        <v>0.6</v>
      </c>
      <c r="X82" s="1">
        <v>1.6</v>
      </c>
      <c r="Y82" s="1">
        <v>1.8</v>
      </c>
      <c r="Z82" s="1">
        <v>1.2</v>
      </c>
      <c r="AA82" s="1">
        <v>2.4</v>
      </c>
      <c r="AB82" s="1">
        <v>2.4</v>
      </c>
      <c r="AC82" s="1">
        <v>1.2</v>
      </c>
      <c r="AD82" s="1">
        <v>1.6</v>
      </c>
      <c r="AE82" s="1">
        <v>1.2</v>
      </c>
      <c r="AF82" s="1">
        <v>1</v>
      </c>
      <c r="AG82" s="16" t="s">
        <v>152</v>
      </c>
      <c r="AH82" s="1">
        <f>G82*R82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133</v>
      </c>
      <c r="B83" s="1" t="s">
        <v>43</v>
      </c>
      <c r="C83" s="1">
        <v>162</v>
      </c>
      <c r="D83" s="1">
        <v>150</v>
      </c>
      <c r="E83" s="1">
        <v>70</v>
      </c>
      <c r="F83" s="1">
        <v>143</v>
      </c>
      <c r="G83" s="8">
        <v>0.3</v>
      </c>
      <c r="H83" s="1">
        <v>40</v>
      </c>
      <c r="I83" s="1" t="s">
        <v>38</v>
      </c>
      <c r="J83" s="1"/>
      <c r="K83" s="1">
        <v>79</v>
      </c>
      <c r="L83" s="1">
        <f t="shared" si="13"/>
        <v>-9</v>
      </c>
      <c r="M83" s="1">
        <f t="shared" si="14"/>
        <v>70</v>
      </c>
      <c r="N83" s="1"/>
      <c r="O83" s="1">
        <v>0</v>
      </c>
      <c r="P83" s="1">
        <v>11.399999999999981</v>
      </c>
      <c r="Q83" s="1">
        <f t="shared" si="15"/>
        <v>14</v>
      </c>
      <c r="R83" s="5"/>
      <c r="S83" s="5"/>
      <c r="T83" s="1"/>
      <c r="U83" s="1">
        <f t="shared" si="16"/>
        <v>11.028571428571427</v>
      </c>
      <c r="V83" s="1">
        <f t="shared" si="17"/>
        <v>11.028571428571427</v>
      </c>
      <c r="W83" s="1">
        <v>20.399999999999999</v>
      </c>
      <c r="X83" s="1">
        <v>24.6</v>
      </c>
      <c r="Y83" s="1">
        <v>20</v>
      </c>
      <c r="Z83" s="1">
        <v>17.8</v>
      </c>
      <c r="AA83" s="1">
        <v>16.2</v>
      </c>
      <c r="AB83" s="1">
        <v>17</v>
      </c>
      <c r="AC83" s="1">
        <v>22</v>
      </c>
      <c r="AD83" s="1">
        <v>20</v>
      </c>
      <c r="AE83" s="1">
        <v>20.6</v>
      </c>
      <c r="AF83" s="1">
        <v>21.2</v>
      </c>
      <c r="AG83" s="1"/>
      <c r="AH83" s="1">
        <f>G83*R83</f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134</v>
      </c>
      <c r="B84" s="1" t="s">
        <v>43</v>
      </c>
      <c r="C84" s="1">
        <v>11</v>
      </c>
      <c r="D84" s="1"/>
      <c r="E84" s="1">
        <v>2</v>
      </c>
      <c r="F84" s="1">
        <v>9</v>
      </c>
      <c r="G84" s="8">
        <v>0.05</v>
      </c>
      <c r="H84" s="1">
        <v>120</v>
      </c>
      <c r="I84" s="1" t="s">
        <v>38</v>
      </c>
      <c r="J84" s="1"/>
      <c r="K84" s="1">
        <v>2</v>
      </c>
      <c r="L84" s="1">
        <f t="shared" si="13"/>
        <v>0</v>
      </c>
      <c r="M84" s="1">
        <f t="shared" si="14"/>
        <v>2</v>
      </c>
      <c r="N84" s="1"/>
      <c r="O84" s="1">
        <v>0</v>
      </c>
      <c r="P84" s="1">
        <v>0</v>
      </c>
      <c r="Q84" s="1">
        <f t="shared" si="15"/>
        <v>0.4</v>
      </c>
      <c r="R84" s="5"/>
      <c r="S84" s="5"/>
      <c r="T84" s="1"/>
      <c r="U84" s="1">
        <f t="shared" si="16"/>
        <v>22.5</v>
      </c>
      <c r="V84" s="1">
        <f t="shared" si="17"/>
        <v>22.5</v>
      </c>
      <c r="W84" s="1">
        <v>0.4</v>
      </c>
      <c r="X84" s="1">
        <v>0</v>
      </c>
      <c r="Y84" s="1">
        <v>0.6</v>
      </c>
      <c r="Z84" s="1">
        <v>0.6</v>
      </c>
      <c r="AA84" s="1">
        <v>0.6</v>
      </c>
      <c r="AB84" s="1">
        <v>0.6</v>
      </c>
      <c r="AC84" s="1">
        <v>1</v>
      </c>
      <c r="AD84" s="1">
        <v>1.4</v>
      </c>
      <c r="AE84" s="1">
        <v>1.2</v>
      </c>
      <c r="AF84" s="1">
        <v>1.2</v>
      </c>
      <c r="AG84" s="17" t="s">
        <v>130</v>
      </c>
      <c r="AH84" s="1">
        <f>G84*R84</f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135</v>
      </c>
      <c r="B85" s="1" t="s">
        <v>37</v>
      </c>
      <c r="C85" s="1">
        <v>6921.4579999999996</v>
      </c>
      <c r="D85" s="1">
        <v>8839.2000000000007</v>
      </c>
      <c r="E85" s="1">
        <v>4772.9160000000002</v>
      </c>
      <c r="F85" s="1">
        <v>3944.08</v>
      </c>
      <c r="G85" s="8">
        <v>1</v>
      </c>
      <c r="H85" s="1">
        <v>40</v>
      </c>
      <c r="I85" s="1" t="s">
        <v>38</v>
      </c>
      <c r="J85" s="1"/>
      <c r="K85" s="1">
        <v>4986.652</v>
      </c>
      <c r="L85" s="1">
        <f t="shared" si="13"/>
        <v>-213.73599999999988</v>
      </c>
      <c r="M85" s="1">
        <f t="shared" si="14"/>
        <v>4772.9160000000002</v>
      </c>
      <c r="N85" s="1">
        <v>42.6</v>
      </c>
      <c r="O85" s="1">
        <v>0</v>
      </c>
      <c r="P85" s="1">
        <v>2221.0810000000019</v>
      </c>
      <c r="Q85" s="1">
        <f t="shared" si="15"/>
        <v>954.58320000000003</v>
      </c>
      <c r="R85" s="5">
        <f t="shared" ref="R80:R93" si="19">10*Q85-P85-F85</f>
        <v>3380.6709999999985</v>
      </c>
      <c r="S85" s="5"/>
      <c r="T85" s="1"/>
      <c r="U85" s="1">
        <f t="shared" si="16"/>
        <v>10</v>
      </c>
      <c r="V85" s="1">
        <f t="shared" si="17"/>
        <v>6.4584847082999177</v>
      </c>
      <c r="W85" s="1">
        <v>759.86439999999993</v>
      </c>
      <c r="X85" s="1">
        <v>736.27839999999992</v>
      </c>
      <c r="Y85" s="1">
        <v>689.68799999999999</v>
      </c>
      <c r="Z85" s="1">
        <v>694.86440000000005</v>
      </c>
      <c r="AA85" s="1">
        <v>743.99120000000005</v>
      </c>
      <c r="AB85" s="1">
        <v>725.39059999999995</v>
      </c>
      <c r="AC85" s="1">
        <v>780.63459999999998</v>
      </c>
      <c r="AD85" s="1">
        <v>735.76559999999995</v>
      </c>
      <c r="AE85" s="1">
        <v>808.0086</v>
      </c>
      <c r="AF85" s="1">
        <v>854.0992</v>
      </c>
      <c r="AG85" s="1" t="s">
        <v>61</v>
      </c>
      <c r="AH85" s="1">
        <f>G85*R85</f>
        <v>3380.6709999999985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136</v>
      </c>
      <c r="B86" s="1" t="s">
        <v>43</v>
      </c>
      <c r="C86" s="1">
        <v>403</v>
      </c>
      <c r="D86" s="1">
        <v>221</v>
      </c>
      <c r="E86" s="1">
        <v>167</v>
      </c>
      <c r="F86" s="1">
        <v>291</v>
      </c>
      <c r="G86" s="8">
        <v>0.3</v>
      </c>
      <c r="H86" s="1">
        <v>40</v>
      </c>
      <c r="I86" s="1" t="s">
        <v>38</v>
      </c>
      <c r="J86" s="1"/>
      <c r="K86" s="1">
        <v>179</v>
      </c>
      <c r="L86" s="1">
        <f t="shared" si="13"/>
        <v>-12</v>
      </c>
      <c r="M86" s="1">
        <f t="shared" si="14"/>
        <v>167</v>
      </c>
      <c r="N86" s="1"/>
      <c r="O86" s="1">
        <v>0</v>
      </c>
      <c r="P86" s="1">
        <v>0</v>
      </c>
      <c r="Q86" s="1">
        <f t="shared" si="15"/>
        <v>33.4</v>
      </c>
      <c r="R86" s="5">
        <f t="shared" si="19"/>
        <v>43</v>
      </c>
      <c r="S86" s="5"/>
      <c r="T86" s="1"/>
      <c r="U86" s="1">
        <f t="shared" si="16"/>
        <v>10</v>
      </c>
      <c r="V86" s="1">
        <f t="shared" si="17"/>
        <v>8.7125748502994007</v>
      </c>
      <c r="W86" s="1">
        <v>38.200000000000003</v>
      </c>
      <c r="X86" s="1">
        <v>48.6</v>
      </c>
      <c r="Y86" s="1">
        <v>45.6</v>
      </c>
      <c r="Z86" s="1">
        <v>35.200000000000003</v>
      </c>
      <c r="AA86" s="1">
        <v>28.4</v>
      </c>
      <c r="AB86" s="1">
        <v>30.4</v>
      </c>
      <c r="AC86" s="1">
        <v>37.6</v>
      </c>
      <c r="AD86" s="1">
        <v>34</v>
      </c>
      <c r="AE86" s="1">
        <v>31.8</v>
      </c>
      <c r="AF86" s="1">
        <v>32.6</v>
      </c>
      <c r="AG86" s="1"/>
      <c r="AH86" s="1">
        <f>G86*R86</f>
        <v>12.9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137</v>
      </c>
      <c r="B87" s="1" t="s">
        <v>43</v>
      </c>
      <c r="C87" s="1">
        <v>194</v>
      </c>
      <c r="D87" s="1">
        <v>251</v>
      </c>
      <c r="E87" s="1">
        <v>88</v>
      </c>
      <c r="F87" s="1">
        <v>137</v>
      </c>
      <c r="G87" s="8">
        <v>0.3</v>
      </c>
      <c r="H87" s="1">
        <v>40</v>
      </c>
      <c r="I87" s="1" t="s">
        <v>38</v>
      </c>
      <c r="J87" s="1"/>
      <c r="K87" s="1">
        <v>103</v>
      </c>
      <c r="L87" s="1">
        <f t="shared" si="13"/>
        <v>-15</v>
      </c>
      <c r="M87" s="1">
        <f t="shared" si="14"/>
        <v>88</v>
      </c>
      <c r="N87" s="1"/>
      <c r="O87" s="1">
        <v>0</v>
      </c>
      <c r="P87" s="1">
        <v>32.600000000000023</v>
      </c>
      <c r="Q87" s="1">
        <f t="shared" si="15"/>
        <v>17.600000000000001</v>
      </c>
      <c r="R87" s="5">
        <f t="shared" si="19"/>
        <v>6.3999999999999773</v>
      </c>
      <c r="S87" s="5"/>
      <c r="T87" s="1"/>
      <c r="U87" s="1">
        <f t="shared" si="16"/>
        <v>10</v>
      </c>
      <c r="V87" s="1">
        <f t="shared" si="17"/>
        <v>9.6363636363636367</v>
      </c>
      <c r="W87" s="1">
        <v>23.6</v>
      </c>
      <c r="X87" s="1">
        <v>26.4</v>
      </c>
      <c r="Y87" s="1">
        <v>25.6</v>
      </c>
      <c r="Z87" s="1">
        <v>23.2</v>
      </c>
      <c r="AA87" s="1">
        <v>20.8</v>
      </c>
      <c r="AB87" s="1">
        <v>22</v>
      </c>
      <c r="AC87" s="1">
        <v>22.8</v>
      </c>
      <c r="AD87" s="1">
        <v>21</v>
      </c>
      <c r="AE87" s="1">
        <v>23.4</v>
      </c>
      <c r="AF87" s="1">
        <v>25.2</v>
      </c>
      <c r="AG87" s="1" t="s">
        <v>138</v>
      </c>
      <c r="AH87" s="1">
        <f>G87*R87</f>
        <v>1.919999999999993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139</v>
      </c>
      <c r="B88" s="1" t="s">
        <v>37</v>
      </c>
      <c r="C88" s="1">
        <v>23.875</v>
      </c>
      <c r="D88" s="1">
        <v>1.397</v>
      </c>
      <c r="E88" s="1">
        <v>4.2119999999999997</v>
      </c>
      <c r="F88" s="1">
        <v>15.452999999999999</v>
      </c>
      <c r="G88" s="8">
        <v>1</v>
      </c>
      <c r="H88" s="1">
        <v>45</v>
      </c>
      <c r="I88" s="1" t="s">
        <v>38</v>
      </c>
      <c r="J88" s="1"/>
      <c r="K88" s="1">
        <v>5.3</v>
      </c>
      <c r="L88" s="1">
        <f t="shared" si="13"/>
        <v>-1.0880000000000001</v>
      </c>
      <c r="M88" s="1">
        <f t="shared" si="14"/>
        <v>4.2119999999999997</v>
      </c>
      <c r="N88" s="1"/>
      <c r="O88" s="1">
        <v>0</v>
      </c>
      <c r="P88" s="1">
        <v>0</v>
      </c>
      <c r="Q88" s="1">
        <f t="shared" si="15"/>
        <v>0.84239999999999993</v>
      </c>
      <c r="R88" s="5"/>
      <c r="S88" s="5"/>
      <c r="T88" s="1"/>
      <c r="U88" s="1">
        <f t="shared" si="16"/>
        <v>18.344017094017094</v>
      </c>
      <c r="V88" s="1">
        <f t="shared" si="17"/>
        <v>18.344017094017094</v>
      </c>
      <c r="W88" s="1">
        <v>0.219</v>
      </c>
      <c r="X88" s="1">
        <v>0.50219999999999998</v>
      </c>
      <c r="Y88" s="1">
        <v>0.56420000000000003</v>
      </c>
      <c r="Z88" s="1">
        <v>0.28100000000000003</v>
      </c>
      <c r="AA88" s="1">
        <v>-0.34</v>
      </c>
      <c r="AB88" s="1">
        <v>0.26479999999999998</v>
      </c>
      <c r="AC88" s="1">
        <v>1.1612</v>
      </c>
      <c r="AD88" s="1">
        <v>2.1663999999999999</v>
      </c>
      <c r="AE88" s="1">
        <v>2.7147999999999999</v>
      </c>
      <c r="AF88" s="1">
        <v>1.9346000000000001</v>
      </c>
      <c r="AG88" s="16" t="s">
        <v>153</v>
      </c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140</v>
      </c>
      <c r="B89" s="1" t="s">
        <v>37</v>
      </c>
      <c r="C89" s="1">
        <v>88.73</v>
      </c>
      <c r="D89" s="1"/>
      <c r="E89" s="1">
        <v>48.578000000000003</v>
      </c>
      <c r="F89" s="1">
        <v>38.781999999999996</v>
      </c>
      <c r="G89" s="8">
        <v>1</v>
      </c>
      <c r="H89" s="1">
        <v>50</v>
      </c>
      <c r="I89" s="1" t="s">
        <v>38</v>
      </c>
      <c r="J89" s="1"/>
      <c r="K89" s="1">
        <v>47.4</v>
      </c>
      <c r="L89" s="1">
        <f t="shared" si="13"/>
        <v>1.1780000000000044</v>
      </c>
      <c r="M89" s="1">
        <f t="shared" si="14"/>
        <v>48.578000000000003</v>
      </c>
      <c r="N89" s="1"/>
      <c r="O89" s="1">
        <v>0</v>
      </c>
      <c r="P89" s="1">
        <v>29.721599999999999</v>
      </c>
      <c r="Q89" s="1">
        <f t="shared" si="15"/>
        <v>9.7156000000000002</v>
      </c>
      <c r="R89" s="5">
        <f t="shared" si="19"/>
        <v>28.652400000000014</v>
      </c>
      <c r="S89" s="5"/>
      <c r="T89" s="1"/>
      <c r="U89" s="1">
        <f t="shared" si="16"/>
        <v>10</v>
      </c>
      <c r="V89" s="1">
        <f t="shared" si="17"/>
        <v>7.0508872329037828</v>
      </c>
      <c r="W89" s="1">
        <v>8.8016000000000005</v>
      </c>
      <c r="X89" s="1">
        <v>7.98</v>
      </c>
      <c r="Y89" s="1">
        <v>9.5323999999999991</v>
      </c>
      <c r="Z89" s="1">
        <v>9.4441999999999986</v>
      </c>
      <c r="AA89" s="1">
        <v>12.331</v>
      </c>
      <c r="AB89" s="1">
        <v>12.429399999999999</v>
      </c>
      <c r="AC89" s="1">
        <v>7.0837999999999992</v>
      </c>
      <c r="AD89" s="1">
        <v>9</v>
      </c>
      <c r="AE89" s="1">
        <v>8.4342000000000006</v>
      </c>
      <c r="AF89" s="1">
        <v>6.7918000000000003</v>
      </c>
      <c r="AG89" s="1"/>
      <c r="AH89" s="1">
        <f>G89*R89</f>
        <v>28.652400000000014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141</v>
      </c>
      <c r="B90" s="1" t="s">
        <v>43</v>
      </c>
      <c r="C90" s="1">
        <v>22</v>
      </c>
      <c r="D90" s="1">
        <v>1</v>
      </c>
      <c r="E90" s="1">
        <v>9</v>
      </c>
      <c r="F90" s="1">
        <v>14</v>
      </c>
      <c r="G90" s="8">
        <v>0.33</v>
      </c>
      <c r="H90" s="1">
        <v>40</v>
      </c>
      <c r="I90" s="1" t="s">
        <v>38</v>
      </c>
      <c r="J90" s="1"/>
      <c r="K90" s="1">
        <v>9</v>
      </c>
      <c r="L90" s="1">
        <f t="shared" si="13"/>
        <v>0</v>
      </c>
      <c r="M90" s="1">
        <f t="shared" si="14"/>
        <v>9</v>
      </c>
      <c r="N90" s="1"/>
      <c r="O90" s="1">
        <v>0</v>
      </c>
      <c r="P90" s="1">
        <v>0</v>
      </c>
      <c r="Q90" s="1">
        <f t="shared" si="15"/>
        <v>1.8</v>
      </c>
      <c r="R90" s="5">
        <v>6</v>
      </c>
      <c r="S90" s="5"/>
      <c r="T90" s="1"/>
      <c r="U90" s="1">
        <f t="shared" si="16"/>
        <v>11.111111111111111</v>
      </c>
      <c r="V90" s="1">
        <f t="shared" si="17"/>
        <v>7.7777777777777777</v>
      </c>
      <c r="W90" s="1">
        <v>1.4</v>
      </c>
      <c r="X90" s="1">
        <v>1.6</v>
      </c>
      <c r="Y90" s="1">
        <v>1.8</v>
      </c>
      <c r="Z90" s="1">
        <v>1.6</v>
      </c>
      <c r="AA90" s="1">
        <v>2</v>
      </c>
      <c r="AB90" s="1">
        <v>1.8</v>
      </c>
      <c r="AC90" s="1">
        <v>0.2</v>
      </c>
      <c r="AD90" s="1">
        <v>-0.4</v>
      </c>
      <c r="AE90" s="1">
        <v>1.4</v>
      </c>
      <c r="AF90" s="1">
        <v>1.2</v>
      </c>
      <c r="AG90" s="1"/>
      <c r="AH90" s="1">
        <f>G90*R90</f>
        <v>1.98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142</v>
      </c>
      <c r="B91" s="1" t="s">
        <v>43</v>
      </c>
      <c r="C91" s="1">
        <v>17</v>
      </c>
      <c r="D91" s="1"/>
      <c r="E91" s="1">
        <v>11</v>
      </c>
      <c r="F91" s="1">
        <v>5</v>
      </c>
      <c r="G91" s="8">
        <v>0.3</v>
      </c>
      <c r="H91" s="1">
        <v>40</v>
      </c>
      <c r="I91" s="1" t="s">
        <v>38</v>
      </c>
      <c r="J91" s="1"/>
      <c r="K91" s="1">
        <v>12</v>
      </c>
      <c r="L91" s="1">
        <f t="shared" si="13"/>
        <v>-1</v>
      </c>
      <c r="M91" s="1">
        <f t="shared" si="14"/>
        <v>11</v>
      </c>
      <c r="N91" s="1"/>
      <c r="O91" s="1">
        <v>0</v>
      </c>
      <c r="P91" s="1">
        <v>6</v>
      </c>
      <c r="Q91" s="1">
        <f t="shared" si="15"/>
        <v>2.2000000000000002</v>
      </c>
      <c r="R91" s="5">
        <f t="shared" si="19"/>
        <v>11</v>
      </c>
      <c r="S91" s="5"/>
      <c r="T91" s="1"/>
      <c r="U91" s="1">
        <f t="shared" si="16"/>
        <v>10</v>
      </c>
      <c r="V91" s="1">
        <f t="shared" si="17"/>
        <v>5</v>
      </c>
      <c r="W91" s="1">
        <v>1.4</v>
      </c>
      <c r="X91" s="1">
        <v>1</v>
      </c>
      <c r="Y91" s="1">
        <v>1.6</v>
      </c>
      <c r="Z91" s="1">
        <v>1.8</v>
      </c>
      <c r="AA91" s="1">
        <v>1.2</v>
      </c>
      <c r="AB91" s="1">
        <v>1</v>
      </c>
      <c r="AC91" s="1">
        <v>0.4</v>
      </c>
      <c r="AD91" s="1">
        <v>0.4</v>
      </c>
      <c r="AE91" s="1">
        <v>0.4</v>
      </c>
      <c r="AF91" s="1">
        <v>0.6</v>
      </c>
      <c r="AG91" s="1"/>
      <c r="AH91" s="1">
        <f>G91*R91</f>
        <v>3.3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143</v>
      </c>
      <c r="B92" s="1" t="s">
        <v>43</v>
      </c>
      <c r="C92" s="1">
        <v>30</v>
      </c>
      <c r="D92" s="1">
        <v>1</v>
      </c>
      <c r="E92" s="1">
        <v>12</v>
      </c>
      <c r="F92" s="1">
        <v>19</v>
      </c>
      <c r="G92" s="8">
        <v>0.12</v>
      </c>
      <c r="H92" s="1">
        <v>45</v>
      </c>
      <c r="I92" s="1" t="s">
        <v>38</v>
      </c>
      <c r="J92" s="1"/>
      <c r="K92" s="1">
        <v>12</v>
      </c>
      <c r="L92" s="1">
        <f t="shared" si="13"/>
        <v>0</v>
      </c>
      <c r="M92" s="1">
        <f t="shared" si="14"/>
        <v>12</v>
      </c>
      <c r="N92" s="1"/>
      <c r="O92" s="1">
        <v>0</v>
      </c>
      <c r="P92" s="1">
        <v>0</v>
      </c>
      <c r="Q92" s="1">
        <f t="shared" si="15"/>
        <v>2.4</v>
      </c>
      <c r="R92" s="5">
        <f t="shared" si="19"/>
        <v>5</v>
      </c>
      <c r="S92" s="5"/>
      <c r="T92" s="1"/>
      <c r="U92" s="1">
        <f t="shared" si="16"/>
        <v>10</v>
      </c>
      <c r="V92" s="1">
        <f t="shared" si="17"/>
        <v>7.916666666666667</v>
      </c>
      <c r="W92" s="1">
        <v>0.8</v>
      </c>
      <c r="X92" s="1">
        <v>0.6</v>
      </c>
      <c r="Y92" s="1">
        <v>1</v>
      </c>
      <c r="Z92" s="1">
        <v>1</v>
      </c>
      <c r="AA92" s="1">
        <v>0</v>
      </c>
      <c r="AB92" s="1">
        <v>0</v>
      </c>
      <c r="AC92" s="1">
        <v>1.8</v>
      </c>
      <c r="AD92" s="1">
        <v>1.8</v>
      </c>
      <c r="AE92" s="1">
        <v>0</v>
      </c>
      <c r="AF92" s="1">
        <v>0</v>
      </c>
      <c r="AG92" s="1" t="s">
        <v>144</v>
      </c>
      <c r="AH92" s="1">
        <f>G92*R92</f>
        <v>0.6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145</v>
      </c>
      <c r="B93" s="1" t="s">
        <v>37</v>
      </c>
      <c r="C93" s="1">
        <v>28.315000000000001</v>
      </c>
      <c r="D93" s="1"/>
      <c r="E93" s="1"/>
      <c r="F93" s="1">
        <v>28.315000000000001</v>
      </c>
      <c r="G93" s="8">
        <v>1</v>
      </c>
      <c r="H93" s="1">
        <v>180</v>
      </c>
      <c r="I93" s="1" t="s">
        <v>38</v>
      </c>
      <c r="J93" s="1"/>
      <c r="K93" s="1"/>
      <c r="L93" s="1">
        <f t="shared" si="13"/>
        <v>0</v>
      </c>
      <c r="M93" s="1">
        <f t="shared" si="14"/>
        <v>0</v>
      </c>
      <c r="N93" s="1"/>
      <c r="O93" s="1">
        <v>0</v>
      </c>
      <c r="P93" s="1">
        <v>0</v>
      </c>
      <c r="Q93" s="1">
        <f t="shared" si="15"/>
        <v>0</v>
      </c>
      <c r="R93" s="5"/>
      <c r="S93" s="5"/>
      <c r="T93" s="1"/>
      <c r="U93" s="1" t="e">
        <f t="shared" si="16"/>
        <v>#DIV/0!</v>
      </c>
      <c r="V93" s="1" t="e">
        <f t="shared" si="17"/>
        <v>#DIV/0!</v>
      </c>
      <c r="W93" s="1">
        <v>0.37719999999999998</v>
      </c>
      <c r="X93" s="1">
        <v>0.37719999999999998</v>
      </c>
      <c r="Y93" s="1">
        <v>0.151</v>
      </c>
      <c r="Z93" s="1">
        <v>0.151</v>
      </c>
      <c r="AA93" s="1">
        <v>7.3800000000000004E-2</v>
      </c>
      <c r="AB93" s="1">
        <v>7.3800000000000004E-2</v>
      </c>
      <c r="AC93" s="1">
        <v>7.4999999999999997E-2</v>
      </c>
      <c r="AD93" s="1">
        <v>7.4999999999999997E-2</v>
      </c>
      <c r="AE93" s="1">
        <v>0.15040000000000001</v>
      </c>
      <c r="AF93" s="1">
        <v>0.15040000000000001</v>
      </c>
      <c r="AG93" s="17" t="s">
        <v>130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autoFilter ref="A3:AH93" xr:uid="{85B8648D-AAE3-4137-B995-3725EB9AD9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2025-07-09T12:57:39Z</dcterms:created>
  <dcterms:modified xsi:type="dcterms:W3CDTF">2025-07-09T13:14:45Z</dcterms:modified>
</cp:coreProperties>
</file>