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FA2D853-55D7-4A36-B5E5-056C438687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71" i="1" l="1"/>
  <c r="Z133" i="1"/>
  <c r="Y24" i="1"/>
  <c r="Y32" i="1"/>
  <c r="Y44" i="1"/>
  <c r="Y59" i="1"/>
  <c r="Y65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Z4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85" i="1" l="1"/>
  <c r="Z463" i="1"/>
  <c r="Y511" i="1"/>
  <c r="Y508" i="1"/>
  <c r="Z211" i="1"/>
  <c r="Z109" i="1"/>
  <c r="Z495" i="1"/>
  <c r="Z447" i="1"/>
  <c r="Z399" i="1"/>
  <c r="Z371" i="1"/>
  <c r="Z122" i="1"/>
  <c r="Z92" i="1"/>
  <c r="Z65" i="1"/>
  <c r="Y509" i="1"/>
  <c r="Z512" i="1"/>
  <c r="Z303" i="1"/>
  <c r="Y507" i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<sst xmlns="http://schemas.openxmlformats.org/spreadsheetml/2006/main" count="2277" uniqueCount="831">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</sst>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95</v>
      </c>
      <c r="Y41" s="568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98.826388888888886</v>
      </c>
      <c r="BN41" s="64">
        <f>IFERROR(Y41*I41/H41,"0")</f>
        <v>101.11499999999998</v>
      </c>
      <c r="BO41" s="64">
        <f>IFERROR(1/J41*(X41/H41),"0")</f>
        <v>0.13744212962962962</v>
      </c>
      <c r="BP41" s="64">
        <f>IFERROR(1/J41*(Y41/H41),"0")</f>
        <v>0.140625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8.7962962962962958</v>
      </c>
      <c r="Y44" s="569">
        <f>IFERROR(Y41/H41,"0")+IFERROR(Y42/H42,"0")+IFERROR(Y43/H43,"0")</f>
        <v>9</v>
      </c>
      <c r="Z44" s="569">
        <f>IFERROR(IF(Z41="",0,Z41),"0")+IFERROR(IF(Z42="",0,Z42),"0")+IFERROR(IF(Z43="",0,Z43),"0")</f>
        <v>0.17082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95</v>
      </c>
      <c r="Y45" s="569">
        <f>IFERROR(SUM(Y41:Y43),"0")</f>
        <v>97.2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29</v>
      </c>
      <c r="Y52" s="568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30.126339285714291</v>
      </c>
      <c r="BN52" s="64">
        <f t="shared" ref="BN52:BN57" si="8">IFERROR(Y52*I52/H52,"0")</f>
        <v>34.904999999999994</v>
      </c>
      <c r="BO52" s="64">
        <f t="shared" ref="BO52:BO57" si="9">IFERROR(1/J52*(X52/H52),"0")</f>
        <v>4.0457589285714288E-2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88</v>
      </c>
      <c r="Y53" s="568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91.544444444444437</v>
      </c>
      <c r="BN53" s="64">
        <f t="shared" si="8"/>
        <v>101.11499999999998</v>
      </c>
      <c r="BO53" s="64">
        <f t="shared" si="9"/>
        <v>0.1273148148148148</v>
      </c>
      <c r="BP53" s="64">
        <f t="shared" si="10"/>
        <v>0.140625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17</v>
      </c>
      <c r="Y55" s="568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17.892499999999998</v>
      </c>
      <c r="BN55" s="64">
        <f t="shared" si="8"/>
        <v>21.05</v>
      </c>
      <c r="BO55" s="64">
        <f t="shared" si="9"/>
        <v>3.2196969696969696E-2</v>
      </c>
      <c r="BP55" s="64">
        <f t="shared" si="10"/>
        <v>3.787878787878788E-2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14.987433862433861</v>
      </c>
      <c r="Y58" s="569">
        <f>IFERROR(Y52/H52,"0")+IFERROR(Y53/H53,"0")+IFERROR(Y54/H54,"0")+IFERROR(Y55/H55,"0")+IFERROR(Y56/H56,"0")+IFERROR(Y57/H57,"0")</f>
        <v>17</v>
      </c>
      <c r="Z58" s="569">
        <f>IFERROR(IF(Z52="",0,Z52),"0")+IFERROR(IF(Z53="",0,Z53),"0")+IFERROR(IF(Z54="",0,Z54),"0")+IFERROR(IF(Z55="",0,Z55),"0")+IFERROR(IF(Z56="",0,Z56),"0")+IFERROR(IF(Z57="",0,Z57),"0")</f>
        <v>0.27285999999999999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134</v>
      </c>
      <c r="Y59" s="569">
        <f>IFERROR(SUM(Y52:Y57),"0")</f>
        <v>150.80000000000001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44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45.772222222222219</v>
      </c>
      <c r="BN61" s="64">
        <f>IFERROR(Y61*I61/H61,"0")</f>
        <v>56.17499999999999</v>
      </c>
      <c r="BO61" s="64">
        <f>IFERROR(1/J61*(X61/H61),"0")</f>
        <v>6.3657407407407399E-2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4.0740740740740735</v>
      </c>
      <c r="Y65" s="569">
        <f>IFERROR(Y61/H61,"0")+IFERROR(Y62/H62,"0")+IFERROR(Y63/H63,"0")+IFERROR(Y64/H64,"0")</f>
        <v>5</v>
      </c>
      <c r="Z65" s="569">
        <f>IFERROR(IF(Z61="",0,Z61),"0")+IFERROR(IF(Z62="",0,Z62),"0")+IFERROR(IF(Z63="",0,Z63),"0")+IFERROR(IF(Z64="",0,Z64),"0")</f>
        <v>9.4899999999999998E-2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44</v>
      </c>
      <c r="Y66" s="569">
        <f>IFERROR(SUM(Y61:Y64),"0")</f>
        <v>54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49</v>
      </c>
      <c r="Y83" s="56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51.732692307692304</v>
      </c>
      <c r="BN83" s="64">
        <f>IFERROR(Y83*I83/H83,"0")</f>
        <v>57.644999999999996</v>
      </c>
      <c r="BO83" s="64">
        <f>IFERROR(1/J83*(X83/H83),"0")</f>
        <v>9.815705128205128E-2</v>
      </c>
      <c r="BP83" s="64">
        <f>IFERROR(1/J83*(Y83/H83),"0")</f>
        <v>0.109375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6.2820512820512819</v>
      </c>
      <c r="Y85" s="569">
        <f>IFERROR(Y83/H83,"0")+IFERROR(Y84/H84,"0")</f>
        <v>7</v>
      </c>
      <c r="Z85" s="569">
        <f>IFERROR(IF(Z83="",0,Z83),"0")+IFERROR(IF(Z84="",0,Z84),"0")</f>
        <v>0.13286000000000001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49</v>
      </c>
      <c r="Y86" s="569">
        <f>IFERROR(SUM(Y83:Y84),"0")</f>
        <v>54.6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925</v>
      </c>
      <c r="Y89" s="568">
        <f>IFERROR(IF(X89="",0,CEILING((X89/$H89),1)*$H89),"")</f>
        <v>928.80000000000007</v>
      </c>
      <c r="Z89" s="36">
        <f>IFERROR(IF(Y89=0,"",ROUNDUP(Y89/H89,0)*0.01898),"")</f>
        <v>1.63228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962.25694444444434</v>
      </c>
      <c r="BN89" s="64">
        <f>IFERROR(Y89*I89/H89,"0")</f>
        <v>966.21</v>
      </c>
      <c r="BO89" s="64">
        <f>IFERROR(1/J89*(X89/H89),"0")</f>
        <v>1.3382523148148147</v>
      </c>
      <c r="BP89" s="64">
        <f>IFERROR(1/J89*(Y89/H89),"0")</f>
        <v>1.34375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85.648148148148138</v>
      </c>
      <c r="Y92" s="569">
        <f>IFERROR(Y89/H89,"0")+IFERROR(Y90/H90,"0")+IFERROR(Y91/H91,"0")</f>
        <v>86</v>
      </c>
      <c r="Z92" s="569">
        <f>IFERROR(IF(Z89="",0,Z89),"0")+IFERROR(IF(Z90="",0,Z90),"0")+IFERROR(IF(Z91="",0,Z91),"0")</f>
        <v>1.63228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925</v>
      </c>
      <c r="Y93" s="569">
        <f>IFERROR(SUM(Y89:Y91),"0")</f>
        <v>928.80000000000007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108</v>
      </c>
      <c r="Y95" s="568">
        <f t="shared" ref="Y95:Y100" si="16"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114.92</v>
      </c>
      <c r="BN95" s="64">
        <f t="shared" ref="BN95:BN100" si="18">IFERROR(Y95*I95/H95,"0")</f>
        <v>120.66599999999998</v>
      </c>
      <c r="BO95" s="64">
        <f t="shared" ref="BO95:BO100" si="19">IFERROR(1/J95*(X95/H95),"0")</f>
        <v>0.20833333333333334</v>
      </c>
      <c r="BP95" s="64">
        <f t="shared" ref="BP95:BP100" si="20">IFERROR(1/J95*(Y95/H95),"0")</f>
        <v>0.21875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183</v>
      </c>
      <c r="Y99" s="568">
        <f t="shared" si="16"/>
        <v>183.60000000000002</v>
      </c>
      <c r="Z99" s="36">
        <f>IFERROR(IF(Y99=0,"",ROUNDUP(Y99/H99,0)*0.00651),"")</f>
        <v>0.44268000000000002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200.07999999999998</v>
      </c>
      <c r="BN99" s="64">
        <f t="shared" si="18"/>
        <v>200.73599999999999</v>
      </c>
      <c r="BO99" s="64">
        <f t="shared" si="19"/>
        <v>0.37240537240537241</v>
      </c>
      <c r="BP99" s="64">
        <f t="shared" si="20"/>
        <v>0.37362637362637363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81.1111111111111</v>
      </c>
      <c r="Y101" s="569">
        <f>IFERROR(Y95/H95,"0")+IFERROR(Y96/H96,"0")+IFERROR(Y97/H97,"0")+IFERROR(Y98/H98,"0")+IFERROR(Y99/H99,"0")+IFERROR(Y100/H100,"0")</f>
        <v>82</v>
      </c>
      <c r="Z101" s="569">
        <f>IFERROR(IF(Z95="",0,Z95),"0")+IFERROR(IF(Z96="",0,Z96),"0")+IFERROR(IF(Z97="",0,Z97),"0")+IFERROR(IF(Z98="",0,Z98),"0")+IFERROR(IF(Z99="",0,Z99),"0")+IFERROR(IF(Z100="",0,Z100),"0")</f>
        <v>0.70840000000000003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291</v>
      </c>
      <c r="Y102" s="569">
        <f>IFERROR(SUM(Y95:Y100),"0")</f>
        <v>297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677</v>
      </c>
      <c r="Y105" s="568">
        <f>IFERROR(IF(X105="",0,CEILING((X105/$H105),1)*$H105),"")</f>
        <v>680.40000000000009</v>
      </c>
      <c r="Z105" s="36">
        <f>IFERROR(IF(Y105=0,"",ROUNDUP(Y105/H105,0)*0.01898),"")</f>
        <v>1.19574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704.26805555555541</v>
      </c>
      <c r="BN105" s="64">
        <f>IFERROR(Y105*I105/H105,"0")</f>
        <v>707.80500000000006</v>
      </c>
      <c r="BO105" s="64">
        <f>IFERROR(1/J105*(X105/H105),"0")</f>
        <v>0.97945601851851849</v>
      </c>
      <c r="BP105" s="64">
        <f>IFERROR(1/J105*(Y105/H105),"0")</f>
        <v>0.98437500000000011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62.685185185185183</v>
      </c>
      <c r="Y109" s="569">
        <f>IFERROR(Y105/H105,"0")+IFERROR(Y106/H106,"0")+IFERROR(Y107/H107,"0")+IFERROR(Y108/H108,"0")</f>
        <v>63.000000000000007</v>
      </c>
      <c r="Z109" s="569">
        <f>IFERROR(IF(Z105="",0,Z105),"0")+IFERROR(IF(Z106="",0,Z106),"0")+IFERROR(IF(Z107="",0,Z107),"0")+IFERROR(IF(Z108="",0,Z108),"0")</f>
        <v>1.19574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677</v>
      </c>
      <c r="Y110" s="569">
        <f>IFERROR(SUM(Y105:Y108),"0")</f>
        <v>680.40000000000009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152</v>
      </c>
      <c r="Y112" s="568">
        <f>IFERROR(IF(X112="",0,CEILING((X112/$H112),1)*$H112),"")</f>
        <v>162</v>
      </c>
      <c r="Z112" s="36">
        <f>IFERROR(IF(Y112=0,"",ROUNDUP(Y112/H112,0)*0.01898),"")</f>
        <v>0.28470000000000001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158.12222222222221</v>
      </c>
      <c r="BN112" s="64">
        <f>IFERROR(Y112*I112/H112,"0")</f>
        <v>168.52499999999998</v>
      </c>
      <c r="BO112" s="64">
        <f>IFERROR(1/J112*(X112/H112),"0")</f>
        <v>0.21990740740740738</v>
      </c>
      <c r="BP112" s="64">
        <f>IFERROR(1/J112*(Y112/H112),"0")</f>
        <v>0.23437499999999997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14.074074074074073</v>
      </c>
      <c r="Y115" s="569">
        <f>IFERROR(Y112/H112,"0")+IFERROR(Y113/H113,"0")+IFERROR(Y114/H114,"0")</f>
        <v>14.999999999999998</v>
      </c>
      <c r="Z115" s="569">
        <f>IFERROR(IF(Z112="",0,Z112),"0")+IFERROR(IF(Z113="",0,Z113),"0")+IFERROR(IF(Z114="",0,Z114),"0")</f>
        <v>0.28470000000000001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152</v>
      </c>
      <c r="Y116" s="569">
        <f>IFERROR(SUM(Y112:Y114),"0")</f>
        <v>162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2</v>
      </c>
      <c r="Y154" s="568">
        <f>IFERROR(IF(X154="",0,CEILING((X154/$H154),1)*$H154),"")</f>
        <v>3.96</v>
      </c>
      <c r="Z154" s="36">
        <f>IFERROR(IF(Y154=0,"",ROUNDUP(Y154/H154,0)*0.00502),"")</f>
        <v>1.004E-2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2.1010101010101012</v>
      </c>
      <c r="BN154" s="64">
        <f>IFERROR(Y154*I154/H154,"0")</f>
        <v>4.16</v>
      </c>
      <c r="BO154" s="64">
        <f>IFERROR(1/J154*(X154/H154),"0")</f>
        <v>4.3166709833376508E-3</v>
      </c>
      <c r="BP154" s="64">
        <f>IFERROR(1/J154*(Y154/H154),"0")</f>
        <v>8.5470085470085479E-3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1.0101010101010102</v>
      </c>
      <c r="Y155" s="569">
        <f>IFERROR(Y154/H154,"0")</f>
        <v>2</v>
      </c>
      <c r="Z155" s="569">
        <f>IFERROR(IF(Z154="",0,Z154),"0")</f>
        <v>1.004E-2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2</v>
      </c>
      <c r="Y156" s="569">
        <f>IFERROR(SUM(Y154:Y154),"0")</f>
        <v>3.96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71</v>
      </c>
      <c r="Y158" s="568">
        <f t="shared" ref="Y158:Y166" si="21">IFERROR(IF(X158="",0,CEILING((X158/$H158),1)*$H158),"")</f>
        <v>71.400000000000006</v>
      </c>
      <c r="Z158" s="36">
        <f>IFERROR(IF(Y158=0,"",ROUNDUP(Y158/H158,0)*0.00902),"")</f>
        <v>0.15334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75.564285714285717</v>
      </c>
      <c r="BN158" s="64">
        <f t="shared" ref="BN158:BN166" si="23">IFERROR(Y158*I158/H158,"0")</f>
        <v>75.989999999999995</v>
      </c>
      <c r="BO158" s="64">
        <f t="shared" ref="BO158:BO166" si="24">IFERROR(1/J158*(X158/H158),"0")</f>
        <v>0.12806637806637808</v>
      </c>
      <c r="BP158" s="64">
        <f t="shared" ref="BP158:BP166" si="25">IFERROR(1/J158*(Y158/H158),"0")</f>
        <v>0.12878787878787878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148</v>
      </c>
      <c r="Y160" s="568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155.4</v>
      </c>
      <c r="BN160" s="64">
        <f t="shared" si="23"/>
        <v>158.76000000000002</v>
      </c>
      <c r="BO160" s="64">
        <f t="shared" si="24"/>
        <v>0.26695526695526695</v>
      </c>
      <c r="BP160" s="64">
        <f t="shared" si="25"/>
        <v>0.27272727272727271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14</v>
      </c>
      <c r="Y161" s="568">
        <f t="shared" si="21"/>
        <v>14.700000000000001</v>
      </c>
      <c r="Z161" s="36">
        <f>IFERROR(IF(Y161=0,"",ROUNDUP(Y161/H161,0)*0.00502),"")</f>
        <v>3.5140000000000005E-2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14.866666666666665</v>
      </c>
      <c r="BN161" s="64">
        <f t="shared" si="23"/>
        <v>15.61</v>
      </c>
      <c r="BO161" s="64">
        <f t="shared" si="24"/>
        <v>2.8490028490028491E-2</v>
      </c>
      <c r="BP161" s="64">
        <f t="shared" si="25"/>
        <v>2.9914529914529919E-2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3</v>
      </c>
      <c r="Y163" s="568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3.2166666666666668</v>
      </c>
      <c r="BN163" s="64">
        <f t="shared" si="23"/>
        <v>3.8599999999999994</v>
      </c>
      <c r="BO163" s="64">
        <f t="shared" si="24"/>
        <v>7.1225071225071226E-3</v>
      </c>
      <c r="BP163" s="64">
        <f t="shared" si="25"/>
        <v>8.5470085470085479E-3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55</v>
      </c>
      <c r="Y164" s="568">
        <f t="shared" si="21"/>
        <v>56.7</v>
      </c>
      <c r="Z164" s="36">
        <f>IFERROR(IF(Y164=0,"",ROUNDUP(Y164/H164,0)*0.00502),"")</f>
        <v>0.13553999999999999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57.61904761904762</v>
      </c>
      <c r="BN164" s="64">
        <f t="shared" si="23"/>
        <v>59.400000000000006</v>
      </c>
      <c r="BO164" s="64">
        <f t="shared" si="24"/>
        <v>0.11192511192511194</v>
      </c>
      <c r="BP164" s="64">
        <f t="shared" si="25"/>
        <v>0.11538461538461539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86.666666666666657</v>
      </c>
      <c r="Y167" s="569">
        <f>IFERROR(Y158/H158,"0")+IFERROR(Y159/H159,"0")+IFERROR(Y160/H160,"0")+IFERROR(Y161/H161,"0")+IFERROR(Y162/H162,"0")+IFERROR(Y163/H163,"0")+IFERROR(Y164/H164,"0")+IFERROR(Y165/H165,"0")+IFERROR(Y166/H166,"0")</f>
        <v>89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0.65878000000000014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291</v>
      </c>
      <c r="Y168" s="569">
        <f>IFERROR(SUM(Y158:Y166),"0")</f>
        <v>297.60000000000002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152</v>
      </c>
      <c r="Y191" s="568">
        <f t="shared" ref="Y191:Y198" si="26">IFERROR(IF(X191="",0,CEILING((X191/$H191),1)*$H191),"")</f>
        <v>156.60000000000002</v>
      </c>
      <c r="Z191" s="36">
        <f>IFERROR(IF(Y191=0,"",ROUNDUP(Y191/H191,0)*0.00902),"")</f>
        <v>0.26158000000000003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157.9111111111111</v>
      </c>
      <c r="BN191" s="64">
        <f t="shared" ref="BN191:BN198" si="28">IFERROR(Y191*I191/H191,"0")</f>
        <v>162.69000000000003</v>
      </c>
      <c r="BO191" s="64">
        <f t="shared" ref="BO191:BO198" si="29">IFERROR(1/J191*(X191/H191),"0")</f>
        <v>0.21324354657687988</v>
      </c>
      <c r="BP191" s="64">
        <f t="shared" ref="BP191:BP198" si="30">IFERROR(1/J191*(Y191/H191),"0")</f>
        <v>0.21969696969696972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20</v>
      </c>
      <c r="Y192" s="568">
        <f t="shared" si="26"/>
        <v>21.6</v>
      </c>
      <c r="Z192" s="36">
        <f>IFERROR(IF(Y192=0,"",ROUNDUP(Y192/H192,0)*0.00902),"")</f>
        <v>3.6080000000000001E-2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20.777777777777779</v>
      </c>
      <c r="BN192" s="64">
        <f t="shared" si="28"/>
        <v>22.44</v>
      </c>
      <c r="BO192" s="64">
        <f t="shared" si="29"/>
        <v>2.8058361391694722E-2</v>
      </c>
      <c r="BP192" s="64">
        <f t="shared" si="30"/>
        <v>3.0303030303030304E-2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128</v>
      </c>
      <c r="Y194" s="568">
        <f t="shared" si="26"/>
        <v>129.60000000000002</v>
      </c>
      <c r="Z194" s="36">
        <f>IFERROR(IF(Y194=0,"",ROUNDUP(Y194/H194,0)*0.00902),"")</f>
        <v>0.21648000000000001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132.97777777777779</v>
      </c>
      <c r="BN194" s="64">
        <f t="shared" si="28"/>
        <v>134.64000000000001</v>
      </c>
      <c r="BO194" s="64">
        <f t="shared" si="29"/>
        <v>0.17957351290684623</v>
      </c>
      <c r="BP194" s="64">
        <f t="shared" si="30"/>
        <v>0.18181818181818185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13</v>
      </c>
      <c r="Y195" s="568">
        <f t="shared" si="26"/>
        <v>14.4</v>
      </c>
      <c r="Z195" s="36">
        <f>IFERROR(IF(Y195=0,"",ROUNDUP(Y195/H195,0)*0.00502),"")</f>
        <v>4.0160000000000001E-2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13.938888888888888</v>
      </c>
      <c r="BN195" s="64">
        <f t="shared" si="28"/>
        <v>15.439999999999998</v>
      </c>
      <c r="BO195" s="64">
        <f t="shared" si="29"/>
        <v>3.0864197530864203E-2</v>
      </c>
      <c r="BP195" s="64">
        <f t="shared" si="30"/>
        <v>3.4188034188034191E-2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2</v>
      </c>
      <c r="Y196" s="568">
        <f t="shared" si="26"/>
        <v>3.6</v>
      </c>
      <c r="Z196" s="36">
        <f>IFERROR(IF(Y196=0,"",ROUNDUP(Y196/H196,0)*0.00502),"")</f>
        <v>1.004E-2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2.1111111111111112</v>
      </c>
      <c r="BN196" s="64">
        <f t="shared" si="28"/>
        <v>3.8</v>
      </c>
      <c r="BO196" s="64">
        <f t="shared" si="29"/>
        <v>4.7483380816714157E-3</v>
      </c>
      <c r="BP196" s="64">
        <f t="shared" si="30"/>
        <v>8.5470085470085479E-3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63.888888888888886</v>
      </c>
      <c r="Y199" s="569">
        <f>IFERROR(Y191/H191,"0")+IFERROR(Y192/H192,"0")+IFERROR(Y193/H193,"0")+IFERROR(Y194/H194,"0")+IFERROR(Y195/H195,"0")+IFERROR(Y196/H196,"0")+IFERROR(Y197/H197,"0")+IFERROR(Y198/H198,"0")</f>
        <v>67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0.56434000000000006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315</v>
      </c>
      <c r="Y200" s="569">
        <f>IFERROR(SUM(Y191:Y198),"0")</f>
        <v>325.80000000000007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156</v>
      </c>
      <c r="Y204" s="568">
        <f t="shared" si="31"/>
        <v>156.6</v>
      </c>
      <c r="Z204" s="36">
        <f>IFERROR(IF(Y204=0,"",ROUNDUP(Y204/H204,0)*0.01898),"")</f>
        <v>0.34164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165.30620689655174</v>
      </c>
      <c r="BN204" s="64">
        <f t="shared" si="33"/>
        <v>165.94200000000001</v>
      </c>
      <c r="BO204" s="64">
        <f t="shared" si="34"/>
        <v>0.28017241379310348</v>
      </c>
      <c r="BP204" s="64">
        <f t="shared" si="35"/>
        <v>0.28125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335</v>
      </c>
      <c r="Y205" s="568">
        <f t="shared" si="31"/>
        <v>336</v>
      </c>
      <c r="Z205" s="36">
        <f t="shared" ref="Z205:Z210" si="36">IFERROR(IF(Y205=0,"",ROUNDUP(Y205/H205,0)*0.00651),"")</f>
        <v>0.91139999999999999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372.6875</v>
      </c>
      <c r="BN205" s="64">
        <f t="shared" si="33"/>
        <v>373.8</v>
      </c>
      <c r="BO205" s="64">
        <f t="shared" si="34"/>
        <v>0.7669413919413921</v>
      </c>
      <c r="BP205" s="64">
        <f t="shared" si="35"/>
        <v>0.76923076923076927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104</v>
      </c>
      <c r="Y207" s="568">
        <f t="shared" si="31"/>
        <v>105.6</v>
      </c>
      <c r="Z207" s="36">
        <f t="shared" si="36"/>
        <v>0.28644000000000003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114.92</v>
      </c>
      <c r="BN207" s="64">
        <f t="shared" si="33"/>
        <v>116.688</v>
      </c>
      <c r="BO207" s="64">
        <f t="shared" si="34"/>
        <v>0.23809523809523814</v>
      </c>
      <c r="BP207" s="64">
        <f t="shared" si="35"/>
        <v>0.24175824175824179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191</v>
      </c>
      <c r="Y208" s="568">
        <f t="shared" si="31"/>
        <v>192</v>
      </c>
      <c r="Z208" s="36">
        <f t="shared" si="36"/>
        <v>0.52080000000000004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211.05500000000004</v>
      </c>
      <c r="BN208" s="64">
        <f t="shared" si="33"/>
        <v>212.16000000000003</v>
      </c>
      <c r="BO208" s="64">
        <f t="shared" si="34"/>
        <v>0.43727106227106238</v>
      </c>
      <c r="BP208" s="64">
        <f t="shared" si="35"/>
        <v>0.43956043956043961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50</v>
      </c>
      <c r="Y209" s="568">
        <f t="shared" si="31"/>
        <v>50.4</v>
      </c>
      <c r="Z209" s="36">
        <f t="shared" si="36"/>
        <v>0.13671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55.25</v>
      </c>
      <c r="BN209" s="64">
        <f t="shared" si="33"/>
        <v>55.692</v>
      </c>
      <c r="BO209" s="64">
        <f t="shared" si="34"/>
        <v>0.11446886446886449</v>
      </c>
      <c r="BP209" s="64">
        <f t="shared" si="35"/>
        <v>0.11538461538461539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280</v>
      </c>
      <c r="Y210" s="568">
        <f t="shared" si="31"/>
        <v>280.8</v>
      </c>
      <c r="Z210" s="36">
        <f t="shared" si="36"/>
        <v>0.76167000000000007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417.93103448275866</v>
      </c>
      <c r="Y211" s="569">
        <f>IFERROR(Y202/H202,"0")+IFERROR(Y203/H203,"0")+IFERROR(Y204/H204,"0")+IFERROR(Y205/H205,"0")+IFERROR(Y206/H206,"0")+IFERROR(Y207/H207,"0")+IFERROR(Y208/H208,"0")+IFERROR(Y209/H209,"0")+IFERROR(Y210/H210,"0")</f>
        <v>420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2.9586600000000001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1116</v>
      </c>
      <c r="Y212" s="569">
        <f>IFERROR(SUM(Y202:Y210),"0")</f>
        <v>1121.4000000000001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13</v>
      </c>
      <c r="Y214" s="568">
        <f>IFERROR(IF(X214="",0,CEILING((X214/$H214),1)*$H214),"")</f>
        <v>14.399999999999999</v>
      </c>
      <c r="Z214" s="36">
        <f>IFERROR(IF(Y214=0,"",ROUNDUP(Y214/H214,0)*0.00651),"")</f>
        <v>3.9059999999999997E-2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14.365</v>
      </c>
      <c r="BN214" s="64">
        <f>IFERROR(Y214*I214/H214,"0")</f>
        <v>15.912000000000001</v>
      </c>
      <c r="BO214" s="64">
        <f>IFERROR(1/J214*(X214/H214),"0")</f>
        <v>2.9761904761904767E-2</v>
      </c>
      <c r="BP214" s="64">
        <f>IFERROR(1/J214*(Y214/H214),"0")</f>
        <v>3.2967032967032968E-2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32</v>
      </c>
      <c r="Y215" s="568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18.75</v>
      </c>
      <c r="Y216" s="569">
        <f>IFERROR(Y214/H214,"0")+IFERROR(Y215/H215,"0")</f>
        <v>20</v>
      </c>
      <c r="Z216" s="569">
        <f>IFERROR(IF(Z214="",0,Z214),"0")+IFERROR(IF(Z215="",0,Z215),"0")</f>
        <v>0.13019999999999998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45</v>
      </c>
      <c r="Y217" s="569">
        <f>IFERROR(SUM(Y214:Y215),"0")</f>
        <v>48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1</v>
      </c>
      <c r="Y235" s="568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1.0972222222222223</v>
      </c>
      <c r="BN235" s="64">
        <f>IFERROR(Y235*I235/H235,"0")</f>
        <v>1.9750000000000001</v>
      </c>
      <c r="BO235" s="64">
        <f>IFERROR(1/J235*(X235/H235),"0")</f>
        <v>2.5720164609053498E-3</v>
      </c>
      <c r="BP235" s="64">
        <f>IFERROR(1/J235*(Y235/H235),"0")</f>
        <v>4.6296296296296294E-3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0.55555555555555558</v>
      </c>
      <c r="Y236" s="569">
        <f>IFERROR(Y235/H235,"0")</f>
        <v>1</v>
      </c>
      <c r="Z236" s="569">
        <f>IFERROR(IF(Z235="",0,Z235),"0")</f>
        <v>5.8999999999999999E-3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1</v>
      </c>
      <c r="Y237" s="569">
        <f>IFERROR(SUM(Y235:Y235),"0")</f>
        <v>1.8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139</v>
      </c>
      <c r="Y267" s="568">
        <f>IFERROR(IF(X267="",0,CEILING((X267/$H267),1)*$H267),"")</f>
        <v>139.19999999999999</v>
      </c>
      <c r="Z267" s="36">
        <f>IFERROR(IF(Y267=0,"",ROUNDUP(Y267/H267,0)*0.00651),"")</f>
        <v>0.37758000000000003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153.59500000000003</v>
      </c>
      <c r="BN267" s="64">
        <f>IFERROR(Y267*I267/H267,"0")</f>
        <v>153.816</v>
      </c>
      <c r="BO267" s="64">
        <f>IFERROR(1/J267*(X267/H267),"0")</f>
        <v>0.31822344322344326</v>
      </c>
      <c r="BP267" s="64">
        <f>IFERROR(1/J267*(Y267/H267),"0")</f>
        <v>0.31868131868131871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61</v>
      </c>
      <c r="Y268" s="568">
        <f>IFERROR(IF(X268="",0,CEILING((X268/$H268),1)*$H268),"")</f>
        <v>62.4</v>
      </c>
      <c r="Z268" s="36">
        <f>IFERROR(IF(Y268=0,"",ROUNDUP(Y268/H268,0)*0.00651),"")</f>
        <v>0.16925999999999999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65.575000000000003</v>
      </c>
      <c r="BN268" s="64">
        <f>IFERROR(Y268*I268/H268,"0")</f>
        <v>67.08</v>
      </c>
      <c r="BO268" s="64">
        <f>IFERROR(1/J268*(X268/H268),"0")</f>
        <v>0.13965201465201468</v>
      </c>
      <c r="BP268" s="64">
        <f>IFERROR(1/J268*(Y268/H268),"0")</f>
        <v>0.14285714285714288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83.333333333333343</v>
      </c>
      <c r="Y269" s="569">
        <f>IFERROR(Y266/H266,"0")+IFERROR(Y267/H267,"0")+IFERROR(Y268/H268,"0")</f>
        <v>84</v>
      </c>
      <c r="Z269" s="569">
        <f>IFERROR(IF(Z266="",0,Z266),"0")+IFERROR(IF(Z267="",0,Z267),"0")+IFERROR(IF(Z268="",0,Z268),"0")</f>
        <v>0.54683999999999999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200</v>
      </c>
      <c r="Y270" s="569">
        <f>IFERROR(SUM(Y266:Y268),"0")</f>
        <v>201.6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762</v>
      </c>
      <c r="Y315" s="568">
        <f>IFERROR(IF(X315="",0,CEILING((X315/$H315),1)*$H315),"")</f>
        <v>764.4</v>
      </c>
      <c r="Z315" s="36">
        <f>IFERROR(IF(Y315=0,"",ROUNDUP(Y315/H315,0)*0.01898),"")</f>
        <v>1.8600400000000001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812.70230769230773</v>
      </c>
      <c r="BN315" s="64">
        <f>IFERROR(Y315*I315/H315,"0")</f>
        <v>815.26200000000017</v>
      </c>
      <c r="BO315" s="64">
        <f>IFERROR(1/J315*(X315/H315),"0")</f>
        <v>1.5264423076923077</v>
      </c>
      <c r="BP315" s="64">
        <f>IFERROR(1/J315*(Y315/H315),"0")</f>
        <v>1.53125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97.692307692307693</v>
      </c>
      <c r="Y317" s="569">
        <f>IFERROR(Y314/H314,"0")+IFERROR(Y315/H315,"0")+IFERROR(Y316/H316,"0")</f>
        <v>98</v>
      </c>
      <c r="Z317" s="569">
        <f>IFERROR(IF(Z314="",0,Z314),"0")+IFERROR(IF(Z315="",0,Z315),"0")+IFERROR(IF(Z316="",0,Z316),"0")</f>
        <v>1.8600400000000001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762</v>
      </c>
      <c r="Y318" s="569">
        <f>IFERROR(SUM(Y314:Y316),"0")</f>
        <v>764.4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1486</v>
      </c>
      <c r="Y342" s="568">
        <f t="shared" ref="Y342:Y348" si="5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1533.5519999999999</v>
      </c>
      <c r="BN342" s="64">
        <f t="shared" ref="BN342:BN348" si="60">IFERROR(Y342*I342/H342,"0")</f>
        <v>1548</v>
      </c>
      <c r="BO342" s="64">
        <f t="shared" ref="BO342:BO348" si="61">IFERROR(1/J342*(X342/H342),"0")</f>
        <v>2.0638888888888887</v>
      </c>
      <c r="BP342" s="64">
        <f t="shared" ref="BP342:BP348" si="62">IFERROR(1/J342*(Y342/H342),"0")</f>
        <v>2.083333333333333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792</v>
      </c>
      <c r="Y344" s="568">
        <f t="shared" si="58"/>
        <v>795</v>
      </c>
      <c r="Z344" s="36">
        <f>IFERROR(IF(Y344=0,"",ROUNDUP(Y344/H344,0)*0.02175),"")</f>
        <v>1.1527499999999999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817.34399999999994</v>
      </c>
      <c r="BN344" s="64">
        <f t="shared" si="60"/>
        <v>820.44</v>
      </c>
      <c r="BO344" s="64">
        <f t="shared" si="61"/>
        <v>1.0999999999999999</v>
      </c>
      <c r="BP344" s="64">
        <f t="shared" si="62"/>
        <v>1.1041666666666665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1403</v>
      </c>
      <c r="Y345" s="568">
        <f t="shared" si="58"/>
        <v>1410</v>
      </c>
      <c r="Z345" s="36">
        <f>IFERROR(IF(Y345=0,"",ROUNDUP(Y345/H345,0)*0.02175),"")</f>
        <v>2.0444999999999998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1447.8960000000002</v>
      </c>
      <c r="BN345" s="64">
        <f t="shared" si="60"/>
        <v>1455.12</v>
      </c>
      <c r="BO345" s="64">
        <f t="shared" si="61"/>
        <v>1.9486111111111111</v>
      </c>
      <c r="BP345" s="64">
        <f t="shared" si="62"/>
        <v>1.9583333333333333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245.4</v>
      </c>
      <c r="Y349" s="569">
        <f>IFERROR(Y342/H342,"0")+IFERROR(Y343/H343,"0")+IFERROR(Y344/H344,"0")+IFERROR(Y345/H345,"0")+IFERROR(Y346/H346,"0")+IFERROR(Y347/H347,"0")+IFERROR(Y348/H348,"0")</f>
        <v>247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5.3722499999999993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3681</v>
      </c>
      <c r="Y350" s="569">
        <f>IFERROR(SUM(Y342:Y348),"0")</f>
        <v>3705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459</v>
      </c>
      <c r="Y352" s="568">
        <f>IFERROR(IF(X352="",0,CEILING((X352/$H352),1)*$H352),"")</f>
        <v>465</v>
      </c>
      <c r="Z352" s="36">
        <f>IFERROR(IF(Y352=0,"",ROUNDUP(Y352/H352,0)*0.02175),"")</f>
        <v>0.6742499999999999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473.68800000000005</v>
      </c>
      <c r="BN352" s="64">
        <f>IFERROR(Y352*I352/H352,"0")</f>
        <v>479.88</v>
      </c>
      <c r="BO352" s="64">
        <f>IFERROR(1/J352*(X352/H352),"0")</f>
        <v>0.63749999999999996</v>
      </c>
      <c r="BP352" s="64">
        <f>IFERROR(1/J352*(Y352/H352),"0")</f>
        <v>0.64583333333333326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30.6</v>
      </c>
      <c r="Y354" s="569">
        <f>IFERROR(Y352/H352,"0")+IFERROR(Y353/H353,"0")</f>
        <v>31</v>
      </c>
      <c r="Z354" s="569">
        <f>IFERROR(IF(Z352="",0,Z352),"0")+IFERROR(IF(Z353="",0,Z353),"0")</f>
        <v>0.6742499999999999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459</v>
      </c>
      <c r="Y355" s="569">
        <f>IFERROR(SUM(Y352:Y353),"0")</f>
        <v>465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24</v>
      </c>
      <c r="Y369" s="568">
        <f>IFERROR(IF(X369="",0,CEILING((X369/$H369),1)*$H369),"")</f>
        <v>24</v>
      </c>
      <c r="Z369" s="36">
        <f>IFERROR(IF(Y369=0,"",ROUNDUP(Y369/H369,0)*0.01898),"")</f>
        <v>3.7960000000000001E-2</v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24.87</v>
      </c>
      <c r="BN369" s="64">
        <f>IFERROR(Y369*I369/H369,"0")</f>
        <v>24.87</v>
      </c>
      <c r="BO369" s="64">
        <f>IFERROR(1/J369*(X369/H369),"0")</f>
        <v>3.125E-2</v>
      </c>
      <c r="BP369" s="64">
        <f>IFERROR(1/J369*(Y369/H369),"0")</f>
        <v>3.125E-2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2</v>
      </c>
      <c r="Y371" s="569">
        <f>IFERROR(Y367/H367,"0")+IFERROR(Y368/H368,"0")+IFERROR(Y369/H369,"0")+IFERROR(Y370/H370,"0")</f>
        <v>2</v>
      </c>
      <c r="Z371" s="569">
        <f>IFERROR(IF(Z367="",0,Z367),"0")+IFERROR(IF(Z368="",0,Z368),"0")+IFERROR(IF(Z369="",0,Z369),"0")+IFERROR(IF(Z370="",0,Z370),"0")</f>
        <v>3.7960000000000001E-2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24</v>
      </c>
      <c r="Y372" s="569">
        <f>IFERROR(SUM(Y367:Y370),"0")</f>
        <v>24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2561</v>
      </c>
      <c r="Y378" s="568">
        <f>IFERROR(IF(X378="",0,CEILING((X378/$H378),1)*$H378),"")</f>
        <v>2565</v>
      </c>
      <c r="Z378" s="36">
        <f>IFERROR(IF(Y378=0,"",ROUNDUP(Y378/H378,0)*0.01898),"")</f>
        <v>5.4093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2708.6843333333331</v>
      </c>
      <c r="BN378" s="64">
        <f>IFERROR(Y378*I378/H378,"0")</f>
        <v>2712.915</v>
      </c>
      <c r="BO378" s="64">
        <f>IFERROR(1/J378*(X378/H378),"0")</f>
        <v>4.4461805555555554</v>
      </c>
      <c r="BP378" s="64">
        <f>IFERROR(1/J378*(Y378/H378),"0")</f>
        <v>4.453125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284.55555555555554</v>
      </c>
      <c r="Y380" s="569">
        <f>IFERROR(Y378/H378,"0")+IFERROR(Y379/H379,"0")</f>
        <v>285</v>
      </c>
      <c r="Z380" s="569">
        <f>IFERROR(IF(Z378="",0,Z378),"0")+IFERROR(IF(Z379="",0,Z379),"0")</f>
        <v>5.4093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2561</v>
      </c>
      <c r="Y381" s="569">
        <f>IFERROR(SUM(Y378:Y379),"0")</f>
        <v>2565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4</v>
      </c>
      <c r="Y389" s="568">
        <f t="shared" ref="Y389:Y398" si="63">IFERROR(IF(X389="",0,CEILING((X389/$H389),1)*$H389),"")</f>
        <v>5.4</v>
      </c>
      <c r="Z389" s="36">
        <f>IFERROR(IF(Y389=0,"",ROUNDUP(Y389/H389,0)*0.00902),"")</f>
        <v>9.0200000000000002E-3</v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4.1555555555555559</v>
      </c>
      <c r="BN389" s="64">
        <f t="shared" ref="BN389:BN398" si="65">IFERROR(Y389*I389/H389,"0")</f>
        <v>5.61</v>
      </c>
      <c r="BO389" s="64">
        <f t="shared" ref="BO389:BO398" si="66">IFERROR(1/J389*(X389/H389),"0")</f>
        <v>5.6116722783389446E-3</v>
      </c>
      <c r="BP389" s="64">
        <f t="shared" ref="BP389:BP398" si="67">IFERROR(1/J389*(Y389/H389),"0")</f>
        <v>7.575757575757576E-3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2</v>
      </c>
      <c r="Y395" s="568">
        <f t="shared" si="63"/>
        <v>2.1</v>
      </c>
      <c r="Z395" s="36">
        <f t="shared" si="68"/>
        <v>5.0200000000000002E-3</v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2.1238095238095238</v>
      </c>
      <c r="BN395" s="64">
        <f t="shared" si="65"/>
        <v>2.23</v>
      </c>
      <c r="BO395" s="64">
        <f t="shared" si="66"/>
        <v>4.0700040700040706E-3</v>
      </c>
      <c r="BP395" s="64">
        <f t="shared" si="67"/>
        <v>4.2735042735042739E-3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1.693121693121693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2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1.404E-2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6</v>
      </c>
      <c r="Y400" s="569">
        <f>IFERROR(SUM(Y389:Y398),"0")</f>
        <v>7.5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2</v>
      </c>
      <c r="Y421" s="568">
        <f>IFERROR(IF(X421="",0,CEILING((X421/$H421),1)*$H421),"")</f>
        <v>2.4</v>
      </c>
      <c r="Z421" s="36">
        <f>IFERROR(IF(Y421=0,"",ROUNDUP(Y421/H421,0)*0.00651),"")</f>
        <v>1.302E-2</v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3.5000000000000004</v>
      </c>
      <c r="BN421" s="64">
        <f>IFERROR(Y421*I421/H421,"0")</f>
        <v>4.2</v>
      </c>
      <c r="BO421" s="64">
        <f>IFERROR(1/J421*(X421/H421),"0")</f>
        <v>9.1575091575091579E-3</v>
      </c>
      <c r="BP421" s="64">
        <f>IFERROR(1/J421*(Y421/H421),"0")</f>
        <v>1.098901098901099E-2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1.6666666666666667</v>
      </c>
      <c r="Y422" s="569">
        <f>IFERROR(Y421/H421,"0")</f>
        <v>2</v>
      </c>
      <c r="Z422" s="569">
        <f>IFERROR(IF(Z421="",0,Z421),"0")</f>
        <v>1.302E-2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2</v>
      </c>
      <c r="Y423" s="569">
        <f>IFERROR(SUM(Y421:Y421),"0")</f>
        <v>2.4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134</v>
      </c>
      <c r="Y432" s="568">
        <f t="shared" ref="Y432:Y446" si="69">IFERROR(IF(X432="",0,CEILING((X432/$H432),1)*$H432),"")</f>
        <v>137.28</v>
      </c>
      <c r="Z432" s="36">
        <f t="shared" ref="Z432:Z438" si="70">IFERROR(IF(Y432=0,"",ROUNDUP(Y432/H432,0)*0.01196),"")</f>
        <v>0.31096000000000001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143.13636363636363</v>
      </c>
      <c r="BN432" s="64">
        <f t="shared" ref="BN432:BN446" si="72">IFERROR(Y432*I432/H432,"0")</f>
        <v>146.63999999999999</v>
      </c>
      <c r="BO432" s="64">
        <f t="shared" ref="BO432:BO446" si="73">IFERROR(1/J432*(X432/H432),"0")</f>
        <v>0.24402680652680653</v>
      </c>
      <c r="BP432" s="64">
        <f t="shared" ref="BP432:BP446" si="74">IFERROR(1/J432*(Y432/H432),"0")</f>
        <v>0.25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697</v>
      </c>
      <c r="Y434" s="568">
        <f t="shared" si="69"/>
        <v>702.24</v>
      </c>
      <c r="Z434" s="36">
        <f t="shared" si="70"/>
        <v>1.5906800000000001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744.52272727272725</v>
      </c>
      <c r="BN434" s="64">
        <f t="shared" si="72"/>
        <v>750.11999999999989</v>
      </c>
      <c r="BO434" s="64">
        <f t="shared" si="73"/>
        <v>1.2693036130536131</v>
      </c>
      <c r="BP434" s="64">
        <f t="shared" si="74"/>
        <v>1.278846153846154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951</v>
      </c>
      <c r="Y437" s="568">
        <f t="shared" si="69"/>
        <v>955.68000000000006</v>
      </c>
      <c r="Z437" s="36">
        <f t="shared" si="70"/>
        <v>2.1647600000000002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1015.8409090909089</v>
      </c>
      <c r="BN437" s="64">
        <f t="shared" si="72"/>
        <v>1020.84</v>
      </c>
      <c r="BO437" s="64">
        <f t="shared" si="73"/>
        <v>1.7318618881118881</v>
      </c>
      <c r="BP437" s="64">
        <f t="shared" si="74"/>
        <v>1.7403846153846154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337.5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340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4.0663999999999998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1782</v>
      </c>
      <c r="Y448" s="569">
        <f>IFERROR(SUM(Y432:Y446),"0")</f>
        <v>1795.2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1797</v>
      </c>
      <c r="Y450" s="568">
        <f>IFERROR(IF(X450="",0,CEILING((X450/$H450),1)*$H450),"")</f>
        <v>1800.48</v>
      </c>
      <c r="Z450" s="36">
        <f>IFERROR(IF(Y450=0,"",ROUNDUP(Y450/H450,0)*0.01196),"")</f>
        <v>4.07836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1919.5227272727273</v>
      </c>
      <c r="BN450" s="64">
        <f>IFERROR(Y450*I450/H450,"0")</f>
        <v>1923.2399999999998</v>
      </c>
      <c r="BO450" s="64">
        <f>IFERROR(1/J450*(X450/H450),"0")</f>
        <v>3.2725087412587412</v>
      </c>
      <c r="BP450" s="64">
        <f>IFERROR(1/J450*(Y450/H450),"0")</f>
        <v>3.2788461538461542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340.34090909090907</v>
      </c>
      <c r="Y453" s="569">
        <f>IFERROR(Y450/H450,"0")+IFERROR(Y451/H451,"0")+IFERROR(Y452/H452,"0")</f>
        <v>341</v>
      </c>
      <c r="Z453" s="569">
        <f>IFERROR(IF(Z450="",0,Z450),"0")+IFERROR(IF(Z451="",0,Z451),"0")+IFERROR(IF(Z452="",0,Z452),"0")</f>
        <v>4.07836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1797</v>
      </c>
      <c r="Y454" s="569">
        <f>IFERROR(SUM(Y450:Y452),"0")</f>
        <v>1800.48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163</v>
      </c>
      <c r="Y456" s="568">
        <f t="shared" ref="Y456:Y462" si="75">IFERROR(IF(X456="",0,CEILING((X456/$H456),1)*$H456),"")</f>
        <v>163.68</v>
      </c>
      <c r="Z456" s="36">
        <f>IFERROR(IF(Y456=0,"",ROUNDUP(Y456/H456,0)*0.01196),"")</f>
        <v>0.37075999999999998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174.11363636363635</v>
      </c>
      <c r="BN456" s="64">
        <f t="shared" ref="BN456:BN462" si="77">IFERROR(Y456*I456/H456,"0")</f>
        <v>174.84</v>
      </c>
      <c r="BO456" s="64">
        <f t="shared" ref="BO456:BO462" si="78">IFERROR(1/J456*(X456/H456),"0")</f>
        <v>0.29683857808857811</v>
      </c>
      <c r="BP456" s="64">
        <f t="shared" ref="BP456:BP462" si="79">IFERROR(1/J456*(Y456/H456),"0")</f>
        <v>0.29807692307692307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1050</v>
      </c>
      <c r="Y457" s="568">
        <f t="shared" si="75"/>
        <v>1050.72</v>
      </c>
      <c r="Z457" s="36">
        <f>IFERROR(IF(Y457=0,"",ROUNDUP(Y457/H457,0)*0.01196),"")</f>
        <v>2.3800400000000002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1121.590909090909</v>
      </c>
      <c r="BN457" s="64">
        <f t="shared" si="77"/>
        <v>1122.3599999999999</v>
      </c>
      <c r="BO457" s="64">
        <f t="shared" si="78"/>
        <v>1.9121503496503496</v>
      </c>
      <c r="BP457" s="64">
        <f t="shared" si="79"/>
        <v>1.9134615384615385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576</v>
      </c>
      <c r="Y458" s="568">
        <f t="shared" si="75"/>
        <v>580.80000000000007</v>
      </c>
      <c r="Z458" s="36">
        <f>IFERROR(IF(Y458=0,"",ROUNDUP(Y458/H458,0)*0.01196),"")</f>
        <v>1.3156000000000001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615.27272727272725</v>
      </c>
      <c r="BN458" s="64">
        <f t="shared" si="77"/>
        <v>620.4</v>
      </c>
      <c r="BO458" s="64">
        <f t="shared" si="78"/>
        <v>1.048951048951049</v>
      </c>
      <c r="BP458" s="64">
        <f t="shared" si="79"/>
        <v>1.0576923076923079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338.82575757575756</v>
      </c>
      <c r="Y463" s="569">
        <f>IFERROR(Y456/H456,"0")+IFERROR(Y457/H457,"0")+IFERROR(Y458/H458,"0")+IFERROR(Y459/H459,"0")+IFERROR(Y460/H460,"0")+IFERROR(Y461/H461,"0")+IFERROR(Y462/H462,"0")</f>
        <v>340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4.0663999999999998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1789</v>
      </c>
      <c r="Y464" s="569">
        <f>IFERROR(SUM(Y456:Y462),"0")</f>
        <v>1795.2000000000003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17200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17349.14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18173.853088029307</v>
      </c>
      <c r="Y508" s="569">
        <f>IFERROR(SUM(BN22:BN504),"0")</f>
        <v>18330.883000000005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30</v>
      </c>
      <c r="Y509" s="38">
        <f>ROUNDUP(SUM(BP22:BP504),0)</f>
        <v>30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18923.853088029307</v>
      </c>
      <c r="Y510" s="569">
        <f>GrossWeightTotalR+PalletQtyTotalR*25</f>
        <v>19080.883000000005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2630.0682722449965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2655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34.959339999999997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97.2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259.40000000000003</v>
      </c>
      <c r="E517" s="46">
        <f>IFERROR(Y89*1,"0")+IFERROR(Y90*1,"0")+IFERROR(Y91*1,"0")+IFERROR(Y95*1,"0")+IFERROR(Y96*1,"0")+IFERROR(Y97*1,"0")+IFERROR(Y98*1,"0")+IFERROR(Y99*1,"0")+IFERROR(Y100*1,"0")</f>
        <v>1225.8000000000002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842.40000000000009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301.56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1495.2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1.8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201.6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764.4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4170</v>
      </c>
      <c r="U517" s="46">
        <f>IFERROR(Y367*1,"0")+IFERROR(Y368*1,"0")+IFERROR(Y369*1,"0")+IFERROR(Y370*1,"0")+IFERROR(Y374*1,"0")+IFERROR(Y378*1,"0")+IFERROR(Y379*1,"0")+IFERROR(Y383*1,"0")</f>
        <v>2589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7.5</v>
      </c>
      <c r="W517" s="46">
        <f>IFERROR(Y408*1,"0")+IFERROR(Y409*1,"0")+IFERROR(Y413*1,"0")+IFERROR(Y414*1,"0")+IFERROR(Y415*1,"0")+IFERROR(Y416*1,"0")</f>
        <v>0</v>
      </c>
      <c r="X517" s="46">
        <f>IFERROR(Y421*1,"0")</f>
        <v>2.4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5390.88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