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294F79-64BC-40FD-908D-D861A2EDBE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P502" i="2"/>
  <c r="BO502" i="2"/>
  <c r="BM502" i="2"/>
  <c r="Y502" i="2"/>
  <c r="AB515" i="2" s="1"/>
  <c r="X499" i="2"/>
  <c r="X498" i="2"/>
  <c r="BO497" i="2"/>
  <c r="BM497" i="2"/>
  <c r="Y497" i="2"/>
  <c r="Z497" i="2" s="1"/>
  <c r="BO496" i="2"/>
  <c r="BM496" i="2"/>
  <c r="Y496" i="2"/>
  <c r="BP496" i="2" s="1"/>
  <c r="X494" i="2"/>
  <c r="X493" i="2"/>
  <c r="BO492" i="2"/>
  <c r="BM492" i="2"/>
  <c r="Y492" i="2"/>
  <c r="BN492" i="2" s="1"/>
  <c r="BO491" i="2"/>
  <c r="BM491" i="2"/>
  <c r="Y491" i="2"/>
  <c r="Z491" i="2" s="1"/>
  <c r="X489" i="2"/>
  <c r="X488" i="2"/>
  <c r="BO487" i="2"/>
  <c r="BM487" i="2"/>
  <c r="Z487" i="2"/>
  <c r="Y487" i="2"/>
  <c r="BP487" i="2" s="1"/>
  <c r="BO486" i="2"/>
  <c r="BM486" i="2"/>
  <c r="Y486" i="2"/>
  <c r="BP486" i="2" s="1"/>
  <c r="X484" i="2"/>
  <c r="X483" i="2"/>
  <c r="BO482" i="2"/>
  <c r="BM482" i="2"/>
  <c r="Y482" i="2"/>
  <c r="Z482" i="2" s="1"/>
  <c r="BO481" i="2"/>
  <c r="BN481" i="2"/>
  <c r="BM481" i="2"/>
  <c r="Z481" i="2"/>
  <c r="Y481" i="2"/>
  <c r="BP481" i="2" s="1"/>
  <c r="BO480" i="2"/>
  <c r="BM480" i="2"/>
  <c r="Y480" i="2"/>
  <c r="BP480" i="2" s="1"/>
  <c r="X478" i="2"/>
  <c r="X477" i="2"/>
  <c r="BO476" i="2"/>
  <c r="BM476" i="2"/>
  <c r="Y476" i="2"/>
  <c r="P476" i="2"/>
  <c r="BO475" i="2"/>
  <c r="BM475" i="2"/>
  <c r="Y475" i="2"/>
  <c r="BP475" i="2" s="1"/>
  <c r="BO474" i="2"/>
  <c r="BM474" i="2"/>
  <c r="Y474" i="2"/>
  <c r="Z474" i="2" s="1"/>
  <c r="BO473" i="2"/>
  <c r="BM473" i="2"/>
  <c r="Y473" i="2"/>
  <c r="X469" i="2"/>
  <c r="X468" i="2"/>
  <c r="BO467" i="2"/>
  <c r="BM467" i="2"/>
  <c r="Y467" i="2"/>
  <c r="P467" i="2"/>
  <c r="BO466" i="2"/>
  <c r="BM466" i="2"/>
  <c r="Y466" i="2"/>
  <c r="P466" i="2"/>
  <c r="BO465" i="2"/>
  <c r="BM465" i="2"/>
  <c r="Z465" i="2"/>
  <c r="Y465" i="2"/>
  <c r="P465" i="2"/>
  <c r="X463" i="2"/>
  <c r="X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Z458" i="2" s="1"/>
  <c r="P458" i="2"/>
  <c r="BP457" i="2"/>
  <c r="BO457" i="2"/>
  <c r="BM457" i="2"/>
  <c r="Y457" i="2"/>
  <c r="BN457" i="2" s="1"/>
  <c r="P457" i="2"/>
  <c r="BO456" i="2"/>
  <c r="BN456" i="2"/>
  <c r="BM456" i="2"/>
  <c r="Z456" i="2"/>
  <c r="Y456" i="2"/>
  <c r="BP456" i="2" s="1"/>
  <c r="P456" i="2"/>
  <c r="BO455" i="2"/>
  <c r="BM455" i="2"/>
  <c r="Y455" i="2"/>
  <c r="P455" i="2"/>
  <c r="X453" i="2"/>
  <c r="X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P449" i="2"/>
  <c r="X447" i="2"/>
  <c r="X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BP441" i="2" s="1"/>
  <c r="BO440" i="2"/>
  <c r="BM440" i="2"/>
  <c r="Z440" i="2"/>
  <c r="Y440" i="2"/>
  <c r="BP440" i="2" s="1"/>
  <c r="P440" i="2"/>
  <c r="BO439" i="2"/>
  <c r="BM439" i="2"/>
  <c r="Y439" i="2"/>
  <c r="P439" i="2"/>
  <c r="BP438" i="2"/>
  <c r="BO438" i="2"/>
  <c r="BN438" i="2"/>
  <c r="BM438" i="2"/>
  <c r="Z438" i="2"/>
  <c r="Y438" i="2"/>
  <c r="P438" i="2"/>
  <c r="BO437" i="2"/>
  <c r="BM437" i="2"/>
  <c r="Y437" i="2"/>
  <c r="P437" i="2"/>
  <c r="BP436" i="2"/>
  <c r="BO436" i="2"/>
  <c r="BM436" i="2"/>
  <c r="Y436" i="2"/>
  <c r="BN436" i="2" s="1"/>
  <c r="P436" i="2"/>
  <c r="BO435" i="2"/>
  <c r="BM435" i="2"/>
  <c r="Y435" i="2"/>
  <c r="BP435" i="2" s="1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28" i="2"/>
  <c r="X427" i="2"/>
  <c r="BO426" i="2"/>
  <c r="BM426" i="2"/>
  <c r="Y426" i="2"/>
  <c r="Y515" i="2" s="1"/>
  <c r="P426" i="2"/>
  <c r="X423" i="2"/>
  <c r="Y422" i="2"/>
  <c r="X422" i="2"/>
  <c r="BP421" i="2"/>
  <c r="BO421" i="2"/>
  <c r="BN421" i="2"/>
  <c r="BM421" i="2"/>
  <c r="Z421" i="2"/>
  <c r="Z422" i="2" s="1"/>
  <c r="Y421" i="2"/>
  <c r="X515" i="2" s="1"/>
  <c r="P421" i="2"/>
  <c r="X418" i="2"/>
  <c r="X417" i="2"/>
  <c r="BO416" i="2"/>
  <c r="BM416" i="2"/>
  <c r="Y416" i="2"/>
  <c r="BP416" i="2" s="1"/>
  <c r="P416" i="2"/>
  <c r="BO415" i="2"/>
  <c r="BM415" i="2"/>
  <c r="Y415" i="2"/>
  <c r="Z415" i="2" s="1"/>
  <c r="P415" i="2"/>
  <c r="BP414" i="2"/>
  <c r="BO414" i="2"/>
  <c r="BN414" i="2"/>
  <c r="BM414" i="2"/>
  <c r="Z414" i="2"/>
  <c r="Y414" i="2"/>
  <c r="P414" i="2"/>
  <c r="BO413" i="2"/>
  <c r="BM413" i="2"/>
  <c r="Y413" i="2"/>
  <c r="P413" i="2"/>
  <c r="X411" i="2"/>
  <c r="X410" i="2"/>
  <c r="BO409" i="2"/>
  <c r="BM409" i="2"/>
  <c r="Y409" i="2"/>
  <c r="Y411" i="2" s="1"/>
  <c r="P409" i="2"/>
  <c r="X406" i="2"/>
  <c r="X405" i="2"/>
  <c r="BP404" i="2"/>
  <c r="BO404" i="2"/>
  <c r="BM404" i="2"/>
  <c r="Y404" i="2"/>
  <c r="BN404" i="2" s="1"/>
  <c r="P404" i="2"/>
  <c r="BO403" i="2"/>
  <c r="BM403" i="2"/>
  <c r="Y403" i="2"/>
  <c r="BP403" i="2" s="1"/>
  <c r="P403" i="2"/>
  <c r="X401" i="2"/>
  <c r="X400" i="2"/>
  <c r="BO399" i="2"/>
  <c r="BM399" i="2"/>
  <c r="Y399" i="2"/>
  <c r="P399" i="2"/>
  <c r="BO398" i="2"/>
  <c r="BM398" i="2"/>
  <c r="Z398" i="2"/>
  <c r="Y398" i="2"/>
  <c r="BP398" i="2" s="1"/>
  <c r="P398" i="2"/>
  <c r="BO397" i="2"/>
  <c r="BM397" i="2"/>
  <c r="Y397" i="2"/>
  <c r="P397" i="2"/>
  <c r="BO396" i="2"/>
  <c r="BM396" i="2"/>
  <c r="Y396" i="2"/>
  <c r="P396" i="2"/>
  <c r="BP395" i="2"/>
  <c r="BO395" i="2"/>
  <c r="BN395" i="2"/>
  <c r="BM395" i="2"/>
  <c r="Z395" i="2"/>
  <c r="Y395" i="2"/>
  <c r="P395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P391" i="2"/>
  <c r="BO390" i="2"/>
  <c r="BM390" i="2"/>
  <c r="Y390" i="2"/>
  <c r="P390" i="2"/>
  <c r="X386" i="2"/>
  <c r="X385" i="2"/>
  <c r="BP384" i="2"/>
  <c r="BO384" i="2"/>
  <c r="BM384" i="2"/>
  <c r="Y384" i="2"/>
  <c r="P384" i="2"/>
  <c r="X382" i="2"/>
  <c r="X381" i="2"/>
  <c r="BO380" i="2"/>
  <c r="BM380" i="2"/>
  <c r="Y380" i="2"/>
  <c r="Z380" i="2" s="1"/>
  <c r="P380" i="2"/>
  <c r="BO379" i="2"/>
  <c r="BM379" i="2"/>
  <c r="Y379" i="2"/>
  <c r="P379" i="2"/>
  <c r="X377" i="2"/>
  <c r="X376" i="2"/>
  <c r="BO375" i="2"/>
  <c r="BM375" i="2"/>
  <c r="Y375" i="2"/>
  <c r="P375" i="2"/>
  <c r="X373" i="2"/>
  <c r="X372" i="2"/>
  <c r="BP371" i="2"/>
  <c r="BO371" i="2"/>
  <c r="BN371" i="2"/>
  <c r="BM371" i="2"/>
  <c r="Z371" i="2"/>
  <c r="Y371" i="2"/>
  <c r="P371" i="2"/>
  <c r="BO370" i="2"/>
  <c r="BM370" i="2"/>
  <c r="Y370" i="2"/>
  <c r="P370" i="2"/>
  <c r="BO369" i="2"/>
  <c r="BM369" i="2"/>
  <c r="Y369" i="2"/>
  <c r="P369" i="2"/>
  <c r="Y366" i="2"/>
  <c r="X366" i="2"/>
  <c r="Y365" i="2"/>
  <c r="X365" i="2"/>
  <c r="BP364" i="2"/>
  <c r="BO364" i="2"/>
  <c r="BN364" i="2"/>
  <c r="BM364" i="2"/>
  <c r="Z364" i="2"/>
  <c r="Z365" i="2" s="1"/>
  <c r="Y364" i="2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X357" i="2"/>
  <c r="X356" i="2"/>
  <c r="BO355" i="2"/>
  <c r="BM355" i="2"/>
  <c r="Z355" i="2"/>
  <c r="Y355" i="2"/>
  <c r="BN355" i="2" s="1"/>
  <c r="P355" i="2"/>
  <c r="BO354" i="2"/>
  <c r="BM354" i="2"/>
  <c r="Y354" i="2"/>
  <c r="Z354" i="2" s="1"/>
  <c r="P354" i="2"/>
  <c r="X352" i="2"/>
  <c r="X351" i="2"/>
  <c r="BO350" i="2"/>
  <c r="BM350" i="2"/>
  <c r="Y350" i="2"/>
  <c r="P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Y347" i="2"/>
  <c r="P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T515" i="2" s="1"/>
  <c r="P344" i="2"/>
  <c r="X340" i="2"/>
  <c r="X339" i="2"/>
  <c r="BP338" i="2"/>
  <c r="BO338" i="2"/>
  <c r="BN338" i="2"/>
  <c r="BM338" i="2"/>
  <c r="Z338" i="2"/>
  <c r="Y338" i="2"/>
  <c r="P338" i="2"/>
  <c r="BO337" i="2"/>
  <c r="BM337" i="2"/>
  <c r="Y337" i="2"/>
  <c r="Y339" i="2" s="1"/>
  <c r="P337" i="2"/>
  <c r="BP336" i="2"/>
  <c r="BO336" i="2"/>
  <c r="BN336" i="2"/>
  <c r="BM336" i="2"/>
  <c r="Z336" i="2"/>
  <c r="Y336" i="2"/>
  <c r="P336" i="2"/>
  <c r="X333" i="2"/>
  <c r="X332" i="2"/>
  <c r="BO331" i="2"/>
  <c r="BM331" i="2"/>
  <c r="Y331" i="2"/>
  <c r="P331" i="2"/>
  <c r="BO330" i="2"/>
  <c r="BM330" i="2"/>
  <c r="Y330" i="2"/>
  <c r="Z330" i="2" s="1"/>
  <c r="P330" i="2"/>
  <c r="BP329" i="2"/>
  <c r="BO329" i="2"/>
  <c r="BN329" i="2"/>
  <c r="BM329" i="2"/>
  <c r="Z329" i="2"/>
  <c r="Y329" i="2"/>
  <c r="Y333" i="2" s="1"/>
  <c r="P329" i="2"/>
  <c r="X327" i="2"/>
  <c r="X326" i="2"/>
  <c r="BO325" i="2"/>
  <c r="BM325" i="2"/>
  <c r="Y325" i="2"/>
  <c r="Z325" i="2" s="1"/>
  <c r="P325" i="2"/>
  <c r="BO324" i="2"/>
  <c r="BM324" i="2"/>
  <c r="Y324" i="2"/>
  <c r="BP324" i="2" s="1"/>
  <c r="P324" i="2"/>
  <c r="BO323" i="2"/>
  <c r="BM323" i="2"/>
  <c r="Y323" i="2"/>
  <c r="Y327" i="2" s="1"/>
  <c r="BO322" i="2"/>
  <c r="BM322" i="2"/>
  <c r="Y322" i="2"/>
  <c r="X320" i="2"/>
  <c r="X319" i="2"/>
  <c r="BP318" i="2"/>
  <c r="BO318" i="2"/>
  <c r="BM318" i="2"/>
  <c r="Y318" i="2"/>
  <c r="P318" i="2"/>
  <c r="BP317" i="2"/>
  <c r="BO317" i="2"/>
  <c r="BN317" i="2"/>
  <c r="BM317" i="2"/>
  <c r="Z317" i="2"/>
  <c r="Y317" i="2"/>
  <c r="P317" i="2"/>
  <c r="BO316" i="2"/>
  <c r="BM316" i="2"/>
  <c r="Y316" i="2"/>
  <c r="P316" i="2"/>
  <c r="X314" i="2"/>
  <c r="X313" i="2"/>
  <c r="BO312" i="2"/>
  <c r="BM312" i="2"/>
  <c r="Y312" i="2"/>
  <c r="Z312" i="2" s="1"/>
  <c r="P312" i="2"/>
  <c r="BO311" i="2"/>
  <c r="BM311" i="2"/>
  <c r="Z311" i="2"/>
  <c r="Y311" i="2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X306" i="2"/>
  <c r="X305" i="2"/>
  <c r="BO304" i="2"/>
  <c r="BM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P299" i="2"/>
  <c r="BO299" i="2"/>
  <c r="BN299" i="2"/>
  <c r="BM299" i="2"/>
  <c r="Z299" i="2"/>
  <c r="Y299" i="2"/>
  <c r="P299" i="2"/>
  <c r="BO298" i="2"/>
  <c r="BM298" i="2"/>
  <c r="Z298" i="2"/>
  <c r="Y298" i="2"/>
  <c r="BN298" i="2" s="1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Z292" i="2" s="1"/>
  <c r="P292" i="2"/>
  <c r="BO291" i="2"/>
  <c r="BN291" i="2"/>
  <c r="BM291" i="2"/>
  <c r="Z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R515" i="2" s="1"/>
  <c r="P289" i="2"/>
  <c r="X286" i="2"/>
  <c r="X285" i="2"/>
  <c r="BO284" i="2"/>
  <c r="BM284" i="2"/>
  <c r="Y284" i="2"/>
  <c r="Z284" i="2" s="1"/>
  <c r="Z285" i="2" s="1"/>
  <c r="P284" i="2"/>
  <c r="X281" i="2"/>
  <c r="X280" i="2"/>
  <c r="BO279" i="2"/>
  <c r="BM279" i="2"/>
  <c r="Y279" i="2"/>
  <c r="Y281" i="2" s="1"/>
  <c r="P279" i="2"/>
  <c r="Y277" i="2"/>
  <c r="X277" i="2"/>
  <c r="Y276" i="2"/>
  <c r="X276" i="2"/>
  <c r="BP275" i="2"/>
  <c r="BO275" i="2"/>
  <c r="BN275" i="2"/>
  <c r="BM275" i="2"/>
  <c r="Z275" i="2"/>
  <c r="Z276" i="2" s="1"/>
  <c r="Y275" i="2"/>
  <c r="P275" i="2"/>
  <c r="X272" i="2"/>
  <c r="X271" i="2"/>
  <c r="BO270" i="2"/>
  <c r="BM270" i="2"/>
  <c r="Y270" i="2"/>
  <c r="Z270" i="2" s="1"/>
  <c r="P270" i="2"/>
  <c r="BO269" i="2"/>
  <c r="BM269" i="2"/>
  <c r="Y269" i="2"/>
  <c r="BP269" i="2" s="1"/>
  <c r="P269" i="2"/>
  <c r="BO268" i="2"/>
  <c r="BM268" i="2"/>
  <c r="Y268" i="2"/>
  <c r="Y272" i="2" s="1"/>
  <c r="P268" i="2"/>
  <c r="X265" i="2"/>
  <c r="X264" i="2"/>
  <c r="BO263" i="2"/>
  <c r="BM263" i="2"/>
  <c r="Y263" i="2"/>
  <c r="BP263" i="2" s="1"/>
  <c r="BO262" i="2"/>
  <c r="BM262" i="2"/>
  <c r="Y262" i="2"/>
  <c r="BP262" i="2" s="1"/>
  <c r="P262" i="2"/>
  <c r="BO261" i="2"/>
  <c r="BM261" i="2"/>
  <c r="Y261" i="2"/>
  <c r="Z261" i="2" s="1"/>
  <c r="BP260" i="2"/>
  <c r="BO260" i="2"/>
  <c r="BN260" i="2"/>
  <c r="BM260" i="2"/>
  <c r="Z260" i="2"/>
  <c r="Y260" i="2"/>
  <c r="P260" i="2"/>
  <c r="X257" i="2"/>
  <c r="X256" i="2"/>
  <c r="BO255" i="2"/>
  <c r="BM255" i="2"/>
  <c r="Y255" i="2"/>
  <c r="Z255" i="2" s="1"/>
  <c r="P255" i="2"/>
  <c r="BO254" i="2"/>
  <c r="BM254" i="2"/>
  <c r="Y254" i="2"/>
  <c r="BP254" i="2" s="1"/>
  <c r="P254" i="2"/>
  <c r="BO253" i="2"/>
  <c r="BM253" i="2"/>
  <c r="Y253" i="2"/>
  <c r="Z253" i="2" s="1"/>
  <c r="P253" i="2"/>
  <c r="BP252" i="2"/>
  <c r="BO252" i="2"/>
  <c r="BN252" i="2"/>
  <c r="BM252" i="2"/>
  <c r="Z252" i="2"/>
  <c r="Y252" i="2"/>
  <c r="P252" i="2"/>
  <c r="BO251" i="2"/>
  <c r="BM251" i="2"/>
  <c r="Z251" i="2"/>
  <c r="Y251" i="2"/>
  <c r="BN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P243" i="2" s="1"/>
  <c r="BO242" i="2"/>
  <c r="BM242" i="2"/>
  <c r="Y242" i="2"/>
  <c r="Y248" i="2" s="1"/>
  <c r="P242" i="2"/>
  <c r="X240" i="2"/>
  <c r="X239" i="2"/>
  <c r="BO238" i="2"/>
  <c r="BM238" i="2"/>
  <c r="Y238" i="2"/>
  <c r="Y239" i="2" s="1"/>
  <c r="X236" i="2"/>
  <c r="Y235" i="2"/>
  <c r="X235" i="2"/>
  <c r="BO234" i="2"/>
  <c r="BM234" i="2"/>
  <c r="Y234" i="2"/>
  <c r="Z234" i="2" s="1"/>
  <c r="Z235" i="2" s="1"/>
  <c r="P234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BP226" i="2" s="1"/>
  <c r="P226" i="2"/>
  <c r="BO225" i="2"/>
  <c r="BM225" i="2"/>
  <c r="Y225" i="2"/>
  <c r="Y231" i="2" s="1"/>
  <c r="P225" i="2"/>
  <c r="BO224" i="2"/>
  <c r="BM224" i="2"/>
  <c r="Y224" i="2"/>
  <c r="Z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BN213" i="2" s="1"/>
  <c r="P213" i="2"/>
  <c r="BO212" i="2"/>
  <c r="BM212" i="2"/>
  <c r="Y212" i="2"/>
  <c r="BP212" i="2" s="1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Y204" i="2" s="1"/>
  <c r="P195" i="2"/>
  <c r="X193" i="2"/>
  <c r="X192" i="2"/>
  <c r="BO191" i="2"/>
  <c r="BM191" i="2"/>
  <c r="Y191" i="2"/>
  <c r="Z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BP186" i="2" s="1"/>
  <c r="P186" i="2"/>
  <c r="BO185" i="2"/>
  <c r="BM185" i="2"/>
  <c r="Y185" i="2"/>
  <c r="Y188" i="2" s="1"/>
  <c r="P185" i="2"/>
  <c r="X182" i="2"/>
  <c r="X181" i="2"/>
  <c r="BO180" i="2"/>
  <c r="BM180" i="2"/>
  <c r="Y180" i="2"/>
  <c r="Z180" i="2" s="1"/>
  <c r="Z181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X172" i="2"/>
  <c r="X171" i="2"/>
  <c r="BO170" i="2"/>
  <c r="BM170" i="2"/>
  <c r="Z170" i="2"/>
  <c r="Y170" i="2"/>
  <c r="BN170" i="2" s="1"/>
  <c r="P170" i="2"/>
  <c r="BO169" i="2"/>
  <c r="BM169" i="2"/>
  <c r="Y169" i="2"/>
  <c r="BP169" i="2" s="1"/>
  <c r="P169" i="2"/>
  <c r="BO168" i="2"/>
  <c r="BM168" i="2"/>
  <c r="Y168" i="2"/>
  <c r="Z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Z163" i="2" s="1"/>
  <c r="P163" i="2"/>
  <c r="BO162" i="2"/>
  <c r="BM162" i="2"/>
  <c r="Y162" i="2"/>
  <c r="BP162" i="2" s="1"/>
  <c r="P162" i="2"/>
  <c r="X160" i="2"/>
  <c r="X159" i="2"/>
  <c r="BO158" i="2"/>
  <c r="BM158" i="2"/>
  <c r="Y158" i="2"/>
  <c r="I515" i="2" s="1"/>
  <c r="P158" i="2"/>
  <c r="X154" i="2"/>
  <c r="X153" i="2"/>
  <c r="BO152" i="2"/>
  <c r="BM152" i="2"/>
  <c r="Z152" i="2"/>
  <c r="Y152" i="2"/>
  <c r="BN152" i="2" s="1"/>
  <c r="P152" i="2"/>
  <c r="BO151" i="2"/>
  <c r="BM151" i="2"/>
  <c r="Y151" i="2"/>
  <c r="BN151" i="2" s="1"/>
  <c r="P151" i="2"/>
  <c r="BO150" i="2"/>
  <c r="BM150" i="2"/>
  <c r="Y150" i="2"/>
  <c r="Y153" i="2" s="1"/>
  <c r="P150" i="2"/>
  <c r="X148" i="2"/>
  <c r="X147" i="2"/>
  <c r="BO146" i="2"/>
  <c r="BN146" i="2"/>
  <c r="BM146" i="2"/>
  <c r="Z146" i="2"/>
  <c r="Z147" i="2" s="1"/>
  <c r="Y146" i="2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P136" i="2" s="1"/>
  <c r="P136" i="2"/>
  <c r="BP135" i="2"/>
  <c r="BO135" i="2"/>
  <c r="BN135" i="2"/>
  <c r="BM135" i="2"/>
  <c r="Z135" i="2"/>
  <c r="Y135" i="2"/>
  <c r="Y138" i="2" s="1"/>
  <c r="P135" i="2"/>
  <c r="X133" i="2"/>
  <c r="X132" i="2"/>
  <c r="BO131" i="2"/>
  <c r="BM131" i="2"/>
  <c r="Y131" i="2"/>
  <c r="Z131" i="2" s="1"/>
  <c r="P131" i="2"/>
  <c r="BO130" i="2"/>
  <c r="BM130" i="2"/>
  <c r="Y130" i="2"/>
  <c r="G515" i="2" s="1"/>
  <c r="P130" i="2"/>
  <c r="X127" i="2"/>
  <c r="X126" i="2"/>
  <c r="BO125" i="2"/>
  <c r="BM125" i="2"/>
  <c r="Y125" i="2"/>
  <c r="Z125" i="2" s="1"/>
  <c r="P125" i="2"/>
  <c r="BO124" i="2"/>
  <c r="BM124" i="2"/>
  <c r="Y124" i="2"/>
  <c r="BP124" i="2" s="1"/>
  <c r="P124" i="2"/>
  <c r="X122" i="2"/>
  <c r="X121" i="2"/>
  <c r="BO120" i="2"/>
  <c r="BM120" i="2"/>
  <c r="Y120" i="2"/>
  <c r="Z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P117" i="2" s="1"/>
  <c r="P117" i="2"/>
  <c r="X115" i="2"/>
  <c r="X114" i="2"/>
  <c r="BO113" i="2"/>
  <c r="BN113" i="2"/>
  <c r="BM113" i="2"/>
  <c r="Z113" i="2"/>
  <c r="Y113" i="2"/>
  <c r="BP113" i="2" s="1"/>
  <c r="P113" i="2"/>
  <c r="BO112" i="2"/>
  <c r="BM112" i="2"/>
  <c r="Y112" i="2"/>
  <c r="Z112" i="2" s="1"/>
  <c r="P112" i="2"/>
  <c r="BO111" i="2"/>
  <c r="BM111" i="2"/>
  <c r="Y111" i="2"/>
  <c r="BP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N106" i="2" s="1"/>
  <c r="P106" i="2"/>
  <c r="BO105" i="2"/>
  <c r="BM105" i="2"/>
  <c r="Y105" i="2"/>
  <c r="BP105" i="2" s="1"/>
  <c r="P105" i="2"/>
  <c r="BO104" i="2"/>
  <c r="BM104" i="2"/>
  <c r="Y104" i="2"/>
  <c r="F515" i="2" s="1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BN96" i="2" s="1"/>
  <c r="P96" i="2"/>
  <c r="BO95" i="2"/>
  <c r="BM95" i="2"/>
  <c r="Y95" i="2"/>
  <c r="BN95" i="2" s="1"/>
  <c r="X93" i="2"/>
  <c r="X92" i="2"/>
  <c r="BO91" i="2"/>
  <c r="BM91" i="2"/>
  <c r="Y91" i="2"/>
  <c r="BN91" i="2" s="1"/>
  <c r="P91" i="2"/>
  <c r="BO90" i="2"/>
  <c r="BM90" i="2"/>
  <c r="Z90" i="2"/>
  <c r="Y90" i="2"/>
  <c r="BN90" i="2" s="1"/>
  <c r="P90" i="2"/>
  <c r="BO89" i="2"/>
  <c r="BM89" i="2"/>
  <c r="Y89" i="2"/>
  <c r="E515" i="2" s="1"/>
  <c r="P89" i="2"/>
  <c r="X86" i="2"/>
  <c r="X85" i="2"/>
  <c r="BO84" i="2"/>
  <c r="BM84" i="2"/>
  <c r="Y84" i="2"/>
  <c r="BP84" i="2" s="1"/>
  <c r="P84" i="2"/>
  <c r="BO83" i="2"/>
  <c r="BM83" i="2"/>
  <c r="Y83" i="2"/>
  <c r="Y85" i="2" s="1"/>
  <c r="P83" i="2"/>
  <c r="X81" i="2"/>
  <c r="X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Z77" i="2" s="1"/>
  <c r="P77" i="2"/>
  <c r="BO76" i="2"/>
  <c r="BM76" i="2"/>
  <c r="Y76" i="2"/>
  <c r="BN76" i="2" s="1"/>
  <c r="P76" i="2"/>
  <c r="BP75" i="2"/>
  <c r="BO75" i="2"/>
  <c r="BN75" i="2"/>
  <c r="BM75" i="2"/>
  <c r="Z75" i="2"/>
  <c r="Y75" i="2"/>
  <c r="P75" i="2"/>
  <c r="BO74" i="2"/>
  <c r="BM74" i="2"/>
  <c r="Y74" i="2"/>
  <c r="Y80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Y65" i="2" s="1"/>
  <c r="P61" i="2"/>
  <c r="X59" i="2"/>
  <c r="X58" i="2"/>
  <c r="BO57" i="2"/>
  <c r="BM57" i="2"/>
  <c r="Z57" i="2"/>
  <c r="Y57" i="2"/>
  <c r="BN57" i="2" s="1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Z54" i="2"/>
  <c r="Y54" i="2"/>
  <c r="BP54" i="2" s="1"/>
  <c r="P54" i="2"/>
  <c r="BO53" i="2"/>
  <c r="BM53" i="2"/>
  <c r="Y53" i="2"/>
  <c r="Z53" i="2" s="1"/>
  <c r="P53" i="2"/>
  <c r="BO52" i="2"/>
  <c r="BM52" i="2"/>
  <c r="Y52" i="2"/>
  <c r="Y59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505" i="2" s="1"/>
  <c r="X23" i="2"/>
  <c r="X509" i="2" s="1"/>
  <c r="BO22" i="2"/>
  <c r="X507" i="2" s="1"/>
  <c r="BM22" i="2"/>
  <c r="X506" i="2" s="1"/>
  <c r="Z22" i="2"/>
  <c r="Z23" i="2" s="1"/>
  <c r="Y22" i="2"/>
  <c r="B515" i="2" s="1"/>
  <c r="H10" i="2"/>
  <c r="A9" i="2"/>
  <c r="H9" i="2" s="1"/>
  <c r="D7" i="2"/>
  <c r="Q6" i="2"/>
  <c r="P2" i="2"/>
  <c r="Y24" i="2" l="1"/>
  <c r="BN28" i="2"/>
  <c r="Z29" i="2"/>
  <c r="Y36" i="2"/>
  <c r="Z42" i="2"/>
  <c r="BN42" i="2"/>
  <c r="Y45" i="2"/>
  <c r="BN53" i="2"/>
  <c r="BN63" i="2"/>
  <c r="Z64" i="2"/>
  <c r="BN70" i="2"/>
  <c r="Z83" i="2"/>
  <c r="BN83" i="2"/>
  <c r="Y86" i="2"/>
  <c r="BP90" i="2"/>
  <c r="Z95" i="2"/>
  <c r="BP97" i="2"/>
  <c r="Z99" i="2"/>
  <c r="BN99" i="2"/>
  <c r="Z104" i="2"/>
  <c r="BN104" i="2"/>
  <c r="BP104" i="2"/>
  <c r="BP106" i="2"/>
  <c r="BN112" i="2"/>
  <c r="BN140" i="2"/>
  <c r="BN164" i="2"/>
  <c r="BP164" i="2"/>
  <c r="BN165" i="2"/>
  <c r="BN175" i="2"/>
  <c r="Y181" i="2"/>
  <c r="Z185" i="2"/>
  <c r="BN185" i="2"/>
  <c r="BP185" i="2"/>
  <c r="BN195" i="2"/>
  <c r="BN198" i="2"/>
  <c r="BN208" i="2"/>
  <c r="Z213" i="2"/>
  <c r="Z214" i="2"/>
  <c r="BN214" i="2"/>
  <c r="BN218" i="2"/>
  <c r="BN226" i="2"/>
  <c r="BN229" i="2"/>
  <c r="Y240" i="2"/>
  <c r="BN246" i="2"/>
  <c r="BN253" i="2"/>
  <c r="BP253" i="2"/>
  <c r="Y256" i="2"/>
  <c r="BN269" i="2"/>
  <c r="BN292" i="2"/>
  <c r="Y295" i="2"/>
  <c r="BN300" i="2"/>
  <c r="BP300" i="2"/>
  <c r="BN304" i="2"/>
  <c r="BP308" i="2"/>
  <c r="Y320" i="2"/>
  <c r="BP316" i="2"/>
  <c r="BN316" i="2"/>
  <c r="Z316" i="2"/>
  <c r="BN324" i="2"/>
  <c r="Z332" i="2"/>
  <c r="BN330" i="2"/>
  <c r="BP330" i="2"/>
  <c r="BP331" i="2"/>
  <c r="BN331" i="2"/>
  <c r="Z331" i="2"/>
  <c r="BN347" i="2"/>
  <c r="BP347" i="2"/>
  <c r="BP350" i="2"/>
  <c r="BN350" i="2"/>
  <c r="Z350" i="2"/>
  <c r="BP375" i="2"/>
  <c r="Z375" i="2"/>
  <c r="Z376" i="2" s="1"/>
  <c r="BN391" i="2"/>
  <c r="BP391" i="2"/>
  <c r="BN392" i="2"/>
  <c r="Z392" i="2"/>
  <c r="BN396" i="2"/>
  <c r="Z396" i="2"/>
  <c r="BP399" i="2"/>
  <c r="BN399" i="2"/>
  <c r="Z399" i="2"/>
  <c r="BN426" i="2"/>
  <c r="BP426" i="2"/>
  <c r="Y427" i="2"/>
  <c r="BP439" i="2"/>
  <c r="BN439" i="2"/>
  <c r="Z439" i="2"/>
  <c r="BP444" i="2"/>
  <c r="Z444" i="2"/>
  <c r="Z449" i="2"/>
  <c r="Y452" i="2"/>
  <c r="BN449" i="2"/>
  <c r="BP455" i="2"/>
  <c r="Z455" i="2"/>
  <c r="Y462" i="2"/>
  <c r="BP466" i="2"/>
  <c r="BN466" i="2"/>
  <c r="Z466" i="2"/>
  <c r="BN467" i="2"/>
  <c r="BP467" i="2"/>
  <c r="BP22" i="2"/>
  <c r="Y23" i="2"/>
  <c r="Z30" i="2"/>
  <c r="BN30" i="2"/>
  <c r="BN35" i="2"/>
  <c r="Z55" i="2"/>
  <c r="BN55" i="2"/>
  <c r="BP57" i="2"/>
  <c r="Y58" i="2"/>
  <c r="Y66" i="2"/>
  <c r="BN68" i="2"/>
  <c r="Y71" i="2"/>
  <c r="BN77" i="2"/>
  <c r="BP77" i="2"/>
  <c r="BN78" i="2"/>
  <c r="Y81" i="2"/>
  <c r="BP95" i="2"/>
  <c r="Z98" i="2"/>
  <c r="BN98" i="2"/>
  <c r="Z106" i="2"/>
  <c r="Y115" i="2"/>
  <c r="BN117" i="2"/>
  <c r="Z124" i="2"/>
  <c r="BN124" i="2"/>
  <c r="BN131" i="2"/>
  <c r="BP131" i="2"/>
  <c r="Y137" i="2"/>
  <c r="Z136" i="2"/>
  <c r="Z137" i="2" s="1"/>
  <c r="BN136" i="2"/>
  <c r="H515" i="2"/>
  <c r="Y147" i="2"/>
  <c r="Z150" i="2"/>
  <c r="BN150" i="2"/>
  <c r="BP150" i="2"/>
  <c r="BP152" i="2"/>
  <c r="Z162" i="2"/>
  <c r="BN162" i="2"/>
  <c r="BP170" i="2"/>
  <c r="BN174" i="2"/>
  <c r="BN180" i="2"/>
  <c r="Z186" i="2"/>
  <c r="Z187" i="2" s="1"/>
  <c r="BN186" i="2"/>
  <c r="Y187" i="2"/>
  <c r="BN197" i="2"/>
  <c r="BN207" i="2"/>
  <c r="BP213" i="2"/>
  <c r="BN224" i="2"/>
  <c r="BN228" i="2"/>
  <c r="BN234" i="2"/>
  <c r="Z238" i="2"/>
  <c r="Z239" i="2" s="1"/>
  <c r="BN238" i="2"/>
  <c r="BP238" i="2"/>
  <c r="Z242" i="2"/>
  <c r="BN242" i="2"/>
  <c r="BP242" i="2"/>
  <c r="Z243" i="2"/>
  <c r="BN243" i="2"/>
  <c r="BN244" i="2"/>
  <c r="Y247" i="2"/>
  <c r="BP251" i="2"/>
  <c r="Z254" i="2"/>
  <c r="BN254" i="2"/>
  <c r="BN255" i="2"/>
  <c r="M515" i="2"/>
  <c r="BN261" i="2"/>
  <c r="Y264" i="2"/>
  <c r="P515" i="2"/>
  <c r="Z289" i="2"/>
  <c r="BN289" i="2"/>
  <c r="BP289" i="2"/>
  <c r="BN290" i="2"/>
  <c r="BP290" i="2"/>
  <c r="BN294" i="2"/>
  <c r="BP298" i="2"/>
  <c r="Z301" i="2"/>
  <c r="BN301" i="2"/>
  <c r="BN302" i="2"/>
  <c r="Y305" i="2"/>
  <c r="Z308" i="2"/>
  <c r="Z309" i="2"/>
  <c r="BN309" i="2"/>
  <c r="Y314" i="2"/>
  <c r="BN310" i="2"/>
  <c r="BP310" i="2"/>
  <c r="BP311" i="2"/>
  <c r="BN311" i="2"/>
  <c r="BN318" i="2"/>
  <c r="Z318" i="2"/>
  <c r="Z319" i="2" s="1"/>
  <c r="BP322" i="2"/>
  <c r="BN322" i="2"/>
  <c r="Z322" i="2"/>
  <c r="Z339" i="2"/>
  <c r="BP337" i="2"/>
  <c r="BN337" i="2"/>
  <c r="Z337" i="2"/>
  <c r="BN344" i="2"/>
  <c r="BP344" i="2"/>
  <c r="BN345" i="2"/>
  <c r="Z345" i="2"/>
  <c r="BN349" i="2"/>
  <c r="Z349" i="2"/>
  <c r="BN359" i="2"/>
  <c r="U515" i="2"/>
  <c r="BN370" i="2"/>
  <c r="BP370" i="2"/>
  <c r="Y377" i="2"/>
  <c r="BP379" i="2"/>
  <c r="BN379" i="2"/>
  <c r="Z379" i="2"/>
  <c r="Y385" i="2"/>
  <c r="Y386" i="2"/>
  <c r="Z384" i="2"/>
  <c r="Z385" i="2" s="1"/>
  <c r="BP392" i="2"/>
  <c r="BN394" i="2"/>
  <c r="BP394" i="2"/>
  <c r="BP396" i="2"/>
  <c r="BP397" i="2"/>
  <c r="BN397" i="2"/>
  <c r="Z397" i="2"/>
  <c r="Y410" i="2"/>
  <c r="BN415" i="2"/>
  <c r="BP437" i="2"/>
  <c r="BN437" i="2"/>
  <c r="Z437" i="2"/>
  <c r="BN451" i="2"/>
  <c r="BN458" i="2"/>
  <c r="BP458" i="2"/>
  <c r="BN459" i="2"/>
  <c r="BP473" i="2"/>
  <c r="BN473" i="2"/>
  <c r="Z473" i="2"/>
  <c r="BN476" i="2"/>
  <c r="BP476" i="2"/>
  <c r="BN312" i="2"/>
  <c r="Y319" i="2"/>
  <c r="Y332" i="2"/>
  <c r="S515" i="2"/>
  <c r="Z356" i="2"/>
  <c r="BN354" i="2"/>
  <c r="BP354" i="2"/>
  <c r="BP355" i="2"/>
  <c r="Y356" i="2"/>
  <c r="Z381" i="2"/>
  <c r="BN380" i="2"/>
  <c r="Y400" i="2"/>
  <c r="BN390" i="2"/>
  <c r="Y417" i="2"/>
  <c r="BN413" i="2"/>
  <c r="BP413" i="2"/>
  <c r="Z515" i="2"/>
  <c r="BN433" i="2"/>
  <c r="BN441" i="2"/>
  <c r="BN445" i="2"/>
  <c r="BN450" i="2"/>
  <c r="BN461" i="2"/>
  <c r="Y469" i="2"/>
  <c r="BN486" i="2"/>
  <c r="BN491" i="2"/>
  <c r="BP491" i="2"/>
  <c r="BN496" i="2"/>
  <c r="BN497" i="2"/>
  <c r="Y504" i="2"/>
  <c r="Z256" i="2"/>
  <c r="X508" i="2"/>
  <c r="Z126" i="2"/>
  <c r="Z31" i="2"/>
  <c r="BP96" i="2"/>
  <c r="BP63" i="2"/>
  <c r="BP112" i="2"/>
  <c r="Z158" i="2"/>
  <c r="Z159" i="2" s="1"/>
  <c r="J9" i="2"/>
  <c r="BN31" i="2"/>
  <c r="Z43" i="2"/>
  <c r="Y48" i="2"/>
  <c r="BN56" i="2"/>
  <c r="BP68" i="2"/>
  <c r="Z76" i="2"/>
  <c r="BP78" i="2"/>
  <c r="BN89" i="2"/>
  <c r="Y92" i="2"/>
  <c r="BN105" i="2"/>
  <c r="Y108" i="2"/>
  <c r="A10" i="2"/>
  <c r="BN26" i="2"/>
  <c r="Y37" i="2"/>
  <c r="BN61" i="2"/>
  <c r="Y72" i="2"/>
  <c r="BP83" i="2"/>
  <c r="Z97" i="2"/>
  <c r="BN120" i="2"/>
  <c r="BP146" i="2"/>
  <c r="BN158" i="2"/>
  <c r="BN168" i="2"/>
  <c r="Y171" i="2"/>
  <c r="BP180" i="2"/>
  <c r="BN191" i="2"/>
  <c r="BN201" i="2"/>
  <c r="BN211" i="2"/>
  <c r="BP224" i="2"/>
  <c r="BP234" i="2"/>
  <c r="BP244" i="2"/>
  <c r="BP255" i="2"/>
  <c r="BP261" i="2"/>
  <c r="Y265" i="2"/>
  <c r="BP292" i="2"/>
  <c r="BP302" i="2"/>
  <c r="Z310" i="2"/>
  <c r="Z313" i="2" s="1"/>
  <c r="BP312" i="2"/>
  <c r="BP380" i="2"/>
  <c r="Y405" i="2"/>
  <c r="Z413" i="2"/>
  <c r="BP415" i="2"/>
  <c r="Y428" i="2"/>
  <c r="BP449" i="2"/>
  <c r="Z457" i="2"/>
  <c r="BP459" i="2"/>
  <c r="Z467" i="2"/>
  <c r="Z468" i="2" s="1"/>
  <c r="Y477" i="2"/>
  <c r="BN487" i="2"/>
  <c r="BP497" i="2"/>
  <c r="J515" i="2"/>
  <c r="F9" i="2"/>
  <c r="BP91" i="2"/>
  <c r="BP130" i="2"/>
  <c r="Z151" i="2"/>
  <c r="Z153" i="2" s="1"/>
  <c r="Z201" i="2"/>
  <c r="F10" i="2"/>
  <c r="BN125" i="2"/>
  <c r="BP151" i="2"/>
  <c r="BN196" i="2"/>
  <c r="BN206" i="2"/>
  <c r="BN227" i="2"/>
  <c r="BN270" i="2"/>
  <c r="BN284" i="2"/>
  <c r="Y296" i="2"/>
  <c r="Y306" i="2"/>
  <c r="BN325" i="2"/>
  <c r="BN360" i="2"/>
  <c r="Y376" i="2"/>
  <c r="BN434" i="2"/>
  <c r="BN442" i="2"/>
  <c r="Y453" i="2"/>
  <c r="Y463" i="2"/>
  <c r="BN474" i="2"/>
  <c r="BN482" i="2"/>
  <c r="BP492" i="2"/>
  <c r="K515" i="2"/>
  <c r="BP28" i="2"/>
  <c r="BN163" i="2"/>
  <c r="BP26" i="2"/>
  <c r="Y49" i="2"/>
  <c r="Z69" i="2"/>
  <c r="Z79" i="2"/>
  <c r="BP120" i="2"/>
  <c r="Z141" i="2"/>
  <c r="BP158" i="2"/>
  <c r="Z166" i="2"/>
  <c r="BP191" i="2"/>
  <c r="Z199" i="2"/>
  <c r="Z209" i="2"/>
  <c r="BP211" i="2"/>
  <c r="Z230" i="2"/>
  <c r="Y313" i="2"/>
  <c r="Y381" i="2"/>
  <c r="Z390" i="2"/>
  <c r="Y401" i="2"/>
  <c r="Z445" i="2"/>
  <c r="Y498" i="2"/>
  <c r="L515" i="2"/>
  <c r="BP61" i="2"/>
  <c r="Y93" i="2"/>
  <c r="Y100" i="2"/>
  <c r="Y109" i="2"/>
  <c r="Z118" i="2"/>
  <c r="BP168" i="2"/>
  <c r="Z176" i="2"/>
  <c r="Z219" i="2"/>
  <c r="BN29" i="2"/>
  <c r="Y32" i="2"/>
  <c r="Z41" i="2"/>
  <c r="BP43" i="2"/>
  <c r="BN54" i="2"/>
  <c r="BN64" i="2"/>
  <c r="Z74" i="2"/>
  <c r="Z80" i="2" s="1"/>
  <c r="BP76" i="2"/>
  <c r="Z84" i="2"/>
  <c r="Z85" i="2" s="1"/>
  <c r="BP125" i="2"/>
  <c r="BP163" i="2"/>
  <c r="Y172" i="2"/>
  <c r="BP196" i="2"/>
  <c r="BP206" i="2"/>
  <c r="Z225" i="2"/>
  <c r="BP227" i="2"/>
  <c r="Z245" i="2"/>
  <c r="Z262" i="2"/>
  <c r="Z268" i="2"/>
  <c r="BP270" i="2"/>
  <c r="BP284" i="2"/>
  <c r="Z293" i="2"/>
  <c r="Z303" i="2"/>
  <c r="Z323" i="2"/>
  <c r="BP325" i="2"/>
  <c r="Y351" i="2"/>
  <c r="BP360" i="2"/>
  <c r="Y406" i="2"/>
  <c r="Z416" i="2"/>
  <c r="Z432" i="2"/>
  <c r="BP434" i="2"/>
  <c r="BP442" i="2"/>
  <c r="Z450" i="2"/>
  <c r="Z460" i="2"/>
  <c r="BP474" i="2"/>
  <c r="Y478" i="2"/>
  <c r="BP482" i="2"/>
  <c r="Y493" i="2"/>
  <c r="BN79" i="2"/>
  <c r="Y121" i="2"/>
  <c r="Y159" i="2"/>
  <c r="BN166" i="2"/>
  <c r="BN176" i="2"/>
  <c r="BN199" i="2"/>
  <c r="BN209" i="2"/>
  <c r="BN230" i="2"/>
  <c r="Y488" i="2"/>
  <c r="O515" i="2"/>
  <c r="Z26" i="2"/>
  <c r="Z61" i="2"/>
  <c r="BP56" i="2"/>
  <c r="BP89" i="2"/>
  <c r="Y101" i="2"/>
  <c r="Y148" i="2"/>
  <c r="Z202" i="2"/>
  <c r="Z212" i="2"/>
  <c r="BN225" i="2"/>
  <c r="Y236" i="2"/>
  <c r="BN293" i="2"/>
  <c r="BN303" i="2"/>
  <c r="BN323" i="2"/>
  <c r="Y326" i="2"/>
  <c r="Z346" i="2"/>
  <c r="Y361" i="2"/>
  <c r="Z369" i="2"/>
  <c r="Y382" i="2"/>
  <c r="Z393" i="2"/>
  <c r="Z403" i="2"/>
  <c r="BN416" i="2"/>
  <c r="BN432" i="2"/>
  <c r="Z435" i="2"/>
  <c r="BN460" i="2"/>
  <c r="Z475" i="2"/>
  <c r="Z480" i="2"/>
  <c r="Z483" i="2" s="1"/>
  <c r="Y483" i="2"/>
  <c r="Y499" i="2"/>
  <c r="BP107" i="2"/>
  <c r="BN43" i="2"/>
  <c r="BN69" i="2"/>
  <c r="BN118" i="2"/>
  <c r="Y192" i="2"/>
  <c r="Z27" i="2"/>
  <c r="Y257" i="2"/>
  <c r="BN262" i="2"/>
  <c r="BN268" i="2"/>
  <c r="Y271" i="2"/>
  <c r="Z279" i="2"/>
  <c r="Z280" i="2" s="1"/>
  <c r="Y285" i="2"/>
  <c r="BN22" i="2"/>
  <c r="Y132" i="2"/>
  <c r="BP141" i="2"/>
  <c r="Z174" i="2"/>
  <c r="Z197" i="2"/>
  <c r="Z207" i="2"/>
  <c r="BP219" i="2"/>
  <c r="Z228" i="2"/>
  <c r="Y340" i="2"/>
  <c r="Y352" i="2"/>
  <c r="BP390" i="2"/>
  <c r="BN398" i="2"/>
  <c r="Z409" i="2"/>
  <c r="Z410" i="2" s="1"/>
  <c r="Y423" i="2"/>
  <c r="BN440" i="2"/>
  <c r="Z443" i="2"/>
  <c r="BN455" i="2"/>
  <c r="BN465" i="2"/>
  <c r="Y468" i="2"/>
  <c r="Y494" i="2"/>
  <c r="Q515" i="2"/>
  <c r="Z89" i="2"/>
  <c r="Z105" i="2"/>
  <c r="BP53" i="2"/>
  <c r="BN41" i="2"/>
  <c r="Y44" i="2"/>
  <c r="Z52" i="2"/>
  <c r="Z58" i="2" s="1"/>
  <c r="Z62" i="2"/>
  <c r="BN74" i="2"/>
  <c r="BN84" i="2"/>
  <c r="Z111" i="2"/>
  <c r="Z114" i="2" s="1"/>
  <c r="Y126" i="2"/>
  <c r="Z169" i="2"/>
  <c r="Y182" i="2"/>
  <c r="BN245" i="2"/>
  <c r="BN27" i="2"/>
  <c r="BP41" i="2"/>
  <c r="BN52" i="2"/>
  <c r="BN62" i="2"/>
  <c r="BP74" i="2"/>
  <c r="BN111" i="2"/>
  <c r="Y114" i="2"/>
  <c r="Y122" i="2"/>
  <c r="Y160" i="2"/>
  <c r="BN169" i="2"/>
  <c r="Y193" i="2"/>
  <c r="BN202" i="2"/>
  <c r="BN212" i="2"/>
  <c r="Y215" i="2"/>
  <c r="BP225" i="2"/>
  <c r="BP268" i="2"/>
  <c r="BN279" i="2"/>
  <c r="BP323" i="2"/>
  <c r="BN346" i="2"/>
  <c r="Y357" i="2"/>
  <c r="BN369" i="2"/>
  <c r="Y372" i="2"/>
  <c r="BN393" i="2"/>
  <c r="BN403" i="2"/>
  <c r="BP432" i="2"/>
  <c r="BN435" i="2"/>
  <c r="BN475" i="2"/>
  <c r="BN480" i="2"/>
  <c r="Y489" i="2"/>
  <c r="Z502" i="2"/>
  <c r="Z503" i="2" s="1"/>
  <c r="BP47" i="2"/>
  <c r="Y127" i="2"/>
  <c r="Y177" i="2"/>
  <c r="Y220" i="2"/>
  <c r="Y286" i="2"/>
  <c r="Y362" i="2"/>
  <c r="BN409" i="2"/>
  <c r="BN443" i="2"/>
  <c r="Y446" i="2"/>
  <c r="BP465" i="2"/>
  <c r="Y484" i="2"/>
  <c r="Z496" i="2"/>
  <c r="Z498" i="2" s="1"/>
  <c r="Y142" i="2"/>
  <c r="Z35" i="2"/>
  <c r="Z36" i="2" s="1"/>
  <c r="BP52" i="2"/>
  <c r="Z70" i="2"/>
  <c r="Z71" i="2" s="1"/>
  <c r="Z119" i="2"/>
  <c r="Y133" i="2"/>
  <c r="Z167" i="2"/>
  <c r="Z190" i="2"/>
  <c r="Z192" i="2" s="1"/>
  <c r="Z200" i="2"/>
  <c r="Z210" i="2"/>
  <c r="Z263" i="2"/>
  <c r="BP279" i="2"/>
  <c r="Z344" i="2"/>
  <c r="BP369" i="2"/>
  <c r="Z426" i="2"/>
  <c r="Z427" i="2" s="1"/>
  <c r="BN502" i="2"/>
  <c r="Z195" i="2"/>
  <c r="Y216" i="2"/>
  <c r="Z226" i="2"/>
  <c r="Z246" i="2"/>
  <c r="Z269" i="2"/>
  <c r="Z294" i="2"/>
  <c r="Z304" i="2"/>
  <c r="Z324" i="2"/>
  <c r="Z359" i="2"/>
  <c r="Z361" i="2" s="1"/>
  <c r="Y373" i="2"/>
  <c r="BN384" i="2"/>
  <c r="BP409" i="2"/>
  <c r="Z433" i="2"/>
  <c r="Z441" i="2"/>
  <c r="Z451" i="2"/>
  <c r="Z461" i="2"/>
  <c r="Z486" i="2"/>
  <c r="Z488" i="2" s="1"/>
  <c r="Z47" i="2"/>
  <c r="Z48" i="2" s="1"/>
  <c r="Z91" i="2"/>
  <c r="Z96" i="2"/>
  <c r="Z100" i="2" s="1"/>
  <c r="Z107" i="2"/>
  <c r="BN119" i="2"/>
  <c r="Z130" i="2"/>
  <c r="Z132" i="2" s="1"/>
  <c r="Y143" i="2"/>
  <c r="BN167" i="2"/>
  <c r="Y178" i="2"/>
  <c r="BN190" i="2"/>
  <c r="BN200" i="2"/>
  <c r="Y203" i="2"/>
  <c r="BN210" i="2"/>
  <c r="Y221" i="2"/>
  <c r="Y232" i="2"/>
  <c r="BN263" i="2"/>
  <c r="Y280" i="2"/>
  <c r="Y447" i="2"/>
  <c r="V515" i="2"/>
  <c r="Z347" i="2"/>
  <c r="Z370" i="2"/>
  <c r="Z394" i="2"/>
  <c r="Z404" i="2"/>
  <c r="Y418" i="2"/>
  <c r="Z436" i="2"/>
  <c r="Z476" i="2"/>
  <c r="D515" i="2"/>
  <c r="W515" i="2"/>
  <c r="Z117" i="2"/>
  <c r="BN130" i="2"/>
  <c r="Z140" i="2"/>
  <c r="Z142" i="2" s="1"/>
  <c r="Y154" i="2"/>
  <c r="Z165" i="2"/>
  <c r="Z171" i="2" s="1"/>
  <c r="Z175" i="2"/>
  <c r="Z198" i="2"/>
  <c r="Z208" i="2"/>
  <c r="Z218" i="2"/>
  <c r="Z220" i="2" s="1"/>
  <c r="Z229" i="2"/>
  <c r="Y503" i="2"/>
  <c r="BP195" i="2"/>
  <c r="BN375" i="2"/>
  <c r="BN444" i="2"/>
  <c r="Z492" i="2"/>
  <c r="Z493" i="2" s="1"/>
  <c r="AA515" i="2"/>
  <c r="Z215" i="2" l="1"/>
  <c r="Z177" i="2"/>
  <c r="Z65" i="2"/>
  <c r="Z326" i="2"/>
  <c r="Z295" i="2"/>
  <c r="Z264" i="2"/>
  <c r="Y509" i="2"/>
  <c r="Z400" i="2"/>
  <c r="Z462" i="2"/>
  <c r="Z417" i="2"/>
  <c r="Y505" i="2"/>
  <c r="Z108" i="2"/>
  <c r="Z477" i="2"/>
  <c r="Z32" i="2"/>
  <c r="Z452" i="2"/>
  <c r="Z305" i="2"/>
  <c r="Z247" i="2"/>
  <c r="Z231" i="2"/>
  <c r="Y507" i="2"/>
  <c r="Z271" i="2"/>
  <c r="Z92" i="2"/>
  <c r="Z44" i="2"/>
  <c r="Z405" i="2"/>
  <c r="Z446" i="2"/>
  <c r="Z372" i="2"/>
  <c r="Z121" i="2"/>
  <c r="Y506" i="2"/>
  <c r="Y508" i="2" s="1"/>
  <c r="Z351" i="2"/>
  <c r="Z203" i="2"/>
  <c r="Z510" i="2" l="1"/>
</calcChain>
</file>

<file path=xl/sharedStrings.xml><?xml version="1.0" encoding="utf-8"?>
<sst xmlns="http://schemas.openxmlformats.org/spreadsheetml/2006/main" count="3724" uniqueCount="809">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</sst>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6" t="s">
        <v>26</v>
      </c>
      <c r="E1" s="566"/>
      <c r="F1" s="566"/>
      <c r="G1" s="14" t="s">
        <v>66</v>
      </c>
      <c r="H1" s="566" t="s">
        <v>46</v>
      </c>
      <c r="I1" s="566"/>
      <c r="J1" s="566"/>
      <c r="K1" s="566"/>
      <c r="L1" s="566"/>
      <c r="M1" s="566"/>
      <c r="N1" s="566"/>
      <c r="O1" s="566"/>
      <c r="P1" s="566"/>
      <c r="Q1" s="566"/>
      <c r="R1" s="567" t="s">
        <v>67</v>
      </c>
      <c r="S1" s="568"/>
      <c r="T1" s="5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0" t="s">
        <v>8</v>
      </c>
      <c r="B5" s="570"/>
      <c r="C5" s="570"/>
      <c r="D5" s="571"/>
      <c r="E5" s="571"/>
      <c r="F5" s="572" t="s">
        <v>14</v>
      </c>
      <c r="G5" s="572"/>
      <c r="H5" s="571"/>
      <c r="I5" s="571"/>
      <c r="J5" s="571"/>
      <c r="K5" s="571"/>
      <c r="L5" s="571"/>
      <c r="M5" s="571"/>
      <c r="N5" s="72"/>
      <c r="P5" s="27" t="s">
        <v>4</v>
      </c>
      <c r="Q5" s="573">
        <v>45886</v>
      </c>
      <c r="R5" s="573"/>
      <c r="T5" s="574" t="s">
        <v>3</v>
      </c>
      <c r="U5" s="575"/>
      <c r="V5" s="576" t="s">
        <v>795</v>
      </c>
      <c r="W5" s="577"/>
      <c r="AB5" s="59"/>
      <c r="AC5" s="59"/>
      <c r="AD5" s="59"/>
      <c r="AE5" s="59"/>
    </row>
    <row r="6" spans="1:32" s="17" customFormat="1" ht="24" customHeight="1" x14ac:dyDescent="0.2">
      <c r="A6" s="570" t="s">
        <v>1</v>
      </c>
      <c r="B6" s="570"/>
      <c r="C6" s="570"/>
      <c r="D6" s="578" t="s">
        <v>75</v>
      </c>
      <c r="E6" s="578"/>
      <c r="F6" s="578"/>
      <c r="G6" s="578"/>
      <c r="H6" s="578"/>
      <c r="I6" s="578"/>
      <c r="J6" s="578"/>
      <c r="K6" s="578"/>
      <c r="L6" s="578"/>
      <c r="M6" s="578"/>
      <c r="N6" s="73"/>
      <c r="P6" s="27" t="s">
        <v>27</v>
      </c>
      <c r="Q6" s="579" t="str">
        <f>IF(Q5=0," ",CHOOSE(WEEKDAY(Q5,2),"Понедельник","Вторник","Среда","Четверг","Пятница","Суббота","Воскресенье"))</f>
        <v>Воскресенье</v>
      </c>
      <c r="R6" s="579"/>
      <c r="T6" s="580" t="s">
        <v>5</v>
      </c>
      <c r="U6" s="581"/>
      <c r="V6" s="582" t="s">
        <v>69</v>
      </c>
      <c r="W6" s="5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8" t="str">
        <f>IFERROR(VLOOKUP(DeliveryAddress,Table,3,0),1)</f>
        <v>1</v>
      </c>
      <c r="E7" s="589"/>
      <c r="F7" s="589"/>
      <c r="G7" s="589"/>
      <c r="H7" s="589"/>
      <c r="I7" s="589"/>
      <c r="J7" s="589"/>
      <c r="K7" s="589"/>
      <c r="L7" s="589"/>
      <c r="M7" s="590"/>
      <c r="N7" s="74"/>
      <c r="P7" s="29"/>
      <c r="Q7" s="48"/>
      <c r="R7" s="48"/>
      <c r="T7" s="580"/>
      <c r="U7" s="581"/>
      <c r="V7" s="584"/>
      <c r="W7" s="585"/>
      <c r="AB7" s="59"/>
      <c r="AC7" s="59"/>
      <c r="AD7" s="59"/>
      <c r="AE7" s="59"/>
    </row>
    <row r="8" spans="1:32" s="17" customFormat="1" ht="25.5" customHeight="1" x14ac:dyDescent="0.2">
      <c r="A8" s="591" t="s">
        <v>57</v>
      </c>
      <c r="B8" s="591"/>
      <c r="C8" s="591"/>
      <c r="D8" s="592" t="s">
        <v>76</v>
      </c>
      <c r="E8" s="592"/>
      <c r="F8" s="592"/>
      <c r="G8" s="592"/>
      <c r="H8" s="592"/>
      <c r="I8" s="592"/>
      <c r="J8" s="592"/>
      <c r="K8" s="592"/>
      <c r="L8" s="592"/>
      <c r="M8" s="592"/>
      <c r="N8" s="75"/>
      <c r="P8" s="27" t="s">
        <v>11</v>
      </c>
      <c r="Q8" s="593">
        <v>0.375</v>
      </c>
      <c r="R8" s="594"/>
      <c r="T8" s="580"/>
      <c r="U8" s="581"/>
      <c r="V8" s="584"/>
      <c r="W8" s="585"/>
      <c r="AB8" s="59"/>
      <c r="AC8" s="59"/>
      <c r="AD8" s="59"/>
      <c r="AE8" s="59"/>
    </row>
    <row r="9" spans="1:32" s="17" customFormat="1" ht="39.950000000000003" customHeight="1" x14ac:dyDescent="0.2">
      <c r="A9" s="5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596" t="s">
        <v>45</v>
      </c>
      <c r="E9" s="597"/>
      <c r="F9" s="5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598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70"/>
      <c r="P9" s="31" t="s">
        <v>15</v>
      </c>
      <c r="Q9" s="599"/>
      <c r="R9" s="599"/>
      <c r="T9" s="580"/>
      <c r="U9" s="581"/>
      <c r="V9" s="586"/>
      <c r="W9" s="5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596"/>
      <c r="E10" s="597"/>
      <c r="F10" s="5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600" t="str">
        <f>IFERROR(VLOOKUP($D$10,Proxy,2,FALSE),"")</f>
        <v/>
      </c>
      <c r="I10" s="600"/>
      <c r="J10" s="600"/>
      <c r="K10" s="600"/>
      <c r="L10" s="600"/>
      <c r="M10" s="600"/>
      <c r="N10" s="71"/>
      <c r="P10" s="31" t="s">
        <v>32</v>
      </c>
      <c r="Q10" s="601"/>
      <c r="R10" s="601"/>
      <c r="U10" s="29" t="s">
        <v>12</v>
      </c>
      <c r="V10" s="602" t="s">
        <v>70</v>
      </c>
      <c r="W10" s="6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4"/>
      <c r="R11" s="604"/>
      <c r="U11" s="29" t="s">
        <v>28</v>
      </c>
      <c r="V11" s="605" t="s">
        <v>54</v>
      </c>
      <c r="W11" s="60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6" t="s">
        <v>71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6"/>
      <c r="N12" s="76"/>
      <c r="P12" s="27" t="s">
        <v>30</v>
      </c>
      <c r="Q12" s="593"/>
      <c r="R12" s="593"/>
      <c r="S12" s="28"/>
      <c r="T12"/>
      <c r="U12" s="29" t="s">
        <v>45</v>
      </c>
      <c r="V12" s="607"/>
      <c r="W12" s="607"/>
      <c r="X12"/>
      <c r="AB12" s="59"/>
      <c r="AC12" s="59"/>
      <c r="AD12" s="59"/>
      <c r="AE12" s="59"/>
    </row>
    <row r="13" spans="1:32" s="17" customFormat="1" ht="23.25" customHeight="1" x14ac:dyDescent="0.2">
      <c r="A13" s="606" t="s">
        <v>72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6"/>
      <c r="N13" s="76"/>
      <c r="O13" s="31"/>
      <c r="P13" s="31" t="s">
        <v>31</v>
      </c>
      <c r="Q13" s="605"/>
      <c r="R13" s="60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6" t="s">
        <v>73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8" t="s">
        <v>74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77"/>
      <c r="O15"/>
      <c r="P15" s="609" t="s">
        <v>60</v>
      </c>
      <c r="Q15" s="609"/>
      <c r="R15" s="609"/>
      <c r="S15" s="609"/>
      <c r="T15" s="60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0"/>
      <c r="Q16" s="610"/>
      <c r="R16" s="610"/>
      <c r="S16" s="610"/>
      <c r="T16" s="6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3" t="s">
        <v>58</v>
      </c>
      <c r="B17" s="613" t="s">
        <v>48</v>
      </c>
      <c r="C17" s="615" t="s">
        <v>47</v>
      </c>
      <c r="D17" s="617" t="s">
        <v>49</v>
      </c>
      <c r="E17" s="618"/>
      <c r="F17" s="613" t="s">
        <v>21</v>
      </c>
      <c r="G17" s="613" t="s">
        <v>24</v>
      </c>
      <c r="H17" s="613" t="s">
        <v>22</v>
      </c>
      <c r="I17" s="613" t="s">
        <v>23</v>
      </c>
      <c r="J17" s="613" t="s">
        <v>16</v>
      </c>
      <c r="K17" s="613" t="s">
        <v>65</v>
      </c>
      <c r="L17" s="613" t="s">
        <v>63</v>
      </c>
      <c r="M17" s="613" t="s">
        <v>2</v>
      </c>
      <c r="N17" s="613" t="s">
        <v>62</v>
      </c>
      <c r="O17" s="613" t="s">
        <v>25</v>
      </c>
      <c r="P17" s="617" t="s">
        <v>17</v>
      </c>
      <c r="Q17" s="621"/>
      <c r="R17" s="621"/>
      <c r="S17" s="621"/>
      <c r="T17" s="618"/>
      <c r="U17" s="611" t="s">
        <v>55</v>
      </c>
      <c r="V17" s="612"/>
      <c r="W17" s="613" t="s">
        <v>6</v>
      </c>
      <c r="X17" s="613" t="s">
        <v>41</v>
      </c>
      <c r="Y17" s="623" t="s">
        <v>53</v>
      </c>
      <c r="Z17" s="625" t="s">
        <v>18</v>
      </c>
      <c r="AA17" s="627" t="s">
        <v>59</v>
      </c>
      <c r="AB17" s="627" t="s">
        <v>19</v>
      </c>
      <c r="AC17" s="627" t="s">
        <v>64</v>
      </c>
      <c r="AD17" s="629" t="s">
        <v>56</v>
      </c>
      <c r="AE17" s="630"/>
      <c r="AF17" s="631"/>
      <c r="AG17" s="82"/>
      <c r="BD17" s="81" t="s">
        <v>61</v>
      </c>
    </row>
    <row r="18" spans="1:68" ht="14.25" customHeight="1" x14ac:dyDescent="0.2">
      <c r="A18" s="614"/>
      <c r="B18" s="614"/>
      <c r="C18" s="616"/>
      <c r="D18" s="619"/>
      <c r="E18" s="620"/>
      <c r="F18" s="614"/>
      <c r="G18" s="614"/>
      <c r="H18" s="614"/>
      <c r="I18" s="614"/>
      <c r="J18" s="614"/>
      <c r="K18" s="614"/>
      <c r="L18" s="614"/>
      <c r="M18" s="614"/>
      <c r="N18" s="614"/>
      <c r="O18" s="614"/>
      <c r="P18" s="619"/>
      <c r="Q18" s="622"/>
      <c r="R18" s="622"/>
      <c r="S18" s="622"/>
      <c r="T18" s="620"/>
      <c r="U18" s="83" t="s">
        <v>44</v>
      </c>
      <c r="V18" s="83" t="s">
        <v>43</v>
      </c>
      <c r="W18" s="614"/>
      <c r="X18" s="614"/>
      <c r="Y18" s="624"/>
      <c r="Z18" s="626"/>
      <c r="AA18" s="628"/>
      <c r="AB18" s="628"/>
      <c r="AC18" s="628"/>
      <c r="AD18" s="632"/>
      <c r="AE18" s="633"/>
      <c r="AF18" s="634"/>
      <c r="AG18" s="82"/>
      <c r="BD18" s="81"/>
    </row>
    <row r="19" spans="1:68" ht="27.75" customHeight="1" x14ac:dyDescent="0.2">
      <c r="A19" s="635" t="s">
        <v>77</v>
      </c>
      <c r="B19" s="635"/>
      <c r="C19" s="635"/>
      <c r="D19" s="635"/>
      <c r="E19" s="635"/>
      <c r="F19" s="635"/>
      <c r="G19" s="635"/>
      <c r="H19" s="635"/>
      <c r="I19" s="635"/>
      <c r="J19" s="635"/>
      <c r="K19" s="635"/>
      <c r="L19" s="635"/>
      <c r="M19" s="635"/>
      <c r="N19" s="635"/>
      <c r="O19" s="635"/>
      <c r="P19" s="635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54"/>
      <c r="AB19" s="54"/>
      <c r="AC19" s="54"/>
    </row>
    <row r="20" spans="1:68" ht="16.5" customHeight="1" x14ac:dyDescent="0.25">
      <c r="A20" s="636" t="s">
        <v>77</v>
      </c>
      <c r="B20" s="636"/>
      <c r="C20" s="636"/>
      <c r="D20" s="636"/>
      <c r="E20" s="636"/>
      <c r="F20" s="636"/>
      <c r="G20" s="636"/>
      <c r="H20" s="636"/>
      <c r="I20" s="636"/>
      <c r="J20" s="636"/>
      <c r="K20" s="636"/>
      <c r="L20" s="636"/>
      <c r="M20" s="636"/>
      <c r="N20" s="636"/>
      <c r="O20" s="636"/>
      <c r="P20" s="636"/>
      <c r="Q20" s="636"/>
      <c r="R20" s="636"/>
      <c r="S20" s="636"/>
      <c r="T20" s="636"/>
      <c r="U20" s="636"/>
      <c r="V20" s="636"/>
      <c r="W20" s="636"/>
      <c r="X20" s="636"/>
      <c r="Y20" s="636"/>
      <c r="Z20" s="636"/>
      <c r="AA20" s="65"/>
      <c r="AB20" s="65"/>
      <c r="AC20" s="79"/>
    </row>
    <row r="21" spans="1:68" ht="14.25" customHeight="1" x14ac:dyDescent="0.25">
      <c r="A21" s="637" t="s">
        <v>78</v>
      </c>
      <c r="B21" s="637"/>
      <c r="C21" s="637"/>
      <c r="D21" s="637"/>
      <c r="E21" s="637"/>
      <c r="F21" s="637"/>
      <c r="G21" s="637"/>
      <c r="H21" s="637"/>
      <c r="I21" s="637"/>
      <c r="J21" s="637"/>
      <c r="K21" s="637"/>
      <c r="L21" s="637"/>
      <c r="M21" s="637"/>
      <c r="N21" s="637"/>
      <c r="O21" s="637"/>
      <c r="P21" s="637"/>
      <c r="Q21" s="637"/>
      <c r="R21" s="637"/>
      <c r="S21" s="637"/>
      <c r="T21" s="637"/>
      <c r="U21" s="637"/>
      <c r="V21" s="637"/>
      <c r="W21" s="637"/>
      <c r="X21" s="637"/>
      <c r="Y21" s="637"/>
      <c r="Z21" s="63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8">
        <v>4680115886643</v>
      </c>
      <c r="E22" s="63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39" t="s">
        <v>81</v>
      </c>
      <c r="Q22" s="640"/>
      <c r="R22" s="640"/>
      <c r="S22" s="640"/>
      <c r="T22" s="64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5"/>
      <c r="B23" s="645"/>
      <c r="C23" s="645"/>
      <c r="D23" s="645"/>
      <c r="E23" s="645"/>
      <c r="F23" s="645"/>
      <c r="G23" s="645"/>
      <c r="H23" s="645"/>
      <c r="I23" s="645"/>
      <c r="J23" s="645"/>
      <c r="K23" s="645"/>
      <c r="L23" s="645"/>
      <c r="M23" s="645"/>
      <c r="N23" s="645"/>
      <c r="O23" s="646"/>
      <c r="P23" s="642" t="s">
        <v>40</v>
      </c>
      <c r="Q23" s="643"/>
      <c r="R23" s="643"/>
      <c r="S23" s="643"/>
      <c r="T23" s="643"/>
      <c r="U23" s="643"/>
      <c r="V23" s="64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5"/>
      <c r="B24" s="645"/>
      <c r="C24" s="645"/>
      <c r="D24" s="645"/>
      <c r="E24" s="645"/>
      <c r="F24" s="645"/>
      <c r="G24" s="645"/>
      <c r="H24" s="645"/>
      <c r="I24" s="645"/>
      <c r="J24" s="645"/>
      <c r="K24" s="645"/>
      <c r="L24" s="645"/>
      <c r="M24" s="645"/>
      <c r="N24" s="645"/>
      <c r="O24" s="646"/>
      <c r="P24" s="642" t="s">
        <v>40</v>
      </c>
      <c r="Q24" s="643"/>
      <c r="R24" s="643"/>
      <c r="S24" s="643"/>
      <c r="T24" s="643"/>
      <c r="U24" s="643"/>
      <c r="V24" s="64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7" t="s">
        <v>85</v>
      </c>
      <c r="B25" s="637"/>
      <c r="C25" s="637"/>
      <c r="D25" s="637"/>
      <c r="E25" s="637"/>
      <c r="F25" s="637"/>
      <c r="G25" s="637"/>
      <c r="H25" s="637"/>
      <c r="I25" s="637"/>
      <c r="J25" s="637"/>
      <c r="K25" s="637"/>
      <c r="L25" s="637"/>
      <c r="M25" s="637"/>
      <c r="N25" s="637"/>
      <c r="O25" s="637"/>
      <c r="P25" s="637"/>
      <c r="Q25" s="637"/>
      <c r="R25" s="637"/>
      <c r="S25" s="637"/>
      <c r="T25" s="637"/>
      <c r="U25" s="637"/>
      <c r="V25" s="637"/>
      <c r="W25" s="637"/>
      <c r="X25" s="637"/>
      <c r="Y25" s="637"/>
      <c r="Z25" s="637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38">
        <v>4680115885912</v>
      </c>
      <c r="E26" s="63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0"/>
      <c r="R26" s="640"/>
      <c r="S26" s="640"/>
      <c r="T26" s="64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38">
        <v>4607091388237</v>
      </c>
      <c r="E27" s="63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0"/>
      <c r="R27" s="640"/>
      <c r="S27" s="640"/>
      <c r="T27" s="64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8">
        <v>4680115886230</v>
      </c>
      <c r="E28" s="63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4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0"/>
      <c r="R28" s="640"/>
      <c r="S28" s="640"/>
      <c r="T28" s="64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8">
        <v>4680115886247</v>
      </c>
      <c r="E29" s="63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0"/>
      <c r="R29" s="640"/>
      <c r="S29" s="640"/>
      <c r="T29" s="64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8">
        <v>4680115885905</v>
      </c>
      <c r="E30" s="63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0"/>
      <c r="R30" s="640"/>
      <c r="S30" s="640"/>
      <c r="T30" s="64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38">
        <v>4607091388244</v>
      </c>
      <c r="E31" s="63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0"/>
      <c r="R31" s="640"/>
      <c r="S31" s="640"/>
      <c r="T31" s="64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5"/>
      <c r="B32" s="645"/>
      <c r="C32" s="645"/>
      <c r="D32" s="645"/>
      <c r="E32" s="645"/>
      <c r="F32" s="645"/>
      <c r="G32" s="645"/>
      <c r="H32" s="645"/>
      <c r="I32" s="645"/>
      <c r="J32" s="645"/>
      <c r="K32" s="645"/>
      <c r="L32" s="645"/>
      <c r="M32" s="645"/>
      <c r="N32" s="645"/>
      <c r="O32" s="646"/>
      <c r="P32" s="642" t="s">
        <v>40</v>
      </c>
      <c r="Q32" s="643"/>
      <c r="R32" s="643"/>
      <c r="S32" s="643"/>
      <c r="T32" s="643"/>
      <c r="U32" s="643"/>
      <c r="V32" s="64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5"/>
      <c r="B33" s="645"/>
      <c r="C33" s="645"/>
      <c r="D33" s="645"/>
      <c r="E33" s="645"/>
      <c r="F33" s="645"/>
      <c r="G33" s="645"/>
      <c r="H33" s="645"/>
      <c r="I33" s="645"/>
      <c r="J33" s="645"/>
      <c r="K33" s="645"/>
      <c r="L33" s="645"/>
      <c r="M33" s="645"/>
      <c r="N33" s="645"/>
      <c r="O33" s="646"/>
      <c r="P33" s="642" t="s">
        <v>40</v>
      </c>
      <c r="Q33" s="643"/>
      <c r="R33" s="643"/>
      <c r="S33" s="643"/>
      <c r="T33" s="643"/>
      <c r="U33" s="643"/>
      <c r="V33" s="64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7" t="s">
        <v>106</v>
      </c>
      <c r="B34" s="637"/>
      <c r="C34" s="637"/>
      <c r="D34" s="637"/>
      <c r="E34" s="637"/>
      <c r="F34" s="637"/>
      <c r="G34" s="637"/>
      <c r="H34" s="637"/>
      <c r="I34" s="637"/>
      <c r="J34" s="637"/>
      <c r="K34" s="637"/>
      <c r="L34" s="637"/>
      <c r="M34" s="637"/>
      <c r="N34" s="637"/>
      <c r="O34" s="637"/>
      <c r="P34" s="637"/>
      <c r="Q34" s="637"/>
      <c r="R34" s="637"/>
      <c r="S34" s="637"/>
      <c r="T34" s="637"/>
      <c r="U34" s="637"/>
      <c r="V34" s="637"/>
      <c r="W34" s="637"/>
      <c r="X34" s="637"/>
      <c r="Y34" s="637"/>
      <c r="Z34" s="637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8">
        <v>4607091388503</v>
      </c>
      <c r="E35" s="63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0"/>
      <c r="R35" s="640"/>
      <c r="S35" s="640"/>
      <c r="T35" s="64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5"/>
      <c r="B36" s="645"/>
      <c r="C36" s="645"/>
      <c r="D36" s="645"/>
      <c r="E36" s="645"/>
      <c r="F36" s="645"/>
      <c r="G36" s="645"/>
      <c r="H36" s="645"/>
      <c r="I36" s="645"/>
      <c r="J36" s="645"/>
      <c r="K36" s="645"/>
      <c r="L36" s="645"/>
      <c r="M36" s="645"/>
      <c r="N36" s="645"/>
      <c r="O36" s="646"/>
      <c r="P36" s="642" t="s">
        <v>40</v>
      </c>
      <c r="Q36" s="643"/>
      <c r="R36" s="643"/>
      <c r="S36" s="643"/>
      <c r="T36" s="643"/>
      <c r="U36" s="643"/>
      <c r="V36" s="64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5"/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6"/>
      <c r="P37" s="642" t="s">
        <v>40</v>
      </c>
      <c r="Q37" s="643"/>
      <c r="R37" s="643"/>
      <c r="S37" s="643"/>
      <c r="T37" s="643"/>
      <c r="U37" s="643"/>
      <c r="V37" s="64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5" t="s">
        <v>112</v>
      </c>
      <c r="B38" s="635"/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  <c r="O38" s="635"/>
      <c r="P38" s="635"/>
      <c r="Q38" s="635"/>
      <c r="R38" s="635"/>
      <c r="S38" s="635"/>
      <c r="T38" s="635"/>
      <c r="U38" s="635"/>
      <c r="V38" s="635"/>
      <c r="W38" s="635"/>
      <c r="X38" s="635"/>
      <c r="Y38" s="635"/>
      <c r="Z38" s="635"/>
      <c r="AA38" s="54"/>
      <c r="AB38" s="54"/>
      <c r="AC38" s="54"/>
    </row>
    <row r="39" spans="1:68" ht="16.5" customHeight="1" x14ac:dyDescent="0.25">
      <c r="A39" s="636" t="s">
        <v>113</v>
      </c>
      <c r="B39" s="636"/>
      <c r="C39" s="636"/>
      <c r="D39" s="636"/>
      <c r="E39" s="636"/>
      <c r="F39" s="636"/>
      <c r="G39" s="636"/>
      <c r="H39" s="636"/>
      <c r="I39" s="636"/>
      <c r="J39" s="636"/>
      <c r="K39" s="636"/>
      <c r="L39" s="636"/>
      <c r="M39" s="636"/>
      <c r="N39" s="636"/>
      <c r="O39" s="636"/>
      <c r="P39" s="636"/>
      <c r="Q39" s="636"/>
      <c r="R39" s="636"/>
      <c r="S39" s="636"/>
      <c r="T39" s="636"/>
      <c r="U39" s="636"/>
      <c r="V39" s="636"/>
      <c r="W39" s="636"/>
      <c r="X39" s="636"/>
      <c r="Y39" s="636"/>
      <c r="Z39" s="636"/>
      <c r="AA39" s="65"/>
      <c r="AB39" s="65"/>
      <c r="AC39" s="79"/>
    </row>
    <row r="40" spans="1:68" ht="14.25" customHeight="1" x14ac:dyDescent="0.25">
      <c r="A40" s="637" t="s">
        <v>114</v>
      </c>
      <c r="B40" s="637"/>
      <c r="C40" s="637"/>
      <c r="D40" s="637"/>
      <c r="E40" s="637"/>
      <c r="F40" s="637"/>
      <c r="G40" s="637"/>
      <c r="H40" s="637"/>
      <c r="I40" s="637"/>
      <c r="J40" s="637"/>
      <c r="K40" s="637"/>
      <c r="L40" s="637"/>
      <c r="M40" s="637"/>
      <c r="N40" s="637"/>
      <c r="O40" s="637"/>
      <c r="P40" s="637"/>
      <c r="Q40" s="637"/>
      <c r="R40" s="637"/>
      <c r="S40" s="637"/>
      <c r="T40" s="637"/>
      <c r="U40" s="637"/>
      <c r="V40" s="637"/>
      <c r="W40" s="637"/>
      <c r="X40" s="637"/>
      <c r="Y40" s="637"/>
      <c r="Z40" s="637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8">
        <v>4607091385670</v>
      </c>
      <c r="E41" s="63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0"/>
      <c r="R41" s="640"/>
      <c r="S41" s="640"/>
      <c r="T41" s="64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8">
        <v>4607091385687</v>
      </c>
      <c r="E42" s="63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0"/>
      <c r="R42" s="640"/>
      <c r="S42" s="640"/>
      <c r="T42" s="64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8">
        <v>4680115882539</v>
      </c>
      <c r="E43" s="63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0"/>
      <c r="R43" s="640"/>
      <c r="S43" s="640"/>
      <c r="T43" s="64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5"/>
      <c r="B44" s="645"/>
      <c r="C44" s="645"/>
      <c r="D44" s="645"/>
      <c r="E44" s="645"/>
      <c r="F44" s="645"/>
      <c r="G44" s="645"/>
      <c r="H44" s="645"/>
      <c r="I44" s="645"/>
      <c r="J44" s="645"/>
      <c r="K44" s="645"/>
      <c r="L44" s="645"/>
      <c r="M44" s="645"/>
      <c r="N44" s="645"/>
      <c r="O44" s="646"/>
      <c r="P44" s="642" t="s">
        <v>40</v>
      </c>
      <c r="Q44" s="643"/>
      <c r="R44" s="643"/>
      <c r="S44" s="643"/>
      <c r="T44" s="643"/>
      <c r="U44" s="643"/>
      <c r="V44" s="64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5"/>
      <c r="B45" s="645"/>
      <c r="C45" s="645"/>
      <c r="D45" s="645"/>
      <c r="E45" s="645"/>
      <c r="F45" s="645"/>
      <c r="G45" s="645"/>
      <c r="H45" s="645"/>
      <c r="I45" s="645"/>
      <c r="J45" s="645"/>
      <c r="K45" s="645"/>
      <c r="L45" s="645"/>
      <c r="M45" s="645"/>
      <c r="N45" s="645"/>
      <c r="O45" s="646"/>
      <c r="P45" s="642" t="s">
        <v>40</v>
      </c>
      <c r="Q45" s="643"/>
      <c r="R45" s="643"/>
      <c r="S45" s="643"/>
      <c r="T45" s="643"/>
      <c r="U45" s="643"/>
      <c r="V45" s="64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7" t="s">
        <v>85</v>
      </c>
      <c r="B46" s="637"/>
      <c r="C46" s="637"/>
      <c r="D46" s="637"/>
      <c r="E46" s="637"/>
      <c r="F46" s="637"/>
      <c r="G46" s="637"/>
      <c r="H46" s="637"/>
      <c r="I46" s="637"/>
      <c r="J46" s="637"/>
      <c r="K46" s="637"/>
      <c r="L46" s="637"/>
      <c r="M46" s="637"/>
      <c r="N46" s="637"/>
      <c r="O46" s="637"/>
      <c r="P46" s="637"/>
      <c r="Q46" s="637"/>
      <c r="R46" s="637"/>
      <c r="S46" s="637"/>
      <c r="T46" s="637"/>
      <c r="U46" s="637"/>
      <c r="V46" s="637"/>
      <c r="W46" s="637"/>
      <c r="X46" s="637"/>
      <c r="Y46" s="637"/>
      <c r="Z46" s="637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8">
        <v>4680115884915</v>
      </c>
      <c r="E47" s="63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0"/>
      <c r="R47" s="640"/>
      <c r="S47" s="640"/>
      <c r="T47" s="64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5"/>
      <c r="B48" s="645"/>
      <c r="C48" s="645"/>
      <c r="D48" s="645"/>
      <c r="E48" s="645"/>
      <c r="F48" s="645"/>
      <c r="G48" s="645"/>
      <c r="H48" s="645"/>
      <c r="I48" s="645"/>
      <c r="J48" s="645"/>
      <c r="K48" s="645"/>
      <c r="L48" s="645"/>
      <c r="M48" s="645"/>
      <c r="N48" s="645"/>
      <c r="O48" s="646"/>
      <c r="P48" s="642" t="s">
        <v>40</v>
      </c>
      <c r="Q48" s="643"/>
      <c r="R48" s="643"/>
      <c r="S48" s="643"/>
      <c r="T48" s="643"/>
      <c r="U48" s="643"/>
      <c r="V48" s="64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5"/>
      <c r="B49" s="645"/>
      <c r="C49" s="645"/>
      <c r="D49" s="645"/>
      <c r="E49" s="645"/>
      <c r="F49" s="645"/>
      <c r="G49" s="645"/>
      <c r="H49" s="645"/>
      <c r="I49" s="645"/>
      <c r="J49" s="645"/>
      <c r="K49" s="645"/>
      <c r="L49" s="645"/>
      <c r="M49" s="645"/>
      <c r="N49" s="645"/>
      <c r="O49" s="646"/>
      <c r="P49" s="642" t="s">
        <v>40</v>
      </c>
      <c r="Q49" s="643"/>
      <c r="R49" s="643"/>
      <c r="S49" s="643"/>
      <c r="T49" s="643"/>
      <c r="U49" s="643"/>
      <c r="V49" s="64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6" t="s">
        <v>130</v>
      </c>
      <c r="B50" s="636"/>
      <c r="C50" s="636"/>
      <c r="D50" s="636"/>
      <c r="E50" s="636"/>
      <c r="F50" s="636"/>
      <c r="G50" s="636"/>
      <c r="H50" s="636"/>
      <c r="I50" s="636"/>
      <c r="J50" s="636"/>
      <c r="K50" s="636"/>
      <c r="L50" s="636"/>
      <c r="M50" s="636"/>
      <c r="N50" s="636"/>
      <c r="O50" s="636"/>
      <c r="P50" s="636"/>
      <c r="Q50" s="636"/>
      <c r="R50" s="636"/>
      <c r="S50" s="636"/>
      <c r="T50" s="636"/>
      <c r="U50" s="636"/>
      <c r="V50" s="636"/>
      <c r="W50" s="636"/>
      <c r="X50" s="636"/>
      <c r="Y50" s="636"/>
      <c r="Z50" s="636"/>
      <c r="AA50" s="65"/>
      <c r="AB50" s="65"/>
      <c r="AC50" s="79"/>
    </row>
    <row r="51" spans="1:68" ht="14.25" customHeight="1" x14ac:dyDescent="0.25">
      <c r="A51" s="637" t="s">
        <v>114</v>
      </c>
      <c r="B51" s="637"/>
      <c r="C51" s="637"/>
      <c r="D51" s="637"/>
      <c r="E51" s="637"/>
      <c r="F51" s="637"/>
      <c r="G51" s="637"/>
      <c r="H51" s="637"/>
      <c r="I51" s="637"/>
      <c r="J51" s="637"/>
      <c r="K51" s="637"/>
      <c r="L51" s="637"/>
      <c r="M51" s="637"/>
      <c r="N51" s="637"/>
      <c r="O51" s="637"/>
      <c r="P51" s="637"/>
      <c r="Q51" s="637"/>
      <c r="R51" s="637"/>
      <c r="S51" s="637"/>
      <c r="T51" s="637"/>
      <c r="U51" s="637"/>
      <c r="V51" s="637"/>
      <c r="W51" s="637"/>
      <c r="X51" s="637"/>
      <c r="Y51" s="637"/>
      <c r="Z51" s="63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8">
        <v>4680115885882</v>
      </c>
      <c r="E52" s="63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0"/>
      <c r="R52" s="640"/>
      <c r="S52" s="640"/>
      <c r="T52" s="64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8">
        <v>4680115881426</v>
      </c>
      <c r="E53" s="63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5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0"/>
      <c r="R53" s="640"/>
      <c r="S53" s="640"/>
      <c r="T53" s="64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38">
        <v>4680115880283</v>
      </c>
      <c r="E54" s="63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0"/>
      <c r="R54" s="640"/>
      <c r="S54" s="640"/>
      <c r="T54" s="64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38">
        <v>4680115881525</v>
      </c>
      <c r="E55" s="63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0"/>
      <c r="R55" s="640"/>
      <c r="S55" s="640"/>
      <c r="T55" s="64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38">
        <v>4680115885899</v>
      </c>
      <c r="E56" s="63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0"/>
      <c r="R56" s="640"/>
      <c r="S56" s="640"/>
      <c r="T56" s="64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38">
        <v>4680115881419</v>
      </c>
      <c r="E57" s="63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0"/>
      <c r="R57" s="640"/>
      <c r="S57" s="640"/>
      <c r="T57" s="64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5"/>
      <c r="B58" s="645"/>
      <c r="C58" s="645"/>
      <c r="D58" s="645"/>
      <c r="E58" s="645"/>
      <c r="F58" s="645"/>
      <c r="G58" s="645"/>
      <c r="H58" s="645"/>
      <c r="I58" s="645"/>
      <c r="J58" s="645"/>
      <c r="K58" s="645"/>
      <c r="L58" s="645"/>
      <c r="M58" s="645"/>
      <c r="N58" s="645"/>
      <c r="O58" s="646"/>
      <c r="P58" s="642" t="s">
        <v>40</v>
      </c>
      <c r="Q58" s="643"/>
      <c r="R58" s="643"/>
      <c r="S58" s="643"/>
      <c r="T58" s="643"/>
      <c r="U58" s="643"/>
      <c r="V58" s="644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5"/>
      <c r="B59" s="645"/>
      <c r="C59" s="645"/>
      <c r="D59" s="645"/>
      <c r="E59" s="645"/>
      <c r="F59" s="645"/>
      <c r="G59" s="645"/>
      <c r="H59" s="645"/>
      <c r="I59" s="645"/>
      <c r="J59" s="645"/>
      <c r="K59" s="645"/>
      <c r="L59" s="645"/>
      <c r="M59" s="645"/>
      <c r="N59" s="645"/>
      <c r="O59" s="646"/>
      <c r="P59" s="642" t="s">
        <v>40</v>
      </c>
      <c r="Q59" s="643"/>
      <c r="R59" s="643"/>
      <c r="S59" s="643"/>
      <c r="T59" s="643"/>
      <c r="U59" s="643"/>
      <c r="V59" s="644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7" t="s">
        <v>148</v>
      </c>
      <c r="B60" s="637"/>
      <c r="C60" s="637"/>
      <c r="D60" s="637"/>
      <c r="E60" s="637"/>
      <c r="F60" s="637"/>
      <c r="G60" s="637"/>
      <c r="H60" s="637"/>
      <c r="I60" s="637"/>
      <c r="J60" s="637"/>
      <c r="K60" s="637"/>
      <c r="L60" s="637"/>
      <c r="M60" s="637"/>
      <c r="N60" s="637"/>
      <c r="O60" s="637"/>
      <c r="P60" s="637"/>
      <c r="Q60" s="637"/>
      <c r="R60" s="637"/>
      <c r="S60" s="637"/>
      <c r="T60" s="637"/>
      <c r="U60" s="637"/>
      <c r="V60" s="637"/>
      <c r="W60" s="637"/>
      <c r="X60" s="637"/>
      <c r="Y60" s="637"/>
      <c r="Z60" s="637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38">
        <v>4680115881440</v>
      </c>
      <c r="E61" s="63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0"/>
      <c r="R61" s="640"/>
      <c r="S61" s="640"/>
      <c r="T61" s="64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38">
        <v>4680115882751</v>
      </c>
      <c r="E62" s="63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0"/>
      <c r="R62" s="640"/>
      <c r="S62" s="640"/>
      <c r="T62" s="64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38">
        <v>4680115885950</v>
      </c>
      <c r="E63" s="63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0"/>
      <c r="R63" s="640"/>
      <c r="S63" s="640"/>
      <c r="T63" s="64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38">
        <v>4680115881433</v>
      </c>
      <c r="E64" s="63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123</v>
      </c>
      <c r="M64" s="38" t="s">
        <v>118</v>
      </c>
      <c r="N64" s="38"/>
      <c r="O64" s="37">
        <v>50</v>
      </c>
      <c r="P64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0"/>
      <c r="R64" s="640"/>
      <c r="S64" s="640"/>
      <c r="T64" s="64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124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5"/>
      <c r="B65" s="645"/>
      <c r="C65" s="645"/>
      <c r="D65" s="645"/>
      <c r="E65" s="645"/>
      <c r="F65" s="645"/>
      <c r="G65" s="645"/>
      <c r="H65" s="645"/>
      <c r="I65" s="645"/>
      <c r="J65" s="645"/>
      <c r="K65" s="645"/>
      <c r="L65" s="645"/>
      <c r="M65" s="645"/>
      <c r="N65" s="645"/>
      <c r="O65" s="646"/>
      <c r="P65" s="642" t="s">
        <v>40</v>
      </c>
      <c r="Q65" s="643"/>
      <c r="R65" s="643"/>
      <c r="S65" s="643"/>
      <c r="T65" s="643"/>
      <c r="U65" s="643"/>
      <c r="V65" s="644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5"/>
      <c r="B66" s="645"/>
      <c r="C66" s="645"/>
      <c r="D66" s="645"/>
      <c r="E66" s="645"/>
      <c r="F66" s="645"/>
      <c r="G66" s="645"/>
      <c r="H66" s="645"/>
      <c r="I66" s="645"/>
      <c r="J66" s="645"/>
      <c r="K66" s="645"/>
      <c r="L66" s="645"/>
      <c r="M66" s="645"/>
      <c r="N66" s="645"/>
      <c r="O66" s="646"/>
      <c r="P66" s="642" t="s">
        <v>40</v>
      </c>
      <c r="Q66" s="643"/>
      <c r="R66" s="643"/>
      <c r="S66" s="643"/>
      <c r="T66" s="643"/>
      <c r="U66" s="643"/>
      <c r="V66" s="644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7" t="s">
        <v>78</v>
      </c>
      <c r="B67" s="637"/>
      <c r="C67" s="637"/>
      <c r="D67" s="637"/>
      <c r="E67" s="637"/>
      <c r="F67" s="637"/>
      <c r="G67" s="637"/>
      <c r="H67" s="637"/>
      <c r="I67" s="637"/>
      <c r="J67" s="637"/>
      <c r="K67" s="637"/>
      <c r="L67" s="637"/>
      <c r="M67" s="637"/>
      <c r="N67" s="637"/>
      <c r="O67" s="637"/>
      <c r="P67" s="637"/>
      <c r="Q67" s="637"/>
      <c r="R67" s="637"/>
      <c r="S67" s="637"/>
      <c r="T67" s="637"/>
      <c r="U67" s="637"/>
      <c r="V67" s="637"/>
      <c r="W67" s="637"/>
      <c r="X67" s="637"/>
      <c r="Y67" s="637"/>
      <c r="Z67" s="637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638">
        <v>4680115885073</v>
      </c>
      <c r="E68" s="63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0"/>
      <c r="R68" s="640"/>
      <c r="S68" s="640"/>
      <c r="T68" s="64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638">
        <v>4680115885059</v>
      </c>
      <c r="E69" s="63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0"/>
      <c r="R69" s="640"/>
      <c r="S69" s="640"/>
      <c r="T69" s="64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638">
        <v>4680115885097</v>
      </c>
      <c r="E70" s="63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0"/>
      <c r="R70" s="640"/>
      <c r="S70" s="640"/>
      <c r="T70" s="64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5"/>
      <c r="B71" s="645"/>
      <c r="C71" s="645"/>
      <c r="D71" s="645"/>
      <c r="E71" s="645"/>
      <c r="F71" s="645"/>
      <c r="G71" s="645"/>
      <c r="H71" s="645"/>
      <c r="I71" s="645"/>
      <c r="J71" s="645"/>
      <c r="K71" s="645"/>
      <c r="L71" s="645"/>
      <c r="M71" s="645"/>
      <c r="N71" s="645"/>
      <c r="O71" s="646"/>
      <c r="P71" s="642" t="s">
        <v>40</v>
      </c>
      <c r="Q71" s="643"/>
      <c r="R71" s="643"/>
      <c r="S71" s="643"/>
      <c r="T71" s="643"/>
      <c r="U71" s="643"/>
      <c r="V71" s="64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5"/>
      <c r="B72" s="645"/>
      <c r="C72" s="645"/>
      <c r="D72" s="645"/>
      <c r="E72" s="645"/>
      <c r="F72" s="645"/>
      <c r="G72" s="645"/>
      <c r="H72" s="645"/>
      <c r="I72" s="645"/>
      <c r="J72" s="645"/>
      <c r="K72" s="645"/>
      <c r="L72" s="645"/>
      <c r="M72" s="645"/>
      <c r="N72" s="645"/>
      <c r="O72" s="646"/>
      <c r="P72" s="642" t="s">
        <v>40</v>
      </c>
      <c r="Q72" s="643"/>
      <c r="R72" s="643"/>
      <c r="S72" s="643"/>
      <c r="T72" s="643"/>
      <c r="U72" s="643"/>
      <c r="V72" s="64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7" t="s">
        <v>85</v>
      </c>
      <c r="B73" s="637"/>
      <c r="C73" s="637"/>
      <c r="D73" s="637"/>
      <c r="E73" s="637"/>
      <c r="F73" s="637"/>
      <c r="G73" s="637"/>
      <c r="H73" s="637"/>
      <c r="I73" s="637"/>
      <c r="J73" s="637"/>
      <c r="K73" s="637"/>
      <c r="L73" s="637"/>
      <c r="M73" s="637"/>
      <c r="N73" s="637"/>
      <c r="O73" s="637"/>
      <c r="P73" s="637"/>
      <c r="Q73" s="637"/>
      <c r="R73" s="637"/>
      <c r="S73" s="637"/>
      <c r="T73" s="637"/>
      <c r="U73" s="637"/>
      <c r="V73" s="637"/>
      <c r="W73" s="637"/>
      <c r="X73" s="637"/>
      <c r="Y73" s="637"/>
      <c r="Z73" s="637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638">
        <v>4680115881891</v>
      </c>
      <c r="E74" s="63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0"/>
      <c r="R74" s="640"/>
      <c r="S74" s="640"/>
      <c r="T74" s="64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638">
        <v>4680115885769</v>
      </c>
      <c r="E75" s="63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0"/>
      <c r="R75" s="640"/>
      <c r="S75" s="640"/>
      <c r="T75" s="64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638">
        <v>4680115884410</v>
      </c>
      <c r="E76" s="63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0"/>
      <c r="R76" s="640"/>
      <c r="S76" s="640"/>
      <c r="T76" s="64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638">
        <v>4680115884311</v>
      </c>
      <c r="E77" s="63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0"/>
      <c r="R77" s="640"/>
      <c r="S77" s="640"/>
      <c r="T77" s="64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638">
        <v>4680115885929</v>
      </c>
      <c r="E78" s="63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0"/>
      <c r="R78" s="640"/>
      <c r="S78" s="640"/>
      <c r="T78" s="64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638">
        <v>4680115884403</v>
      </c>
      <c r="E79" s="63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0"/>
      <c r="R79" s="640"/>
      <c r="S79" s="640"/>
      <c r="T79" s="64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5"/>
      <c r="B80" s="645"/>
      <c r="C80" s="645"/>
      <c r="D80" s="645"/>
      <c r="E80" s="645"/>
      <c r="F80" s="645"/>
      <c r="G80" s="645"/>
      <c r="H80" s="645"/>
      <c r="I80" s="645"/>
      <c r="J80" s="645"/>
      <c r="K80" s="645"/>
      <c r="L80" s="645"/>
      <c r="M80" s="645"/>
      <c r="N80" s="645"/>
      <c r="O80" s="646"/>
      <c r="P80" s="642" t="s">
        <v>40</v>
      </c>
      <c r="Q80" s="643"/>
      <c r="R80" s="643"/>
      <c r="S80" s="643"/>
      <c r="T80" s="643"/>
      <c r="U80" s="643"/>
      <c r="V80" s="64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5"/>
      <c r="B81" s="645"/>
      <c r="C81" s="645"/>
      <c r="D81" s="645"/>
      <c r="E81" s="645"/>
      <c r="F81" s="645"/>
      <c r="G81" s="645"/>
      <c r="H81" s="645"/>
      <c r="I81" s="645"/>
      <c r="J81" s="645"/>
      <c r="K81" s="645"/>
      <c r="L81" s="645"/>
      <c r="M81" s="645"/>
      <c r="N81" s="645"/>
      <c r="O81" s="646"/>
      <c r="P81" s="642" t="s">
        <v>40</v>
      </c>
      <c r="Q81" s="643"/>
      <c r="R81" s="643"/>
      <c r="S81" s="643"/>
      <c r="T81" s="643"/>
      <c r="U81" s="643"/>
      <c r="V81" s="64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7" t="s">
        <v>183</v>
      </c>
      <c r="B82" s="637"/>
      <c r="C82" s="637"/>
      <c r="D82" s="637"/>
      <c r="E82" s="637"/>
      <c r="F82" s="637"/>
      <c r="G82" s="637"/>
      <c r="H82" s="637"/>
      <c r="I82" s="637"/>
      <c r="J82" s="637"/>
      <c r="K82" s="637"/>
      <c r="L82" s="637"/>
      <c r="M82" s="637"/>
      <c r="N82" s="637"/>
      <c r="O82" s="637"/>
      <c r="P82" s="637"/>
      <c r="Q82" s="637"/>
      <c r="R82" s="637"/>
      <c r="S82" s="637"/>
      <c r="T82" s="637"/>
      <c r="U82" s="637"/>
      <c r="V82" s="637"/>
      <c r="W82" s="637"/>
      <c r="X82" s="637"/>
      <c r="Y82" s="637"/>
      <c r="Z82" s="637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638">
        <v>4680115881532</v>
      </c>
      <c r="E83" s="63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0"/>
      <c r="R83" s="640"/>
      <c r="S83" s="640"/>
      <c r="T83" s="64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638">
        <v>4680115881464</v>
      </c>
      <c r="E84" s="63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0"/>
      <c r="R84" s="640"/>
      <c r="S84" s="640"/>
      <c r="T84" s="64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5"/>
      <c r="B85" s="645"/>
      <c r="C85" s="645"/>
      <c r="D85" s="645"/>
      <c r="E85" s="645"/>
      <c r="F85" s="645"/>
      <c r="G85" s="645"/>
      <c r="H85" s="645"/>
      <c r="I85" s="645"/>
      <c r="J85" s="645"/>
      <c r="K85" s="645"/>
      <c r="L85" s="645"/>
      <c r="M85" s="645"/>
      <c r="N85" s="645"/>
      <c r="O85" s="646"/>
      <c r="P85" s="642" t="s">
        <v>40</v>
      </c>
      <c r="Q85" s="643"/>
      <c r="R85" s="643"/>
      <c r="S85" s="643"/>
      <c r="T85" s="643"/>
      <c r="U85" s="643"/>
      <c r="V85" s="64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5"/>
      <c r="B86" s="645"/>
      <c r="C86" s="645"/>
      <c r="D86" s="645"/>
      <c r="E86" s="645"/>
      <c r="F86" s="645"/>
      <c r="G86" s="645"/>
      <c r="H86" s="645"/>
      <c r="I86" s="645"/>
      <c r="J86" s="645"/>
      <c r="K86" s="645"/>
      <c r="L86" s="645"/>
      <c r="M86" s="645"/>
      <c r="N86" s="645"/>
      <c r="O86" s="646"/>
      <c r="P86" s="642" t="s">
        <v>40</v>
      </c>
      <c r="Q86" s="643"/>
      <c r="R86" s="643"/>
      <c r="S86" s="643"/>
      <c r="T86" s="643"/>
      <c r="U86" s="643"/>
      <c r="V86" s="64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6" t="s">
        <v>190</v>
      </c>
      <c r="B87" s="636"/>
      <c r="C87" s="636"/>
      <c r="D87" s="636"/>
      <c r="E87" s="636"/>
      <c r="F87" s="636"/>
      <c r="G87" s="636"/>
      <c r="H87" s="636"/>
      <c r="I87" s="636"/>
      <c r="J87" s="636"/>
      <c r="K87" s="636"/>
      <c r="L87" s="636"/>
      <c r="M87" s="636"/>
      <c r="N87" s="636"/>
      <c r="O87" s="636"/>
      <c r="P87" s="636"/>
      <c r="Q87" s="636"/>
      <c r="R87" s="636"/>
      <c r="S87" s="636"/>
      <c r="T87" s="636"/>
      <c r="U87" s="636"/>
      <c r="V87" s="636"/>
      <c r="W87" s="636"/>
      <c r="X87" s="636"/>
      <c r="Y87" s="636"/>
      <c r="Z87" s="636"/>
      <c r="AA87" s="65"/>
      <c r="AB87" s="65"/>
      <c r="AC87" s="79"/>
    </row>
    <row r="88" spans="1:68" ht="14.25" customHeight="1" x14ac:dyDescent="0.25">
      <c r="A88" s="637" t="s">
        <v>114</v>
      </c>
      <c r="B88" s="637"/>
      <c r="C88" s="637"/>
      <c r="D88" s="637"/>
      <c r="E88" s="637"/>
      <c r="F88" s="637"/>
      <c r="G88" s="637"/>
      <c r="H88" s="637"/>
      <c r="I88" s="637"/>
      <c r="J88" s="637"/>
      <c r="K88" s="637"/>
      <c r="L88" s="637"/>
      <c r="M88" s="637"/>
      <c r="N88" s="637"/>
      <c r="O88" s="637"/>
      <c r="P88" s="637"/>
      <c r="Q88" s="637"/>
      <c r="R88" s="637"/>
      <c r="S88" s="637"/>
      <c r="T88" s="637"/>
      <c r="U88" s="637"/>
      <c r="V88" s="637"/>
      <c r="W88" s="637"/>
      <c r="X88" s="637"/>
      <c r="Y88" s="637"/>
      <c r="Z88" s="637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638">
        <v>4680115881327</v>
      </c>
      <c r="E89" s="63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0"/>
      <c r="R89" s="640"/>
      <c r="S89" s="640"/>
      <c r="T89" s="64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194</v>
      </c>
      <c r="B90" s="63" t="s">
        <v>195</v>
      </c>
      <c r="C90" s="36">
        <v>4301011476</v>
      </c>
      <c r="D90" s="638">
        <v>4680115881518</v>
      </c>
      <c r="E90" s="63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0"/>
      <c r="R90" s="640"/>
      <c r="S90" s="640"/>
      <c r="T90" s="64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638">
        <v>4680115881303</v>
      </c>
      <c r="E91" s="63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0"/>
      <c r="R91" s="640"/>
      <c r="S91" s="640"/>
      <c r="T91" s="64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5"/>
      <c r="B92" s="645"/>
      <c r="C92" s="645"/>
      <c r="D92" s="645"/>
      <c r="E92" s="645"/>
      <c r="F92" s="645"/>
      <c r="G92" s="645"/>
      <c r="H92" s="645"/>
      <c r="I92" s="645"/>
      <c r="J92" s="645"/>
      <c r="K92" s="645"/>
      <c r="L92" s="645"/>
      <c r="M92" s="645"/>
      <c r="N92" s="645"/>
      <c r="O92" s="646"/>
      <c r="P92" s="642" t="s">
        <v>40</v>
      </c>
      <c r="Q92" s="643"/>
      <c r="R92" s="643"/>
      <c r="S92" s="643"/>
      <c r="T92" s="643"/>
      <c r="U92" s="643"/>
      <c r="V92" s="644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5"/>
      <c r="B93" s="645"/>
      <c r="C93" s="645"/>
      <c r="D93" s="645"/>
      <c r="E93" s="645"/>
      <c r="F93" s="645"/>
      <c r="G93" s="645"/>
      <c r="H93" s="645"/>
      <c r="I93" s="645"/>
      <c r="J93" s="645"/>
      <c r="K93" s="645"/>
      <c r="L93" s="645"/>
      <c r="M93" s="645"/>
      <c r="N93" s="645"/>
      <c r="O93" s="646"/>
      <c r="P93" s="642" t="s">
        <v>40</v>
      </c>
      <c r="Q93" s="643"/>
      <c r="R93" s="643"/>
      <c r="S93" s="643"/>
      <c r="T93" s="643"/>
      <c r="U93" s="643"/>
      <c r="V93" s="644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7" t="s">
        <v>85</v>
      </c>
      <c r="B94" s="637"/>
      <c r="C94" s="637"/>
      <c r="D94" s="637"/>
      <c r="E94" s="637"/>
      <c r="F94" s="637"/>
      <c r="G94" s="637"/>
      <c r="H94" s="637"/>
      <c r="I94" s="637"/>
      <c r="J94" s="637"/>
      <c r="K94" s="637"/>
      <c r="L94" s="637"/>
      <c r="M94" s="637"/>
      <c r="N94" s="637"/>
      <c r="O94" s="637"/>
      <c r="P94" s="637"/>
      <c r="Q94" s="637"/>
      <c r="R94" s="637"/>
      <c r="S94" s="637"/>
      <c r="T94" s="637"/>
      <c r="U94" s="637"/>
      <c r="V94" s="637"/>
      <c r="W94" s="637"/>
      <c r="X94" s="637"/>
      <c r="Y94" s="637"/>
      <c r="Z94" s="637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638">
        <v>4607091386967</v>
      </c>
      <c r="E95" s="63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2" t="s">
        <v>200</v>
      </c>
      <c r="Q95" s="640"/>
      <c r="R95" s="640"/>
      <c r="S95" s="640"/>
      <c r="T95" s="641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202</v>
      </c>
      <c r="B96" s="63" t="s">
        <v>203</v>
      </c>
      <c r="C96" s="36">
        <v>4301051788</v>
      </c>
      <c r="D96" s="638">
        <v>4680115884953</v>
      </c>
      <c r="E96" s="638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0"/>
      <c r="R96" s="640"/>
      <c r="S96" s="640"/>
      <c r="T96" s="641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204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4301051718</v>
      </c>
      <c r="D97" s="638">
        <v>4607091385731</v>
      </c>
      <c r="E97" s="638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0"/>
      <c r="R97" s="640"/>
      <c r="S97" s="640"/>
      <c r="T97" s="641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205</v>
      </c>
      <c r="B98" s="63" t="s">
        <v>207</v>
      </c>
      <c r="C98" s="36">
        <v>4301052039</v>
      </c>
      <c r="D98" s="638">
        <v>4607091385731</v>
      </c>
      <c r="E98" s="63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0"/>
      <c r="R98" s="640"/>
      <c r="S98" s="640"/>
      <c r="T98" s="641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208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209</v>
      </c>
      <c r="B99" s="63" t="s">
        <v>210</v>
      </c>
      <c r="C99" s="36">
        <v>4301051438</v>
      </c>
      <c r="D99" s="638">
        <v>4680115880894</v>
      </c>
      <c r="E99" s="638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0"/>
      <c r="R99" s="640"/>
      <c r="S99" s="640"/>
      <c r="T99" s="641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5"/>
      <c r="B100" s="645"/>
      <c r="C100" s="645"/>
      <c r="D100" s="645"/>
      <c r="E100" s="645"/>
      <c r="F100" s="645"/>
      <c r="G100" s="645"/>
      <c r="H100" s="645"/>
      <c r="I100" s="645"/>
      <c r="J100" s="645"/>
      <c r="K100" s="645"/>
      <c r="L100" s="645"/>
      <c r="M100" s="645"/>
      <c r="N100" s="645"/>
      <c r="O100" s="646"/>
      <c r="P100" s="642" t="s">
        <v>40</v>
      </c>
      <c r="Q100" s="643"/>
      <c r="R100" s="643"/>
      <c r="S100" s="643"/>
      <c r="T100" s="643"/>
      <c r="U100" s="643"/>
      <c r="V100" s="644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5"/>
      <c r="B101" s="645"/>
      <c r="C101" s="645"/>
      <c r="D101" s="645"/>
      <c r="E101" s="645"/>
      <c r="F101" s="645"/>
      <c r="G101" s="645"/>
      <c r="H101" s="645"/>
      <c r="I101" s="645"/>
      <c r="J101" s="645"/>
      <c r="K101" s="645"/>
      <c r="L101" s="645"/>
      <c r="M101" s="645"/>
      <c r="N101" s="645"/>
      <c r="O101" s="646"/>
      <c r="P101" s="642" t="s">
        <v>40</v>
      </c>
      <c r="Q101" s="643"/>
      <c r="R101" s="643"/>
      <c r="S101" s="643"/>
      <c r="T101" s="643"/>
      <c r="U101" s="643"/>
      <c r="V101" s="644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6" t="s">
        <v>212</v>
      </c>
      <c r="B102" s="636"/>
      <c r="C102" s="636"/>
      <c r="D102" s="636"/>
      <c r="E102" s="636"/>
      <c r="F102" s="636"/>
      <c r="G102" s="636"/>
      <c r="H102" s="636"/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636"/>
      <c r="V102" s="636"/>
      <c r="W102" s="636"/>
      <c r="X102" s="636"/>
      <c r="Y102" s="636"/>
      <c r="Z102" s="636"/>
      <c r="AA102" s="65"/>
      <c r="AB102" s="65"/>
      <c r="AC102" s="79"/>
    </row>
    <row r="103" spans="1:68" ht="14.25" customHeight="1" x14ac:dyDescent="0.25">
      <c r="A103" s="637" t="s">
        <v>114</v>
      </c>
      <c r="B103" s="637"/>
      <c r="C103" s="637"/>
      <c r="D103" s="637"/>
      <c r="E103" s="637"/>
      <c r="F103" s="637"/>
      <c r="G103" s="637"/>
      <c r="H103" s="637"/>
      <c r="I103" s="637"/>
      <c r="J103" s="637"/>
      <c r="K103" s="637"/>
      <c r="L103" s="637"/>
      <c r="M103" s="637"/>
      <c r="N103" s="637"/>
      <c r="O103" s="637"/>
      <c r="P103" s="637"/>
      <c r="Q103" s="637"/>
      <c r="R103" s="637"/>
      <c r="S103" s="637"/>
      <c r="T103" s="637"/>
      <c r="U103" s="637"/>
      <c r="V103" s="637"/>
      <c r="W103" s="637"/>
      <c r="X103" s="637"/>
      <c r="Y103" s="637"/>
      <c r="Z103" s="637"/>
      <c r="AA103" s="66"/>
      <c r="AB103" s="66"/>
      <c r="AC103" s="80"/>
    </row>
    <row r="104" spans="1:68" ht="16.5" customHeight="1" x14ac:dyDescent="0.25">
      <c r="A104" s="63" t="s">
        <v>213</v>
      </c>
      <c r="B104" s="63" t="s">
        <v>214</v>
      </c>
      <c r="C104" s="36">
        <v>4301011514</v>
      </c>
      <c r="D104" s="638">
        <v>4680115882133</v>
      </c>
      <c r="E104" s="638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0"/>
      <c r="R104" s="640"/>
      <c r="S104" s="640"/>
      <c r="T104" s="641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216</v>
      </c>
      <c r="B105" s="63" t="s">
        <v>217</v>
      </c>
      <c r="C105" s="36">
        <v>4301011417</v>
      </c>
      <c r="D105" s="638">
        <v>4680115880269</v>
      </c>
      <c r="E105" s="638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89</v>
      </c>
      <c r="N105" s="38"/>
      <c r="O105" s="37">
        <v>50</v>
      </c>
      <c r="P105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0"/>
      <c r="R105" s="640"/>
      <c r="S105" s="640"/>
      <c r="T105" s="64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215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218</v>
      </c>
      <c r="B106" s="63" t="s">
        <v>219</v>
      </c>
      <c r="C106" s="36">
        <v>4301011415</v>
      </c>
      <c r="D106" s="638">
        <v>4680115880429</v>
      </c>
      <c r="E106" s="638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0"/>
      <c r="R106" s="640"/>
      <c r="S106" s="640"/>
      <c r="T106" s="64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215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220</v>
      </c>
      <c r="B107" s="63" t="s">
        <v>221</v>
      </c>
      <c r="C107" s="36">
        <v>4301011462</v>
      </c>
      <c r="D107" s="638">
        <v>4680115881457</v>
      </c>
      <c r="E107" s="638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0"/>
      <c r="R107" s="640"/>
      <c r="S107" s="640"/>
      <c r="T107" s="64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215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5"/>
      <c r="B108" s="645"/>
      <c r="C108" s="645"/>
      <c r="D108" s="645"/>
      <c r="E108" s="645"/>
      <c r="F108" s="645"/>
      <c r="G108" s="645"/>
      <c r="H108" s="645"/>
      <c r="I108" s="645"/>
      <c r="J108" s="645"/>
      <c r="K108" s="645"/>
      <c r="L108" s="645"/>
      <c r="M108" s="645"/>
      <c r="N108" s="645"/>
      <c r="O108" s="646"/>
      <c r="P108" s="642" t="s">
        <v>40</v>
      </c>
      <c r="Q108" s="643"/>
      <c r="R108" s="643"/>
      <c r="S108" s="643"/>
      <c r="T108" s="643"/>
      <c r="U108" s="643"/>
      <c r="V108" s="644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5"/>
      <c r="B109" s="645"/>
      <c r="C109" s="645"/>
      <c r="D109" s="645"/>
      <c r="E109" s="645"/>
      <c r="F109" s="645"/>
      <c r="G109" s="645"/>
      <c r="H109" s="645"/>
      <c r="I109" s="645"/>
      <c r="J109" s="645"/>
      <c r="K109" s="645"/>
      <c r="L109" s="645"/>
      <c r="M109" s="645"/>
      <c r="N109" s="645"/>
      <c r="O109" s="646"/>
      <c r="P109" s="642" t="s">
        <v>40</v>
      </c>
      <c r="Q109" s="643"/>
      <c r="R109" s="643"/>
      <c r="S109" s="643"/>
      <c r="T109" s="643"/>
      <c r="U109" s="643"/>
      <c r="V109" s="644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7" t="s">
        <v>148</v>
      </c>
      <c r="B110" s="637"/>
      <c r="C110" s="637"/>
      <c r="D110" s="637"/>
      <c r="E110" s="637"/>
      <c r="F110" s="637"/>
      <c r="G110" s="637"/>
      <c r="H110" s="637"/>
      <c r="I110" s="637"/>
      <c r="J110" s="637"/>
      <c r="K110" s="637"/>
      <c r="L110" s="637"/>
      <c r="M110" s="637"/>
      <c r="N110" s="637"/>
      <c r="O110" s="637"/>
      <c r="P110" s="637"/>
      <c r="Q110" s="637"/>
      <c r="R110" s="637"/>
      <c r="S110" s="637"/>
      <c r="T110" s="637"/>
      <c r="U110" s="637"/>
      <c r="V110" s="637"/>
      <c r="W110" s="637"/>
      <c r="X110" s="637"/>
      <c r="Y110" s="637"/>
      <c r="Z110" s="637"/>
      <c r="AA110" s="66"/>
      <c r="AB110" s="66"/>
      <c r="AC110" s="80"/>
    </row>
    <row r="111" spans="1:68" ht="16.5" customHeight="1" x14ac:dyDescent="0.25">
      <c r="A111" s="63" t="s">
        <v>222</v>
      </c>
      <c r="B111" s="63" t="s">
        <v>223</v>
      </c>
      <c r="C111" s="36">
        <v>4301020345</v>
      </c>
      <c r="D111" s="638">
        <v>4680115881488</v>
      </c>
      <c r="E111" s="638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0"/>
      <c r="R111" s="640"/>
      <c r="S111" s="640"/>
      <c r="T111" s="641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224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225</v>
      </c>
      <c r="B112" s="63" t="s">
        <v>226</v>
      </c>
      <c r="C112" s="36">
        <v>4301020346</v>
      </c>
      <c r="D112" s="638">
        <v>4680115882775</v>
      </c>
      <c r="E112" s="638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0"/>
      <c r="R112" s="640"/>
      <c r="S112" s="640"/>
      <c r="T112" s="64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224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227</v>
      </c>
      <c r="B113" s="63" t="s">
        <v>228</v>
      </c>
      <c r="C113" s="36">
        <v>4301020344</v>
      </c>
      <c r="D113" s="638">
        <v>4680115880658</v>
      </c>
      <c r="E113" s="638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0"/>
      <c r="R113" s="640"/>
      <c r="S113" s="640"/>
      <c r="T113" s="64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224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5"/>
      <c r="B114" s="645"/>
      <c r="C114" s="645"/>
      <c r="D114" s="645"/>
      <c r="E114" s="645"/>
      <c r="F114" s="645"/>
      <c r="G114" s="645"/>
      <c r="H114" s="645"/>
      <c r="I114" s="645"/>
      <c r="J114" s="645"/>
      <c r="K114" s="645"/>
      <c r="L114" s="645"/>
      <c r="M114" s="645"/>
      <c r="N114" s="645"/>
      <c r="O114" s="646"/>
      <c r="P114" s="642" t="s">
        <v>40</v>
      </c>
      <c r="Q114" s="643"/>
      <c r="R114" s="643"/>
      <c r="S114" s="643"/>
      <c r="T114" s="643"/>
      <c r="U114" s="643"/>
      <c r="V114" s="644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5"/>
      <c r="B115" s="645"/>
      <c r="C115" s="645"/>
      <c r="D115" s="645"/>
      <c r="E115" s="645"/>
      <c r="F115" s="645"/>
      <c r="G115" s="645"/>
      <c r="H115" s="645"/>
      <c r="I115" s="645"/>
      <c r="J115" s="645"/>
      <c r="K115" s="645"/>
      <c r="L115" s="645"/>
      <c r="M115" s="645"/>
      <c r="N115" s="645"/>
      <c r="O115" s="646"/>
      <c r="P115" s="642" t="s">
        <v>40</v>
      </c>
      <c r="Q115" s="643"/>
      <c r="R115" s="643"/>
      <c r="S115" s="643"/>
      <c r="T115" s="643"/>
      <c r="U115" s="643"/>
      <c r="V115" s="644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7" t="s">
        <v>85</v>
      </c>
      <c r="B116" s="637"/>
      <c r="C116" s="637"/>
      <c r="D116" s="637"/>
      <c r="E116" s="637"/>
      <c r="F116" s="637"/>
      <c r="G116" s="637"/>
      <c r="H116" s="637"/>
      <c r="I116" s="637"/>
      <c r="J116" s="637"/>
      <c r="K116" s="637"/>
      <c r="L116" s="637"/>
      <c r="M116" s="637"/>
      <c r="N116" s="637"/>
      <c r="O116" s="637"/>
      <c r="P116" s="637"/>
      <c r="Q116" s="637"/>
      <c r="R116" s="637"/>
      <c r="S116" s="637"/>
      <c r="T116" s="637"/>
      <c r="U116" s="637"/>
      <c r="V116" s="637"/>
      <c r="W116" s="637"/>
      <c r="X116" s="637"/>
      <c r="Y116" s="637"/>
      <c r="Z116" s="637"/>
      <c r="AA116" s="66"/>
      <c r="AB116" s="66"/>
      <c r="AC116" s="80"/>
    </row>
    <row r="117" spans="1:68" ht="16.5" customHeight="1" x14ac:dyDescent="0.25">
      <c r="A117" s="63" t="s">
        <v>229</v>
      </c>
      <c r="B117" s="63" t="s">
        <v>230</v>
      </c>
      <c r="C117" s="36">
        <v>4301051724</v>
      </c>
      <c r="D117" s="638">
        <v>4607091385168</v>
      </c>
      <c r="E117" s="638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0"/>
      <c r="R117" s="640"/>
      <c r="S117" s="640"/>
      <c r="T117" s="641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231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232</v>
      </c>
      <c r="B118" s="63" t="s">
        <v>233</v>
      </c>
      <c r="C118" s="36">
        <v>4301051730</v>
      </c>
      <c r="D118" s="638">
        <v>4607091383256</v>
      </c>
      <c r="E118" s="638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0"/>
      <c r="R118" s="640"/>
      <c r="S118" s="640"/>
      <c r="T118" s="64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231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234</v>
      </c>
      <c r="B119" s="63" t="s">
        <v>235</v>
      </c>
      <c r="C119" s="36">
        <v>4301051721</v>
      </c>
      <c r="D119" s="638">
        <v>4607091385748</v>
      </c>
      <c r="E119" s="638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0"/>
      <c r="R119" s="640"/>
      <c r="S119" s="640"/>
      <c r="T119" s="64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231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236</v>
      </c>
      <c r="B120" s="63" t="s">
        <v>237</v>
      </c>
      <c r="C120" s="36">
        <v>4301051740</v>
      </c>
      <c r="D120" s="638">
        <v>4680115884533</v>
      </c>
      <c r="E120" s="638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0"/>
      <c r="R120" s="640"/>
      <c r="S120" s="640"/>
      <c r="T120" s="64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5"/>
      <c r="B121" s="645"/>
      <c r="C121" s="645"/>
      <c r="D121" s="645"/>
      <c r="E121" s="645"/>
      <c r="F121" s="645"/>
      <c r="G121" s="645"/>
      <c r="H121" s="645"/>
      <c r="I121" s="645"/>
      <c r="J121" s="645"/>
      <c r="K121" s="645"/>
      <c r="L121" s="645"/>
      <c r="M121" s="645"/>
      <c r="N121" s="645"/>
      <c r="O121" s="646"/>
      <c r="P121" s="642" t="s">
        <v>40</v>
      </c>
      <c r="Q121" s="643"/>
      <c r="R121" s="643"/>
      <c r="S121" s="643"/>
      <c r="T121" s="643"/>
      <c r="U121" s="643"/>
      <c r="V121" s="644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5"/>
      <c r="B122" s="645"/>
      <c r="C122" s="645"/>
      <c r="D122" s="645"/>
      <c r="E122" s="645"/>
      <c r="F122" s="645"/>
      <c r="G122" s="645"/>
      <c r="H122" s="645"/>
      <c r="I122" s="645"/>
      <c r="J122" s="645"/>
      <c r="K122" s="645"/>
      <c r="L122" s="645"/>
      <c r="M122" s="645"/>
      <c r="N122" s="645"/>
      <c r="O122" s="646"/>
      <c r="P122" s="642" t="s">
        <v>40</v>
      </c>
      <c r="Q122" s="643"/>
      <c r="R122" s="643"/>
      <c r="S122" s="643"/>
      <c r="T122" s="643"/>
      <c r="U122" s="643"/>
      <c r="V122" s="644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7" t="s">
        <v>183</v>
      </c>
      <c r="B123" s="637"/>
      <c r="C123" s="637"/>
      <c r="D123" s="637"/>
      <c r="E123" s="637"/>
      <c r="F123" s="637"/>
      <c r="G123" s="637"/>
      <c r="H123" s="637"/>
      <c r="I123" s="637"/>
      <c r="J123" s="637"/>
      <c r="K123" s="637"/>
      <c r="L123" s="637"/>
      <c r="M123" s="637"/>
      <c r="N123" s="637"/>
      <c r="O123" s="637"/>
      <c r="P123" s="637"/>
      <c r="Q123" s="637"/>
      <c r="R123" s="637"/>
      <c r="S123" s="637"/>
      <c r="T123" s="637"/>
      <c r="U123" s="637"/>
      <c r="V123" s="637"/>
      <c r="W123" s="637"/>
      <c r="X123" s="637"/>
      <c r="Y123" s="637"/>
      <c r="Z123" s="637"/>
      <c r="AA123" s="66"/>
      <c r="AB123" s="66"/>
      <c r="AC123" s="80"/>
    </row>
    <row r="124" spans="1:68" ht="27" customHeight="1" x14ac:dyDescent="0.25">
      <c r="A124" s="63" t="s">
        <v>239</v>
      </c>
      <c r="B124" s="63" t="s">
        <v>240</v>
      </c>
      <c r="C124" s="36">
        <v>4301060357</v>
      </c>
      <c r="D124" s="638">
        <v>4680115882652</v>
      </c>
      <c r="E124" s="638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0"/>
      <c r="R124" s="640"/>
      <c r="S124" s="640"/>
      <c r="T124" s="641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241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242</v>
      </c>
      <c r="B125" s="63" t="s">
        <v>243</v>
      </c>
      <c r="C125" s="36">
        <v>4301060317</v>
      </c>
      <c r="D125" s="638">
        <v>4680115880238</v>
      </c>
      <c r="E125" s="638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6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0"/>
      <c r="R125" s="640"/>
      <c r="S125" s="640"/>
      <c r="T125" s="64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5"/>
      <c r="B126" s="645"/>
      <c r="C126" s="645"/>
      <c r="D126" s="645"/>
      <c r="E126" s="645"/>
      <c r="F126" s="645"/>
      <c r="G126" s="645"/>
      <c r="H126" s="645"/>
      <c r="I126" s="645"/>
      <c r="J126" s="645"/>
      <c r="K126" s="645"/>
      <c r="L126" s="645"/>
      <c r="M126" s="645"/>
      <c r="N126" s="645"/>
      <c r="O126" s="646"/>
      <c r="P126" s="642" t="s">
        <v>40</v>
      </c>
      <c r="Q126" s="643"/>
      <c r="R126" s="643"/>
      <c r="S126" s="643"/>
      <c r="T126" s="643"/>
      <c r="U126" s="643"/>
      <c r="V126" s="644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5"/>
      <c r="B127" s="645"/>
      <c r="C127" s="645"/>
      <c r="D127" s="645"/>
      <c r="E127" s="645"/>
      <c r="F127" s="645"/>
      <c r="G127" s="645"/>
      <c r="H127" s="645"/>
      <c r="I127" s="645"/>
      <c r="J127" s="645"/>
      <c r="K127" s="645"/>
      <c r="L127" s="645"/>
      <c r="M127" s="645"/>
      <c r="N127" s="645"/>
      <c r="O127" s="646"/>
      <c r="P127" s="642" t="s">
        <v>40</v>
      </c>
      <c r="Q127" s="643"/>
      <c r="R127" s="643"/>
      <c r="S127" s="643"/>
      <c r="T127" s="643"/>
      <c r="U127" s="643"/>
      <c r="V127" s="644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6" t="s">
        <v>245</v>
      </c>
      <c r="B128" s="636"/>
      <c r="C128" s="636"/>
      <c r="D128" s="636"/>
      <c r="E128" s="636"/>
      <c r="F128" s="636"/>
      <c r="G128" s="636"/>
      <c r="H128" s="636"/>
      <c r="I128" s="636"/>
      <c r="J128" s="636"/>
      <c r="K128" s="636"/>
      <c r="L128" s="636"/>
      <c r="M128" s="636"/>
      <c r="N128" s="636"/>
      <c r="O128" s="636"/>
      <c r="P128" s="636"/>
      <c r="Q128" s="636"/>
      <c r="R128" s="636"/>
      <c r="S128" s="636"/>
      <c r="T128" s="636"/>
      <c r="U128" s="636"/>
      <c r="V128" s="636"/>
      <c r="W128" s="636"/>
      <c r="X128" s="636"/>
      <c r="Y128" s="636"/>
      <c r="Z128" s="636"/>
      <c r="AA128" s="65"/>
      <c r="AB128" s="65"/>
      <c r="AC128" s="79"/>
    </row>
    <row r="129" spans="1:68" ht="14.25" customHeight="1" x14ac:dyDescent="0.25">
      <c r="A129" s="637" t="s">
        <v>114</v>
      </c>
      <c r="B129" s="637"/>
      <c r="C129" s="637"/>
      <c r="D129" s="637"/>
      <c r="E129" s="637"/>
      <c r="F129" s="637"/>
      <c r="G129" s="637"/>
      <c r="H129" s="637"/>
      <c r="I129" s="637"/>
      <c r="J129" s="637"/>
      <c r="K129" s="637"/>
      <c r="L129" s="637"/>
      <c r="M129" s="637"/>
      <c r="N129" s="637"/>
      <c r="O129" s="637"/>
      <c r="P129" s="637"/>
      <c r="Q129" s="637"/>
      <c r="R129" s="637"/>
      <c r="S129" s="637"/>
      <c r="T129" s="637"/>
      <c r="U129" s="637"/>
      <c r="V129" s="637"/>
      <c r="W129" s="637"/>
      <c r="X129" s="637"/>
      <c r="Y129" s="637"/>
      <c r="Z129" s="637"/>
      <c r="AA129" s="66"/>
      <c r="AB129" s="66"/>
      <c r="AC129" s="80"/>
    </row>
    <row r="130" spans="1:68" ht="27" customHeight="1" x14ac:dyDescent="0.25">
      <c r="A130" s="63" t="s">
        <v>246</v>
      </c>
      <c r="B130" s="63" t="s">
        <v>247</v>
      </c>
      <c r="C130" s="36">
        <v>4301011562</v>
      </c>
      <c r="D130" s="638">
        <v>4680115882577</v>
      </c>
      <c r="E130" s="638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0"/>
      <c r="R130" s="640"/>
      <c r="S130" s="640"/>
      <c r="T130" s="641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248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246</v>
      </c>
      <c r="B131" s="63" t="s">
        <v>249</v>
      </c>
      <c r="C131" s="36">
        <v>4301011564</v>
      </c>
      <c r="D131" s="638">
        <v>4680115882577</v>
      </c>
      <c r="E131" s="638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0"/>
      <c r="R131" s="640"/>
      <c r="S131" s="640"/>
      <c r="T131" s="64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248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5"/>
      <c r="B132" s="645"/>
      <c r="C132" s="645"/>
      <c r="D132" s="645"/>
      <c r="E132" s="645"/>
      <c r="F132" s="645"/>
      <c r="G132" s="645"/>
      <c r="H132" s="645"/>
      <c r="I132" s="645"/>
      <c r="J132" s="645"/>
      <c r="K132" s="645"/>
      <c r="L132" s="645"/>
      <c r="M132" s="645"/>
      <c r="N132" s="645"/>
      <c r="O132" s="646"/>
      <c r="P132" s="642" t="s">
        <v>40</v>
      </c>
      <c r="Q132" s="643"/>
      <c r="R132" s="643"/>
      <c r="S132" s="643"/>
      <c r="T132" s="643"/>
      <c r="U132" s="643"/>
      <c r="V132" s="644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5"/>
      <c r="B133" s="645"/>
      <c r="C133" s="645"/>
      <c r="D133" s="645"/>
      <c r="E133" s="645"/>
      <c r="F133" s="645"/>
      <c r="G133" s="645"/>
      <c r="H133" s="645"/>
      <c r="I133" s="645"/>
      <c r="J133" s="645"/>
      <c r="K133" s="645"/>
      <c r="L133" s="645"/>
      <c r="M133" s="645"/>
      <c r="N133" s="645"/>
      <c r="O133" s="646"/>
      <c r="P133" s="642" t="s">
        <v>40</v>
      </c>
      <c r="Q133" s="643"/>
      <c r="R133" s="643"/>
      <c r="S133" s="643"/>
      <c r="T133" s="643"/>
      <c r="U133" s="643"/>
      <c r="V133" s="644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7" t="s">
        <v>78</v>
      </c>
      <c r="B134" s="637"/>
      <c r="C134" s="637"/>
      <c r="D134" s="637"/>
      <c r="E134" s="637"/>
      <c r="F134" s="637"/>
      <c r="G134" s="637"/>
      <c r="H134" s="637"/>
      <c r="I134" s="637"/>
      <c r="J134" s="637"/>
      <c r="K134" s="637"/>
      <c r="L134" s="637"/>
      <c r="M134" s="637"/>
      <c r="N134" s="637"/>
      <c r="O134" s="637"/>
      <c r="P134" s="637"/>
      <c r="Q134" s="637"/>
      <c r="R134" s="637"/>
      <c r="S134" s="637"/>
      <c r="T134" s="637"/>
      <c r="U134" s="637"/>
      <c r="V134" s="637"/>
      <c r="W134" s="637"/>
      <c r="X134" s="637"/>
      <c r="Y134" s="637"/>
      <c r="Z134" s="637"/>
      <c r="AA134" s="66"/>
      <c r="AB134" s="66"/>
      <c r="AC134" s="80"/>
    </row>
    <row r="135" spans="1:68" ht="27" customHeight="1" x14ac:dyDescent="0.25">
      <c r="A135" s="63" t="s">
        <v>250</v>
      </c>
      <c r="B135" s="63" t="s">
        <v>251</v>
      </c>
      <c r="C135" s="36">
        <v>4301031235</v>
      </c>
      <c r="D135" s="638">
        <v>4680115883444</v>
      </c>
      <c r="E135" s="638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0"/>
      <c r="R135" s="640"/>
      <c r="S135" s="640"/>
      <c r="T135" s="641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252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250</v>
      </c>
      <c r="B136" s="63" t="s">
        <v>253</v>
      </c>
      <c r="C136" s="36">
        <v>4301031234</v>
      </c>
      <c r="D136" s="638">
        <v>4680115883444</v>
      </c>
      <c r="E136" s="638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0"/>
      <c r="R136" s="640"/>
      <c r="S136" s="640"/>
      <c r="T136" s="64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252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5"/>
      <c r="B137" s="645"/>
      <c r="C137" s="645"/>
      <c r="D137" s="645"/>
      <c r="E137" s="645"/>
      <c r="F137" s="645"/>
      <c r="G137" s="645"/>
      <c r="H137" s="645"/>
      <c r="I137" s="645"/>
      <c r="J137" s="645"/>
      <c r="K137" s="645"/>
      <c r="L137" s="645"/>
      <c r="M137" s="645"/>
      <c r="N137" s="645"/>
      <c r="O137" s="646"/>
      <c r="P137" s="642" t="s">
        <v>40</v>
      </c>
      <c r="Q137" s="643"/>
      <c r="R137" s="643"/>
      <c r="S137" s="643"/>
      <c r="T137" s="643"/>
      <c r="U137" s="643"/>
      <c r="V137" s="644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5"/>
      <c r="B138" s="645"/>
      <c r="C138" s="645"/>
      <c r="D138" s="645"/>
      <c r="E138" s="645"/>
      <c r="F138" s="645"/>
      <c r="G138" s="645"/>
      <c r="H138" s="645"/>
      <c r="I138" s="645"/>
      <c r="J138" s="645"/>
      <c r="K138" s="645"/>
      <c r="L138" s="645"/>
      <c r="M138" s="645"/>
      <c r="N138" s="645"/>
      <c r="O138" s="646"/>
      <c r="P138" s="642" t="s">
        <v>40</v>
      </c>
      <c r="Q138" s="643"/>
      <c r="R138" s="643"/>
      <c r="S138" s="643"/>
      <c r="T138" s="643"/>
      <c r="U138" s="643"/>
      <c r="V138" s="644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7" t="s">
        <v>85</v>
      </c>
      <c r="B139" s="637"/>
      <c r="C139" s="637"/>
      <c r="D139" s="637"/>
      <c r="E139" s="637"/>
      <c r="F139" s="637"/>
      <c r="G139" s="637"/>
      <c r="H139" s="637"/>
      <c r="I139" s="637"/>
      <c r="J139" s="637"/>
      <c r="K139" s="637"/>
      <c r="L139" s="637"/>
      <c r="M139" s="637"/>
      <c r="N139" s="637"/>
      <c r="O139" s="637"/>
      <c r="P139" s="637"/>
      <c r="Q139" s="637"/>
      <c r="R139" s="637"/>
      <c r="S139" s="637"/>
      <c r="T139" s="637"/>
      <c r="U139" s="637"/>
      <c r="V139" s="637"/>
      <c r="W139" s="637"/>
      <c r="X139" s="637"/>
      <c r="Y139" s="637"/>
      <c r="Z139" s="637"/>
      <c r="AA139" s="66"/>
      <c r="AB139" s="66"/>
      <c r="AC139" s="80"/>
    </row>
    <row r="140" spans="1:68" ht="16.5" customHeight="1" x14ac:dyDescent="0.25">
      <c r="A140" s="63" t="s">
        <v>254</v>
      </c>
      <c r="B140" s="63" t="s">
        <v>255</v>
      </c>
      <c r="C140" s="36">
        <v>4301051477</v>
      </c>
      <c r="D140" s="638">
        <v>4680115882584</v>
      </c>
      <c r="E140" s="638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0"/>
      <c r="R140" s="640"/>
      <c r="S140" s="640"/>
      <c r="T140" s="641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248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254</v>
      </c>
      <c r="B141" s="63" t="s">
        <v>256</v>
      </c>
      <c r="C141" s="36">
        <v>4301051476</v>
      </c>
      <c r="D141" s="638">
        <v>4680115882584</v>
      </c>
      <c r="E141" s="638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0"/>
      <c r="R141" s="640"/>
      <c r="S141" s="640"/>
      <c r="T141" s="641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248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5"/>
      <c r="B142" s="645"/>
      <c r="C142" s="645"/>
      <c r="D142" s="645"/>
      <c r="E142" s="645"/>
      <c r="F142" s="645"/>
      <c r="G142" s="645"/>
      <c r="H142" s="645"/>
      <c r="I142" s="645"/>
      <c r="J142" s="645"/>
      <c r="K142" s="645"/>
      <c r="L142" s="645"/>
      <c r="M142" s="645"/>
      <c r="N142" s="645"/>
      <c r="O142" s="646"/>
      <c r="P142" s="642" t="s">
        <v>40</v>
      </c>
      <c r="Q142" s="643"/>
      <c r="R142" s="643"/>
      <c r="S142" s="643"/>
      <c r="T142" s="643"/>
      <c r="U142" s="643"/>
      <c r="V142" s="644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5"/>
      <c r="B143" s="645"/>
      <c r="C143" s="645"/>
      <c r="D143" s="645"/>
      <c r="E143" s="645"/>
      <c r="F143" s="645"/>
      <c r="G143" s="645"/>
      <c r="H143" s="645"/>
      <c r="I143" s="645"/>
      <c r="J143" s="645"/>
      <c r="K143" s="645"/>
      <c r="L143" s="645"/>
      <c r="M143" s="645"/>
      <c r="N143" s="645"/>
      <c r="O143" s="646"/>
      <c r="P143" s="642" t="s">
        <v>40</v>
      </c>
      <c r="Q143" s="643"/>
      <c r="R143" s="643"/>
      <c r="S143" s="643"/>
      <c r="T143" s="643"/>
      <c r="U143" s="643"/>
      <c r="V143" s="644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6" t="s">
        <v>112</v>
      </c>
      <c r="B144" s="636"/>
      <c r="C144" s="636"/>
      <c r="D144" s="636"/>
      <c r="E144" s="636"/>
      <c r="F144" s="636"/>
      <c r="G144" s="636"/>
      <c r="H144" s="636"/>
      <c r="I144" s="636"/>
      <c r="J144" s="636"/>
      <c r="K144" s="636"/>
      <c r="L144" s="636"/>
      <c r="M144" s="636"/>
      <c r="N144" s="636"/>
      <c r="O144" s="636"/>
      <c r="P144" s="636"/>
      <c r="Q144" s="636"/>
      <c r="R144" s="636"/>
      <c r="S144" s="636"/>
      <c r="T144" s="636"/>
      <c r="U144" s="636"/>
      <c r="V144" s="636"/>
      <c r="W144" s="636"/>
      <c r="X144" s="636"/>
      <c r="Y144" s="636"/>
      <c r="Z144" s="636"/>
      <c r="AA144" s="65"/>
      <c r="AB144" s="65"/>
      <c r="AC144" s="79"/>
    </row>
    <row r="145" spans="1:68" ht="14.25" customHeight="1" x14ac:dyDescent="0.25">
      <c r="A145" s="637" t="s">
        <v>114</v>
      </c>
      <c r="B145" s="637"/>
      <c r="C145" s="637"/>
      <c r="D145" s="637"/>
      <c r="E145" s="637"/>
      <c r="F145" s="637"/>
      <c r="G145" s="637"/>
      <c r="H145" s="637"/>
      <c r="I145" s="637"/>
      <c r="J145" s="637"/>
      <c r="K145" s="637"/>
      <c r="L145" s="637"/>
      <c r="M145" s="637"/>
      <c r="N145" s="637"/>
      <c r="O145" s="637"/>
      <c r="P145" s="637"/>
      <c r="Q145" s="637"/>
      <c r="R145" s="637"/>
      <c r="S145" s="637"/>
      <c r="T145" s="637"/>
      <c r="U145" s="637"/>
      <c r="V145" s="637"/>
      <c r="W145" s="637"/>
      <c r="X145" s="637"/>
      <c r="Y145" s="637"/>
      <c r="Z145" s="637"/>
      <c r="AA145" s="66"/>
      <c r="AB145" s="66"/>
      <c r="AC145" s="80"/>
    </row>
    <row r="146" spans="1:68" ht="27" customHeight="1" x14ac:dyDescent="0.25">
      <c r="A146" s="63" t="s">
        <v>257</v>
      </c>
      <c r="B146" s="63" t="s">
        <v>258</v>
      </c>
      <c r="C146" s="36">
        <v>4301011705</v>
      </c>
      <c r="D146" s="638">
        <v>4607091384604</v>
      </c>
      <c r="E146" s="638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0"/>
      <c r="R146" s="640"/>
      <c r="S146" s="640"/>
      <c r="T146" s="64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259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5"/>
      <c r="B147" s="645"/>
      <c r="C147" s="645"/>
      <c r="D147" s="645"/>
      <c r="E147" s="645"/>
      <c r="F147" s="645"/>
      <c r="G147" s="645"/>
      <c r="H147" s="645"/>
      <c r="I147" s="645"/>
      <c r="J147" s="645"/>
      <c r="K147" s="645"/>
      <c r="L147" s="645"/>
      <c r="M147" s="645"/>
      <c r="N147" s="645"/>
      <c r="O147" s="646"/>
      <c r="P147" s="642" t="s">
        <v>40</v>
      </c>
      <c r="Q147" s="643"/>
      <c r="R147" s="643"/>
      <c r="S147" s="643"/>
      <c r="T147" s="643"/>
      <c r="U147" s="643"/>
      <c r="V147" s="644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5"/>
      <c r="B148" s="645"/>
      <c r="C148" s="645"/>
      <c r="D148" s="645"/>
      <c r="E148" s="645"/>
      <c r="F148" s="645"/>
      <c r="G148" s="645"/>
      <c r="H148" s="645"/>
      <c r="I148" s="645"/>
      <c r="J148" s="645"/>
      <c r="K148" s="645"/>
      <c r="L148" s="645"/>
      <c r="M148" s="645"/>
      <c r="N148" s="645"/>
      <c r="O148" s="646"/>
      <c r="P148" s="642" t="s">
        <v>40</v>
      </c>
      <c r="Q148" s="643"/>
      <c r="R148" s="643"/>
      <c r="S148" s="643"/>
      <c r="T148" s="643"/>
      <c r="U148" s="643"/>
      <c r="V148" s="644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7" t="s">
        <v>78</v>
      </c>
      <c r="B149" s="637"/>
      <c r="C149" s="637"/>
      <c r="D149" s="637"/>
      <c r="E149" s="637"/>
      <c r="F149" s="637"/>
      <c r="G149" s="637"/>
      <c r="H149" s="637"/>
      <c r="I149" s="637"/>
      <c r="J149" s="637"/>
      <c r="K149" s="637"/>
      <c r="L149" s="637"/>
      <c r="M149" s="637"/>
      <c r="N149" s="637"/>
      <c r="O149" s="637"/>
      <c r="P149" s="637"/>
      <c r="Q149" s="637"/>
      <c r="R149" s="637"/>
      <c r="S149" s="637"/>
      <c r="T149" s="637"/>
      <c r="U149" s="637"/>
      <c r="V149" s="637"/>
      <c r="W149" s="637"/>
      <c r="X149" s="637"/>
      <c r="Y149" s="637"/>
      <c r="Z149" s="637"/>
      <c r="AA149" s="66"/>
      <c r="AB149" s="66"/>
      <c r="AC149" s="80"/>
    </row>
    <row r="150" spans="1:68" ht="16.5" customHeight="1" x14ac:dyDescent="0.25">
      <c r="A150" s="63" t="s">
        <v>260</v>
      </c>
      <c r="B150" s="63" t="s">
        <v>261</v>
      </c>
      <c r="C150" s="36">
        <v>4301030895</v>
      </c>
      <c r="D150" s="638">
        <v>4607091387667</v>
      </c>
      <c r="E150" s="638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0"/>
      <c r="R150" s="640"/>
      <c r="S150" s="640"/>
      <c r="T150" s="641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263</v>
      </c>
      <c r="B151" s="63" t="s">
        <v>264</v>
      </c>
      <c r="C151" s="36">
        <v>4301030961</v>
      </c>
      <c r="D151" s="638">
        <v>4607091387636</v>
      </c>
      <c r="E151" s="638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0"/>
      <c r="R151" s="640"/>
      <c r="S151" s="640"/>
      <c r="T151" s="641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266</v>
      </c>
      <c r="B152" s="63" t="s">
        <v>267</v>
      </c>
      <c r="C152" s="36">
        <v>4301030963</v>
      </c>
      <c r="D152" s="638">
        <v>4607091382426</v>
      </c>
      <c r="E152" s="638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0"/>
      <c r="R152" s="640"/>
      <c r="S152" s="640"/>
      <c r="T152" s="641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5"/>
      <c r="B153" s="645"/>
      <c r="C153" s="645"/>
      <c r="D153" s="645"/>
      <c r="E153" s="645"/>
      <c r="F153" s="645"/>
      <c r="G153" s="645"/>
      <c r="H153" s="645"/>
      <c r="I153" s="645"/>
      <c r="J153" s="645"/>
      <c r="K153" s="645"/>
      <c r="L153" s="645"/>
      <c r="M153" s="645"/>
      <c r="N153" s="645"/>
      <c r="O153" s="646"/>
      <c r="P153" s="642" t="s">
        <v>40</v>
      </c>
      <c r="Q153" s="643"/>
      <c r="R153" s="643"/>
      <c r="S153" s="643"/>
      <c r="T153" s="643"/>
      <c r="U153" s="643"/>
      <c r="V153" s="644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5"/>
      <c r="B154" s="645"/>
      <c r="C154" s="645"/>
      <c r="D154" s="645"/>
      <c r="E154" s="645"/>
      <c r="F154" s="645"/>
      <c r="G154" s="645"/>
      <c r="H154" s="645"/>
      <c r="I154" s="645"/>
      <c r="J154" s="645"/>
      <c r="K154" s="645"/>
      <c r="L154" s="645"/>
      <c r="M154" s="645"/>
      <c r="N154" s="645"/>
      <c r="O154" s="646"/>
      <c r="P154" s="642" t="s">
        <v>40</v>
      </c>
      <c r="Q154" s="643"/>
      <c r="R154" s="643"/>
      <c r="S154" s="643"/>
      <c r="T154" s="643"/>
      <c r="U154" s="643"/>
      <c r="V154" s="644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5" t="s">
        <v>269</v>
      </c>
      <c r="B155" s="635"/>
      <c r="C155" s="635"/>
      <c r="D155" s="635"/>
      <c r="E155" s="635"/>
      <c r="F155" s="635"/>
      <c r="G155" s="635"/>
      <c r="H155" s="635"/>
      <c r="I155" s="635"/>
      <c r="J155" s="635"/>
      <c r="K155" s="635"/>
      <c r="L155" s="635"/>
      <c r="M155" s="635"/>
      <c r="N155" s="635"/>
      <c r="O155" s="635"/>
      <c r="P155" s="635"/>
      <c r="Q155" s="635"/>
      <c r="R155" s="635"/>
      <c r="S155" s="635"/>
      <c r="T155" s="635"/>
      <c r="U155" s="635"/>
      <c r="V155" s="635"/>
      <c r="W155" s="635"/>
      <c r="X155" s="635"/>
      <c r="Y155" s="635"/>
      <c r="Z155" s="635"/>
      <c r="AA155" s="54"/>
      <c r="AB155" s="54"/>
      <c r="AC155" s="54"/>
    </row>
    <row r="156" spans="1:68" ht="16.5" customHeight="1" x14ac:dyDescent="0.25">
      <c r="A156" s="636" t="s">
        <v>270</v>
      </c>
      <c r="B156" s="636"/>
      <c r="C156" s="636"/>
      <c r="D156" s="636"/>
      <c r="E156" s="636"/>
      <c r="F156" s="636"/>
      <c r="G156" s="636"/>
      <c r="H156" s="636"/>
      <c r="I156" s="636"/>
      <c r="J156" s="636"/>
      <c r="K156" s="636"/>
      <c r="L156" s="636"/>
      <c r="M156" s="636"/>
      <c r="N156" s="636"/>
      <c r="O156" s="636"/>
      <c r="P156" s="636"/>
      <c r="Q156" s="636"/>
      <c r="R156" s="636"/>
      <c r="S156" s="636"/>
      <c r="T156" s="636"/>
      <c r="U156" s="636"/>
      <c r="V156" s="636"/>
      <c r="W156" s="636"/>
      <c r="X156" s="636"/>
      <c r="Y156" s="636"/>
      <c r="Z156" s="636"/>
      <c r="AA156" s="65"/>
      <c r="AB156" s="65"/>
      <c r="AC156" s="79"/>
    </row>
    <row r="157" spans="1:68" ht="14.25" customHeight="1" x14ac:dyDescent="0.25">
      <c r="A157" s="637" t="s">
        <v>148</v>
      </c>
      <c r="B157" s="637"/>
      <c r="C157" s="637"/>
      <c r="D157" s="637"/>
      <c r="E157" s="637"/>
      <c r="F157" s="637"/>
      <c r="G157" s="637"/>
      <c r="H157" s="637"/>
      <c r="I157" s="637"/>
      <c r="J157" s="637"/>
      <c r="K157" s="637"/>
      <c r="L157" s="637"/>
      <c r="M157" s="637"/>
      <c r="N157" s="637"/>
      <c r="O157" s="637"/>
      <c r="P157" s="637"/>
      <c r="Q157" s="637"/>
      <c r="R157" s="637"/>
      <c r="S157" s="637"/>
      <c r="T157" s="637"/>
      <c r="U157" s="637"/>
      <c r="V157" s="637"/>
      <c r="W157" s="637"/>
      <c r="X157" s="637"/>
      <c r="Y157" s="637"/>
      <c r="Z157" s="637"/>
      <c r="AA157" s="66"/>
      <c r="AB157" s="66"/>
      <c r="AC157" s="80"/>
    </row>
    <row r="158" spans="1:68" ht="27" customHeight="1" x14ac:dyDescent="0.25">
      <c r="A158" s="63" t="s">
        <v>271</v>
      </c>
      <c r="B158" s="63" t="s">
        <v>272</v>
      </c>
      <c r="C158" s="36">
        <v>4301020323</v>
      </c>
      <c r="D158" s="638">
        <v>4680115886223</v>
      </c>
      <c r="E158" s="638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0"/>
      <c r="R158" s="640"/>
      <c r="S158" s="640"/>
      <c r="T158" s="641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273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5"/>
      <c r="B159" s="645"/>
      <c r="C159" s="645"/>
      <c r="D159" s="645"/>
      <c r="E159" s="645"/>
      <c r="F159" s="645"/>
      <c r="G159" s="645"/>
      <c r="H159" s="645"/>
      <c r="I159" s="645"/>
      <c r="J159" s="645"/>
      <c r="K159" s="645"/>
      <c r="L159" s="645"/>
      <c r="M159" s="645"/>
      <c r="N159" s="645"/>
      <c r="O159" s="646"/>
      <c r="P159" s="642" t="s">
        <v>40</v>
      </c>
      <c r="Q159" s="643"/>
      <c r="R159" s="643"/>
      <c r="S159" s="643"/>
      <c r="T159" s="643"/>
      <c r="U159" s="643"/>
      <c r="V159" s="644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5"/>
      <c r="B160" s="645"/>
      <c r="C160" s="645"/>
      <c r="D160" s="645"/>
      <c r="E160" s="645"/>
      <c r="F160" s="645"/>
      <c r="G160" s="645"/>
      <c r="H160" s="645"/>
      <c r="I160" s="645"/>
      <c r="J160" s="645"/>
      <c r="K160" s="645"/>
      <c r="L160" s="645"/>
      <c r="M160" s="645"/>
      <c r="N160" s="645"/>
      <c r="O160" s="646"/>
      <c r="P160" s="642" t="s">
        <v>40</v>
      </c>
      <c r="Q160" s="643"/>
      <c r="R160" s="643"/>
      <c r="S160" s="643"/>
      <c r="T160" s="643"/>
      <c r="U160" s="643"/>
      <c r="V160" s="644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7" t="s">
        <v>78</v>
      </c>
      <c r="B161" s="637"/>
      <c r="C161" s="637"/>
      <c r="D161" s="637"/>
      <c r="E161" s="637"/>
      <c r="F161" s="637"/>
      <c r="G161" s="637"/>
      <c r="H161" s="637"/>
      <c r="I161" s="637"/>
      <c r="J161" s="637"/>
      <c r="K161" s="637"/>
      <c r="L161" s="637"/>
      <c r="M161" s="637"/>
      <c r="N161" s="637"/>
      <c r="O161" s="637"/>
      <c r="P161" s="637"/>
      <c r="Q161" s="637"/>
      <c r="R161" s="637"/>
      <c r="S161" s="637"/>
      <c r="T161" s="637"/>
      <c r="U161" s="637"/>
      <c r="V161" s="637"/>
      <c r="W161" s="637"/>
      <c r="X161" s="637"/>
      <c r="Y161" s="637"/>
      <c r="Z161" s="637"/>
      <c r="AA161" s="66"/>
      <c r="AB161" s="66"/>
      <c r="AC161" s="80"/>
    </row>
    <row r="162" spans="1:68" ht="27" customHeight="1" x14ac:dyDescent="0.25">
      <c r="A162" s="63" t="s">
        <v>274</v>
      </c>
      <c r="B162" s="63" t="s">
        <v>275</v>
      </c>
      <c r="C162" s="36">
        <v>4301031191</v>
      </c>
      <c r="D162" s="638">
        <v>4680115880993</v>
      </c>
      <c r="E162" s="638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0"/>
      <c r="R162" s="640"/>
      <c r="S162" s="640"/>
      <c r="T162" s="64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277</v>
      </c>
      <c r="B163" s="63" t="s">
        <v>278</v>
      </c>
      <c r="C163" s="36">
        <v>4301031204</v>
      </c>
      <c r="D163" s="638">
        <v>4680115881761</v>
      </c>
      <c r="E163" s="638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0"/>
      <c r="R163" s="640"/>
      <c r="S163" s="640"/>
      <c r="T163" s="64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280</v>
      </c>
      <c r="B164" s="63" t="s">
        <v>281</v>
      </c>
      <c r="C164" s="36">
        <v>4301031201</v>
      </c>
      <c r="D164" s="638">
        <v>4680115881563</v>
      </c>
      <c r="E164" s="638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0"/>
      <c r="R164" s="640"/>
      <c r="S164" s="640"/>
      <c r="T164" s="64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4301031199</v>
      </c>
      <c r="D165" s="638">
        <v>4680115880986</v>
      </c>
      <c r="E165" s="638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0"/>
      <c r="R165" s="640"/>
      <c r="S165" s="640"/>
      <c r="T165" s="64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276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4301031205</v>
      </c>
      <c r="D166" s="638">
        <v>4680115881785</v>
      </c>
      <c r="E166" s="638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0"/>
      <c r="R166" s="640"/>
      <c r="S166" s="640"/>
      <c r="T166" s="64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287</v>
      </c>
      <c r="B167" s="63" t="s">
        <v>288</v>
      </c>
      <c r="C167" s="36">
        <v>4301031399</v>
      </c>
      <c r="D167" s="638">
        <v>4680115886537</v>
      </c>
      <c r="E167" s="638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0"/>
      <c r="R167" s="640"/>
      <c r="S167" s="640"/>
      <c r="T167" s="641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289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290</v>
      </c>
      <c r="B168" s="63" t="s">
        <v>291</v>
      </c>
      <c r="C168" s="36">
        <v>4301031202</v>
      </c>
      <c r="D168" s="638">
        <v>4680115881679</v>
      </c>
      <c r="E168" s="638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0"/>
      <c r="R168" s="640"/>
      <c r="S168" s="640"/>
      <c r="T168" s="641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282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4301031158</v>
      </c>
      <c r="D169" s="638">
        <v>4680115880191</v>
      </c>
      <c r="E169" s="638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0"/>
      <c r="R169" s="640"/>
      <c r="S169" s="640"/>
      <c r="T169" s="641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282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294</v>
      </c>
      <c r="B170" s="63" t="s">
        <v>295</v>
      </c>
      <c r="C170" s="36">
        <v>4301031245</v>
      </c>
      <c r="D170" s="638">
        <v>4680115883963</v>
      </c>
      <c r="E170" s="638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0"/>
      <c r="R170" s="640"/>
      <c r="S170" s="640"/>
      <c r="T170" s="641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5"/>
      <c r="B171" s="645"/>
      <c r="C171" s="645"/>
      <c r="D171" s="645"/>
      <c r="E171" s="645"/>
      <c r="F171" s="645"/>
      <c r="G171" s="645"/>
      <c r="H171" s="645"/>
      <c r="I171" s="645"/>
      <c r="J171" s="645"/>
      <c r="K171" s="645"/>
      <c r="L171" s="645"/>
      <c r="M171" s="645"/>
      <c r="N171" s="645"/>
      <c r="O171" s="646"/>
      <c r="P171" s="642" t="s">
        <v>40</v>
      </c>
      <c r="Q171" s="643"/>
      <c r="R171" s="643"/>
      <c r="S171" s="643"/>
      <c r="T171" s="643"/>
      <c r="U171" s="643"/>
      <c r="V171" s="644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5"/>
      <c r="B172" s="645"/>
      <c r="C172" s="645"/>
      <c r="D172" s="645"/>
      <c r="E172" s="645"/>
      <c r="F172" s="645"/>
      <c r="G172" s="645"/>
      <c r="H172" s="645"/>
      <c r="I172" s="645"/>
      <c r="J172" s="645"/>
      <c r="K172" s="645"/>
      <c r="L172" s="645"/>
      <c r="M172" s="645"/>
      <c r="N172" s="645"/>
      <c r="O172" s="646"/>
      <c r="P172" s="642" t="s">
        <v>40</v>
      </c>
      <c r="Q172" s="643"/>
      <c r="R172" s="643"/>
      <c r="S172" s="643"/>
      <c r="T172" s="643"/>
      <c r="U172" s="643"/>
      <c r="V172" s="644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7" t="s">
        <v>106</v>
      </c>
      <c r="B173" s="637"/>
      <c r="C173" s="637"/>
      <c r="D173" s="637"/>
      <c r="E173" s="637"/>
      <c r="F173" s="637"/>
      <c r="G173" s="637"/>
      <c r="H173" s="637"/>
      <c r="I173" s="637"/>
      <c r="J173" s="637"/>
      <c r="K173" s="637"/>
      <c r="L173" s="637"/>
      <c r="M173" s="637"/>
      <c r="N173" s="637"/>
      <c r="O173" s="637"/>
      <c r="P173" s="637"/>
      <c r="Q173" s="637"/>
      <c r="R173" s="637"/>
      <c r="S173" s="637"/>
      <c r="T173" s="637"/>
      <c r="U173" s="637"/>
      <c r="V173" s="637"/>
      <c r="W173" s="637"/>
      <c r="X173" s="637"/>
      <c r="Y173" s="637"/>
      <c r="Z173" s="637"/>
      <c r="AA173" s="66"/>
      <c r="AB173" s="66"/>
      <c r="AC173" s="80"/>
    </row>
    <row r="174" spans="1:68" ht="27" customHeight="1" x14ac:dyDescent="0.25">
      <c r="A174" s="63" t="s">
        <v>297</v>
      </c>
      <c r="B174" s="63" t="s">
        <v>298</v>
      </c>
      <c r="C174" s="36">
        <v>4301032053</v>
      </c>
      <c r="D174" s="638">
        <v>4680115886780</v>
      </c>
      <c r="E174" s="638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301</v>
      </c>
      <c r="L174" s="37" t="s">
        <v>45</v>
      </c>
      <c r="M174" s="38" t="s">
        <v>300</v>
      </c>
      <c r="N174" s="38"/>
      <c r="O174" s="37">
        <v>60</v>
      </c>
      <c r="P174" s="72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0"/>
      <c r="R174" s="640"/>
      <c r="S174" s="640"/>
      <c r="T174" s="64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299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302</v>
      </c>
      <c r="B175" s="63" t="s">
        <v>303</v>
      </c>
      <c r="C175" s="36">
        <v>4301032051</v>
      </c>
      <c r="D175" s="638">
        <v>4680115886742</v>
      </c>
      <c r="E175" s="638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301</v>
      </c>
      <c r="L175" s="37" t="s">
        <v>45</v>
      </c>
      <c r="M175" s="38" t="s">
        <v>300</v>
      </c>
      <c r="N175" s="38"/>
      <c r="O175" s="37">
        <v>90</v>
      </c>
      <c r="P175" s="7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0"/>
      <c r="R175" s="640"/>
      <c r="S175" s="640"/>
      <c r="T175" s="64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304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305</v>
      </c>
      <c r="B176" s="63" t="s">
        <v>306</v>
      </c>
      <c r="C176" s="36">
        <v>4301032052</v>
      </c>
      <c r="D176" s="638">
        <v>4680115886766</v>
      </c>
      <c r="E176" s="63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0"/>
      <c r="R176" s="640"/>
      <c r="S176" s="640"/>
      <c r="T176" s="64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5"/>
      <c r="B177" s="645"/>
      <c r="C177" s="645"/>
      <c r="D177" s="645"/>
      <c r="E177" s="645"/>
      <c r="F177" s="645"/>
      <c r="G177" s="645"/>
      <c r="H177" s="645"/>
      <c r="I177" s="645"/>
      <c r="J177" s="645"/>
      <c r="K177" s="645"/>
      <c r="L177" s="645"/>
      <c r="M177" s="645"/>
      <c r="N177" s="645"/>
      <c r="O177" s="646"/>
      <c r="P177" s="642" t="s">
        <v>40</v>
      </c>
      <c r="Q177" s="643"/>
      <c r="R177" s="643"/>
      <c r="S177" s="643"/>
      <c r="T177" s="643"/>
      <c r="U177" s="643"/>
      <c r="V177" s="644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5"/>
      <c r="B178" s="645"/>
      <c r="C178" s="645"/>
      <c r="D178" s="645"/>
      <c r="E178" s="645"/>
      <c r="F178" s="645"/>
      <c r="G178" s="645"/>
      <c r="H178" s="645"/>
      <c r="I178" s="645"/>
      <c r="J178" s="645"/>
      <c r="K178" s="645"/>
      <c r="L178" s="645"/>
      <c r="M178" s="645"/>
      <c r="N178" s="645"/>
      <c r="O178" s="646"/>
      <c r="P178" s="642" t="s">
        <v>40</v>
      </c>
      <c r="Q178" s="643"/>
      <c r="R178" s="643"/>
      <c r="S178" s="643"/>
      <c r="T178" s="643"/>
      <c r="U178" s="643"/>
      <c r="V178" s="644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7" t="s">
        <v>307</v>
      </c>
      <c r="B179" s="637"/>
      <c r="C179" s="637"/>
      <c r="D179" s="637"/>
      <c r="E179" s="637"/>
      <c r="F179" s="637"/>
      <c r="G179" s="637"/>
      <c r="H179" s="637"/>
      <c r="I179" s="637"/>
      <c r="J179" s="637"/>
      <c r="K179" s="637"/>
      <c r="L179" s="637"/>
      <c r="M179" s="637"/>
      <c r="N179" s="637"/>
      <c r="O179" s="637"/>
      <c r="P179" s="637"/>
      <c r="Q179" s="637"/>
      <c r="R179" s="637"/>
      <c r="S179" s="637"/>
      <c r="T179" s="637"/>
      <c r="U179" s="637"/>
      <c r="V179" s="637"/>
      <c r="W179" s="637"/>
      <c r="X179" s="637"/>
      <c r="Y179" s="637"/>
      <c r="Z179" s="637"/>
      <c r="AA179" s="66"/>
      <c r="AB179" s="66"/>
      <c r="AC179" s="80"/>
    </row>
    <row r="180" spans="1:68" ht="27" customHeight="1" x14ac:dyDescent="0.25">
      <c r="A180" s="63" t="s">
        <v>308</v>
      </c>
      <c r="B180" s="63" t="s">
        <v>309</v>
      </c>
      <c r="C180" s="36">
        <v>4301170013</v>
      </c>
      <c r="D180" s="638">
        <v>4680115886797</v>
      </c>
      <c r="E180" s="638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301</v>
      </c>
      <c r="L180" s="37" t="s">
        <v>45</v>
      </c>
      <c r="M180" s="38" t="s">
        <v>300</v>
      </c>
      <c r="N180" s="38"/>
      <c r="O180" s="37">
        <v>90</v>
      </c>
      <c r="P180" s="72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0"/>
      <c r="R180" s="640"/>
      <c r="S180" s="640"/>
      <c r="T180" s="641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304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5"/>
      <c r="B181" s="645"/>
      <c r="C181" s="645"/>
      <c r="D181" s="645"/>
      <c r="E181" s="645"/>
      <c r="F181" s="645"/>
      <c r="G181" s="645"/>
      <c r="H181" s="645"/>
      <c r="I181" s="645"/>
      <c r="J181" s="645"/>
      <c r="K181" s="645"/>
      <c r="L181" s="645"/>
      <c r="M181" s="645"/>
      <c r="N181" s="645"/>
      <c r="O181" s="646"/>
      <c r="P181" s="642" t="s">
        <v>40</v>
      </c>
      <c r="Q181" s="643"/>
      <c r="R181" s="643"/>
      <c r="S181" s="643"/>
      <c r="T181" s="643"/>
      <c r="U181" s="643"/>
      <c r="V181" s="644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5"/>
      <c r="B182" s="645"/>
      <c r="C182" s="645"/>
      <c r="D182" s="645"/>
      <c r="E182" s="645"/>
      <c r="F182" s="645"/>
      <c r="G182" s="645"/>
      <c r="H182" s="645"/>
      <c r="I182" s="645"/>
      <c r="J182" s="645"/>
      <c r="K182" s="645"/>
      <c r="L182" s="645"/>
      <c r="M182" s="645"/>
      <c r="N182" s="645"/>
      <c r="O182" s="646"/>
      <c r="P182" s="642" t="s">
        <v>40</v>
      </c>
      <c r="Q182" s="643"/>
      <c r="R182" s="643"/>
      <c r="S182" s="643"/>
      <c r="T182" s="643"/>
      <c r="U182" s="643"/>
      <c r="V182" s="644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6" t="s">
        <v>310</v>
      </c>
      <c r="B183" s="636"/>
      <c r="C183" s="636"/>
      <c r="D183" s="636"/>
      <c r="E183" s="636"/>
      <c r="F183" s="636"/>
      <c r="G183" s="636"/>
      <c r="H183" s="636"/>
      <c r="I183" s="636"/>
      <c r="J183" s="636"/>
      <c r="K183" s="636"/>
      <c r="L183" s="636"/>
      <c r="M183" s="636"/>
      <c r="N183" s="636"/>
      <c r="O183" s="636"/>
      <c r="P183" s="636"/>
      <c r="Q183" s="636"/>
      <c r="R183" s="636"/>
      <c r="S183" s="636"/>
      <c r="T183" s="636"/>
      <c r="U183" s="636"/>
      <c r="V183" s="636"/>
      <c r="W183" s="636"/>
      <c r="X183" s="636"/>
      <c r="Y183" s="636"/>
      <c r="Z183" s="636"/>
      <c r="AA183" s="65"/>
      <c r="AB183" s="65"/>
      <c r="AC183" s="79"/>
    </row>
    <row r="184" spans="1:68" ht="14.25" customHeight="1" x14ac:dyDescent="0.25">
      <c r="A184" s="637" t="s">
        <v>114</v>
      </c>
      <c r="B184" s="637"/>
      <c r="C184" s="637"/>
      <c r="D184" s="637"/>
      <c r="E184" s="637"/>
      <c r="F184" s="637"/>
      <c r="G184" s="637"/>
      <c r="H184" s="637"/>
      <c r="I184" s="637"/>
      <c r="J184" s="637"/>
      <c r="K184" s="637"/>
      <c r="L184" s="637"/>
      <c r="M184" s="637"/>
      <c r="N184" s="637"/>
      <c r="O184" s="637"/>
      <c r="P184" s="637"/>
      <c r="Q184" s="637"/>
      <c r="R184" s="637"/>
      <c r="S184" s="637"/>
      <c r="T184" s="637"/>
      <c r="U184" s="637"/>
      <c r="V184" s="637"/>
      <c r="W184" s="637"/>
      <c r="X184" s="637"/>
      <c r="Y184" s="637"/>
      <c r="Z184" s="637"/>
      <c r="AA184" s="66"/>
      <c r="AB184" s="66"/>
      <c r="AC184" s="80"/>
    </row>
    <row r="185" spans="1:68" ht="16.5" customHeight="1" x14ac:dyDescent="0.25">
      <c r="A185" s="63" t="s">
        <v>311</v>
      </c>
      <c r="B185" s="63" t="s">
        <v>312</v>
      </c>
      <c r="C185" s="36">
        <v>4301011450</v>
      </c>
      <c r="D185" s="638">
        <v>4680115881402</v>
      </c>
      <c r="E185" s="638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0"/>
      <c r="R185" s="640"/>
      <c r="S185" s="640"/>
      <c r="T185" s="641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313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314</v>
      </c>
      <c r="B186" s="63" t="s">
        <v>315</v>
      </c>
      <c r="C186" s="36">
        <v>4301011768</v>
      </c>
      <c r="D186" s="638">
        <v>4680115881396</v>
      </c>
      <c r="E186" s="638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0"/>
      <c r="R186" s="640"/>
      <c r="S186" s="640"/>
      <c r="T186" s="64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313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5"/>
      <c r="B187" s="645"/>
      <c r="C187" s="645"/>
      <c r="D187" s="645"/>
      <c r="E187" s="645"/>
      <c r="F187" s="645"/>
      <c r="G187" s="645"/>
      <c r="H187" s="645"/>
      <c r="I187" s="645"/>
      <c r="J187" s="645"/>
      <c r="K187" s="645"/>
      <c r="L187" s="645"/>
      <c r="M187" s="645"/>
      <c r="N187" s="645"/>
      <c r="O187" s="646"/>
      <c r="P187" s="642" t="s">
        <v>40</v>
      </c>
      <c r="Q187" s="643"/>
      <c r="R187" s="643"/>
      <c r="S187" s="643"/>
      <c r="T187" s="643"/>
      <c r="U187" s="643"/>
      <c r="V187" s="644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5"/>
      <c r="B188" s="645"/>
      <c r="C188" s="645"/>
      <c r="D188" s="645"/>
      <c r="E188" s="645"/>
      <c r="F188" s="645"/>
      <c r="G188" s="645"/>
      <c r="H188" s="645"/>
      <c r="I188" s="645"/>
      <c r="J188" s="645"/>
      <c r="K188" s="645"/>
      <c r="L188" s="645"/>
      <c r="M188" s="645"/>
      <c r="N188" s="645"/>
      <c r="O188" s="646"/>
      <c r="P188" s="642" t="s">
        <v>40</v>
      </c>
      <c r="Q188" s="643"/>
      <c r="R188" s="643"/>
      <c r="S188" s="643"/>
      <c r="T188" s="643"/>
      <c r="U188" s="643"/>
      <c r="V188" s="644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7" t="s">
        <v>148</v>
      </c>
      <c r="B189" s="637"/>
      <c r="C189" s="637"/>
      <c r="D189" s="637"/>
      <c r="E189" s="637"/>
      <c r="F189" s="637"/>
      <c r="G189" s="637"/>
      <c r="H189" s="637"/>
      <c r="I189" s="637"/>
      <c r="J189" s="637"/>
      <c r="K189" s="637"/>
      <c r="L189" s="637"/>
      <c r="M189" s="637"/>
      <c r="N189" s="637"/>
      <c r="O189" s="637"/>
      <c r="P189" s="637"/>
      <c r="Q189" s="637"/>
      <c r="R189" s="637"/>
      <c r="S189" s="637"/>
      <c r="T189" s="637"/>
      <c r="U189" s="637"/>
      <c r="V189" s="637"/>
      <c r="W189" s="637"/>
      <c r="X189" s="637"/>
      <c r="Y189" s="637"/>
      <c r="Z189" s="637"/>
      <c r="AA189" s="66"/>
      <c r="AB189" s="66"/>
      <c r="AC189" s="80"/>
    </row>
    <row r="190" spans="1:68" ht="16.5" customHeight="1" x14ac:dyDescent="0.25">
      <c r="A190" s="63" t="s">
        <v>316</v>
      </c>
      <c r="B190" s="63" t="s">
        <v>317</v>
      </c>
      <c r="C190" s="36">
        <v>4301020262</v>
      </c>
      <c r="D190" s="638">
        <v>4680115882935</v>
      </c>
      <c r="E190" s="638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0"/>
      <c r="R190" s="640"/>
      <c r="S190" s="640"/>
      <c r="T190" s="641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318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319</v>
      </c>
      <c r="B191" s="63" t="s">
        <v>320</v>
      </c>
      <c r="C191" s="36">
        <v>4301020220</v>
      </c>
      <c r="D191" s="638">
        <v>4680115880764</v>
      </c>
      <c r="E191" s="638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0"/>
      <c r="R191" s="640"/>
      <c r="S191" s="640"/>
      <c r="T191" s="641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318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5"/>
      <c r="B192" s="645"/>
      <c r="C192" s="645"/>
      <c r="D192" s="645"/>
      <c r="E192" s="645"/>
      <c r="F192" s="645"/>
      <c r="G192" s="645"/>
      <c r="H192" s="645"/>
      <c r="I192" s="645"/>
      <c r="J192" s="645"/>
      <c r="K192" s="645"/>
      <c r="L192" s="645"/>
      <c r="M192" s="645"/>
      <c r="N192" s="645"/>
      <c r="O192" s="646"/>
      <c r="P192" s="642" t="s">
        <v>40</v>
      </c>
      <c r="Q192" s="643"/>
      <c r="R192" s="643"/>
      <c r="S192" s="643"/>
      <c r="T192" s="643"/>
      <c r="U192" s="643"/>
      <c r="V192" s="644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5"/>
      <c r="B193" s="645"/>
      <c r="C193" s="645"/>
      <c r="D193" s="645"/>
      <c r="E193" s="645"/>
      <c r="F193" s="645"/>
      <c r="G193" s="645"/>
      <c r="H193" s="645"/>
      <c r="I193" s="645"/>
      <c r="J193" s="645"/>
      <c r="K193" s="645"/>
      <c r="L193" s="645"/>
      <c r="M193" s="645"/>
      <c r="N193" s="645"/>
      <c r="O193" s="646"/>
      <c r="P193" s="642" t="s">
        <v>40</v>
      </c>
      <c r="Q193" s="643"/>
      <c r="R193" s="643"/>
      <c r="S193" s="643"/>
      <c r="T193" s="643"/>
      <c r="U193" s="643"/>
      <c r="V193" s="644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7" t="s">
        <v>78</v>
      </c>
      <c r="B194" s="637"/>
      <c r="C194" s="637"/>
      <c r="D194" s="637"/>
      <c r="E194" s="637"/>
      <c r="F194" s="637"/>
      <c r="G194" s="637"/>
      <c r="H194" s="637"/>
      <c r="I194" s="637"/>
      <c r="J194" s="637"/>
      <c r="K194" s="637"/>
      <c r="L194" s="637"/>
      <c r="M194" s="637"/>
      <c r="N194" s="637"/>
      <c r="O194" s="637"/>
      <c r="P194" s="637"/>
      <c r="Q194" s="637"/>
      <c r="R194" s="637"/>
      <c r="S194" s="637"/>
      <c r="T194" s="637"/>
      <c r="U194" s="637"/>
      <c r="V194" s="637"/>
      <c r="W194" s="637"/>
      <c r="X194" s="637"/>
      <c r="Y194" s="637"/>
      <c r="Z194" s="637"/>
      <c r="AA194" s="66"/>
      <c r="AB194" s="66"/>
      <c r="AC194" s="80"/>
    </row>
    <row r="195" spans="1:68" ht="27" customHeight="1" x14ac:dyDescent="0.25">
      <c r="A195" s="63" t="s">
        <v>321</v>
      </c>
      <c r="B195" s="63" t="s">
        <v>322</v>
      </c>
      <c r="C195" s="36">
        <v>4301031224</v>
      </c>
      <c r="D195" s="638">
        <v>4680115882683</v>
      </c>
      <c r="E195" s="638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0"/>
      <c r="R195" s="640"/>
      <c r="S195" s="640"/>
      <c r="T195" s="64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324</v>
      </c>
      <c r="B196" s="63" t="s">
        <v>325</v>
      </c>
      <c r="C196" s="36">
        <v>4301031230</v>
      </c>
      <c r="D196" s="638">
        <v>4680115882690</v>
      </c>
      <c r="E196" s="638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0"/>
      <c r="R196" s="640"/>
      <c r="S196" s="640"/>
      <c r="T196" s="64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4301031220</v>
      </c>
      <c r="D197" s="638">
        <v>4680115882669</v>
      </c>
      <c r="E197" s="638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0"/>
      <c r="R197" s="640"/>
      <c r="S197" s="640"/>
      <c r="T197" s="64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4301031221</v>
      </c>
      <c r="D198" s="638">
        <v>4680115882676</v>
      </c>
      <c r="E198" s="638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0"/>
      <c r="R198" s="640"/>
      <c r="S198" s="640"/>
      <c r="T198" s="64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4301031223</v>
      </c>
      <c r="D199" s="638">
        <v>4680115884014</v>
      </c>
      <c r="E199" s="638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0"/>
      <c r="R199" s="640"/>
      <c r="S199" s="640"/>
      <c r="T199" s="641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4301031222</v>
      </c>
      <c r="D200" s="638">
        <v>4680115884007</v>
      </c>
      <c r="E200" s="638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0"/>
      <c r="R200" s="640"/>
      <c r="S200" s="640"/>
      <c r="T200" s="641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4301031229</v>
      </c>
      <c r="D201" s="638">
        <v>4680115884038</v>
      </c>
      <c r="E201" s="638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0"/>
      <c r="R201" s="640"/>
      <c r="S201" s="640"/>
      <c r="T201" s="641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339</v>
      </c>
      <c r="B202" s="63" t="s">
        <v>340</v>
      </c>
      <c r="C202" s="36">
        <v>4301031225</v>
      </c>
      <c r="D202" s="638">
        <v>4680115884021</v>
      </c>
      <c r="E202" s="638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0"/>
      <c r="R202" s="640"/>
      <c r="S202" s="640"/>
      <c r="T202" s="64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5"/>
      <c r="B203" s="645"/>
      <c r="C203" s="645"/>
      <c r="D203" s="645"/>
      <c r="E203" s="645"/>
      <c r="F203" s="645"/>
      <c r="G203" s="645"/>
      <c r="H203" s="645"/>
      <c r="I203" s="645"/>
      <c r="J203" s="645"/>
      <c r="K203" s="645"/>
      <c r="L203" s="645"/>
      <c r="M203" s="645"/>
      <c r="N203" s="645"/>
      <c r="O203" s="646"/>
      <c r="P203" s="642" t="s">
        <v>40</v>
      </c>
      <c r="Q203" s="643"/>
      <c r="R203" s="643"/>
      <c r="S203" s="643"/>
      <c r="T203" s="643"/>
      <c r="U203" s="643"/>
      <c r="V203" s="644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5"/>
      <c r="B204" s="645"/>
      <c r="C204" s="645"/>
      <c r="D204" s="645"/>
      <c r="E204" s="645"/>
      <c r="F204" s="645"/>
      <c r="G204" s="645"/>
      <c r="H204" s="645"/>
      <c r="I204" s="645"/>
      <c r="J204" s="645"/>
      <c r="K204" s="645"/>
      <c r="L204" s="645"/>
      <c r="M204" s="645"/>
      <c r="N204" s="645"/>
      <c r="O204" s="646"/>
      <c r="P204" s="642" t="s">
        <v>40</v>
      </c>
      <c r="Q204" s="643"/>
      <c r="R204" s="643"/>
      <c r="S204" s="643"/>
      <c r="T204" s="643"/>
      <c r="U204" s="643"/>
      <c r="V204" s="644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7" t="s">
        <v>85</v>
      </c>
      <c r="B205" s="637"/>
      <c r="C205" s="637"/>
      <c r="D205" s="637"/>
      <c r="E205" s="637"/>
      <c r="F205" s="637"/>
      <c r="G205" s="637"/>
      <c r="H205" s="637"/>
      <c r="I205" s="637"/>
      <c r="J205" s="637"/>
      <c r="K205" s="637"/>
      <c r="L205" s="637"/>
      <c r="M205" s="637"/>
      <c r="N205" s="637"/>
      <c r="O205" s="637"/>
      <c r="P205" s="637"/>
      <c r="Q205" s="637"/>
      <c r="R205" s="637"/>
      <c r="S205" s="637"/>
      <c r="T205" s="637"/>
      <c r="U205" s="637"/>
      <c r="V205" s="637"/>
      <c r="W205" s="637"/>
      <c r="X205" s="637"/>
      <c r="Y205" s="637"/>
      <c r="Z205" s="637"/>
      <c r="AA205" s="66"/>
      <c r="AB205" s="66"/>
      <c r="AC205" s="80"/>
    </row>
    <row r="206" spans="1:68" ht="27" customHeight="1" x14ac:dyDescent="0.25">
      <c r="A206" s="63" t="s">
        <v>341</v>
      </c>
      <c r="B206" s="63" t="s">
        <v>342</v>
      </c>
      <c r="C206" s="36">
        <v>4301051408</v>
      </c>
      <c r="D206" s="638">
        <v>4680115881594</v>
      </c>
      <c r="E206" s="638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0"/>
      <c r="R206" s="640"/>
      <c r="S206" s="640"/>
      <c r="T206" s="64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4301051411</v>
      </c>
      <c r="D207" s="638">
        <v>4680115881617</v>
      </c>
      <c r="E207" s="638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0"/>
      <c r="R207" s="640"/>
      <c r="S207" s="640"/>
      <c r="T207" s="64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347</v>
      </c>
      <c r="B208" s="63" t="s">
        <v>348</v>
      </c>
      <c r="C208" s="36">
        <v>4301051656</v>
      </c>
      <c r="D208" s="638">
        <v>4680115880573</v>
      </c>
      <c r="E208" s="638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0"/>
      <c r="R208" s="640"/>
      <c r="S208" s="640"/>
      <c r="T208" s="64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4301051407</v>
      </c>
      <c r="D209" s="638">
        <v>4680115882195</v>
      </c>
      <c r="E209" s="638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0"/>
      <c r="R209" s="640"/>
      <c r="S209" s="640"/>
      <c r="T209" s="64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4301051752</v>
      </c>
      <c r="D210" s="638">
        <v>4680115882607</v>
      </c>
      <c r="E210" s="638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0"/>
      <c r="R210" s="640"/>
      <c r="S210" s="640"/>
      <c r="T210" s="64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4301051666</v>
      </c>
      <c r="D211" s="638">
        <v>4680115880092</v>
      </c>
      <c r="E211" s="638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0"/>
      <c r="R211" s="640"/>
      <c r="S211" s="640"/>
      <c r="T211" s="641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349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4301051668</v>
      </c>
      <c r="D212" s="638">
        <v>4680115880221</v>
      </c>
      <c r="E212" s="638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0"/>
      <c r="R212" s="640"/>
      <c r="S212" s="640"/>
      <c r="T212" s="641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349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359</v>
      </c>
      <c r="B213" s="63" t="s">
        <v>360</v>
      </c>
      <c r="C213" s="36">
        <v>4301051945</v>
      </c>
      <c r="D213" s="638">
        <v>4680115880504</v>
      </c>
      <c r="E213" s="638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0"/>
      <c r="R213" s="640"/>
      <c r="S213" s="640"/>
      <c r="T213" s="641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361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4301051410</v>
      </c>
      <c r="D214" s="638">
        <v>4680115882164</v>
      </c>
      <c r="E214" s="638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0"/>
      <c r="R214" s="640"/>
      <c r="S214" s="640"/>
      <c r="T214" s="641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5"/>
      <c r="B215" s="645"/>
      <c r="C215" s="645"/>
      <c r="D215" s="645"/>
      <c r="E215" s="645"/>
      <c r="F215" s="645"/>
      <c r="G215" s="645"/>
      <c r="H215" s="645"/>
      <c r="I215" s="645"/>
      <c r="J215" s="645"/>
      <c r="K215" s="645"/>
      <c r="L215" s="645"/>
      <c r="M215" s="645"/>
      <c r="N215" s="645"/>
      <c r="O215" s="646"/>
      <c r="P215" s="642" t="s">
        <v>40</v>
      </c>
      <c r="Q215" s="643"/>
      <c r="R215" s="643"/>
      <c r="S215" s="643"/>
      <c r="T215" s="643"/>
      <c r="U215" s="643"/>
      <c r="V215" s="644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5"/>
      <c r="B216" s="645"/>
      <c r="C216" s="645"/>
      <c r="D216" s="645"/>
      <c r="E216" s="645"/>
      <c r="F216" s="645"/>
      <c r="G216" s="645"/>
      <c r="H216" s="645"/>
      <c r="I216" s="645"/>
      <c r="J216" s="645"/>
      <c r="K216" s="645"/>
      <c r="L216" s="645"/>
      <c r="M216" s="645"/>
      <c r="N216" s="645"/>
      <c r="O216" s="646"/>
      <c r="P216" s="642" t="s">
        <v>40</v>
      </c>
      <c r="Q216" s="643"/>
      <c r="R216" s="643"/>
      <c r="S216" s="643"/>
      <c r="T216" s="643"/>
      <c r="U216" s="643"/>
      <c r="V216" s="644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7" t="s">
        <v>183</v>
      </c>
      <c r="B217" s="637"/>
      <c r="C217" s="637"/>
      <c r="D217" s="637"/>
      <c r="E217" s="637"/>
      <c r="F217" s="637"/>
      <c r="G217" s="637"/>
      <c r="H217" s="637"/>
      <c r="I217" s="637"/>
      <c r="J217" s="637"/>
      <c r="K217" s="637"/>
      <c r="L217" s="637"/>
      <c r="M217" s="637"/>
      <c r="N217" s="637"/>
      <c r="O217" s="637"/>
      <c r="P217" s="637"/>
      <c r="Q217" s="637"/>
      <c r="R217" s="637"/>
      <c r="S217" s="637"/>
      <c r="T217" s="637"/>
      <c r="U217" s="637"/>
      <c r="V217" s="637"/>
      <c r="W217" s="637"/>
      <c r="X217" s="637"/>
      <c r="Y217" s="637"/>
      <c r="Z217" s="637"/>
      <c r="AA217" s="66"/>
      <c r="AB217" s="66"/>
      <c r="AC217" s="80"/>
    </row>
    <row r="218" spans="1:68" ht="27" customHeight="1" x14ac:dyDescent="0.25">
      <c r="A218" s="63" t="s">
        <v>365</v>
      </c>
      <c r="B218" s="63" t="s">
        <v>366</v>
      </c>
      <c r="C218" s="36">
        <v>4301060463</v>
      </c>
      <c r="D218" s="638">
        <v>4680115880818</v>
      </c>
      <c r="E218" s="638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0"/>
      <c r="R218" s="640"/>
      <c r="S218" s="640"/>
      <c r="T218" s="641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367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368</v>
      </c>
      <c r="B219" s="63" t="s">
        <v>369</v>
      </c>
      <c r="C219" s="36">
        <v>4301060389</v>
      </c>
      <c r="D219" s="638">
        <v>4680115880801</v>
      </c>
      <c r="E219" s="638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0"/>
      <c r="R219" s="640"/>
      <c r="S219" s="640"/>
      <c r="T219" s="641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5"/>
      <c r="B220" s="645"/>
      <c r="C220" s="645"/>
      <c r="D220" s="645"/>
      <c r="E220" s="645"/>
      <c r="F220" s="645"/>
      <c r="G220" s="645"/>
      <c r="H220" s="645"/>
      <c r="I220" s="645"/>
      <c r="J220" s="645"/>
      <c r="K220" s="645"/>
      <c r="L220" s="645"/>
      <c r="M220" s="645"/>
      <c r="N220" s="645"/>
      <c r="O220" s="646"/>
      <c r="P220" s="642" t="s">
        <v>40</v>
      </c>
      <c r="Q220" s="643"/>
      <c r="R220" s="643"/>
      <c r="S220" s="643"/>
      <c r="T220" s="643"/>
      <c r="U220" s="643"/>
      <c r="V220" s="644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5"/>
      <c r="B221" s="645"/>
      <c r="C221" s="645"/>
      <c r="D221" s="645"/>
      <c r="E221" s="645"/>
      <c r="F221" s="645"/>
      <c r="G221" s="645"/>
      <c r="H221" s="645"/>
      <c r="I221" s="645"/>
      <c r="J221" s="645"/>
      <c r="K221" s="645"/>
      <c r="L221" s="645"/>
      <c r="M221" s="645"/>
      <c r="N221" s="645"/>
      <c r="O221" s="646"/>
      <c r="P221" s="642" t="s">
        <v>40</v>
      </c>
      <c r="Q221" s="643"/>
      <c r="R221" s="643"/>
      <c r="S221" s="643"/>
      <c r="T221" s="643"/>
      <c r="U221" s="643"/>
      <c r="V221" s="644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6" t="s">
        <v>371</v>
      </c>
      <c r="B222" s="636"/>
      <c r="C222" s="636"/>
      <c r="D222" s="636"/>
      <c r="E222" s="636"/>
      <c r="F222" s="636"/>
      <c r="G222" s="636"/>
      <c r="H222" s="636"/>
      <c r="I222" s="636"/>
      <c r="J222" s="636"/>
      <c r="K222" s="636"/>
      <c r="L222" s="636"/>
      <c r="M222" s="636"/>
      <c r="N222" s="636"/>
      <c r="O222" s="636"/>
      <c r="P222" s="636"/>
      <c r="Q222" s="636"/>
      <c r="R222" s="636"/>
      <c r="S222" s="636"/>
      <c r="T222" s="636"/>
      <c r="U222" s="636"/>
      <c r="V222" s="636"/>
      <c r="W222" s="636"/>
      <c r="X222" s="636"/>
      <c r="Y222" s="636"/>
      <c r="Z222" s="636"/>
      <c r="AA222" s="65"/>
      <c r="AB222" s="65"/>
      <c r="AC222" s="79"/>
    </row>
    <row r="223" spans="1:68" ht="14.25" customHeight="1" x14ac:dyDescent="0.25">
      <c r="A223" s="637" t="s">
        <v>114</v>
      </c>
      <c r="B223" s="637"/>
      <c r="C223" s="637"/>
      <c r="D223" s="637"/>
      <c r="E223" s="637"/>
      <c r="F223" s="637"/>
      <c r="G223" s="637"/>
      <c r="H223" s="637"/>
      <c r="I223" s="637"/>
      <c r="J223" s="637"/>
      <c r="K223" s="637"/>
      <c r="L223" s="637"/>
      <c r="M223" s="637"/>
      <c r="N223" s="637"/>
      <c r="O223" s="637"/>
      <c r="P223" s="637"/>
      <c r="Q223" s="637"/>
      <c r="R223" s="637"/>
      <c r="S223" s="637"/>
      <c r="T223" s="637"/>
      <c r="U223" s="637"/>
      <c r="V223" s="637"/>
      <c r="W223" s="637"/>
      <c r="X223" s="637"/>
      <c r="Y223" s="637"/>
      <c r="Z223" s="637"/>
      <c r="AA223" s="66"/>
      <c r="AB223" s="66"/>
      <c r="AC223" s="80"/>
    </row>
    <row r="224" spans="1:68" ht="27" customHeight="1" x14ac:dyDescent="0.25">
      <c r="A224" s="63" t="s">
        <v>372</v>
      </c>
      <c r="B224" s="63" t="s">
        <v>373</v>
      </c>
      <c r="C224" s="36">
        <v>4301011826</v>
      </c>
      <c r="D224" s="638">
        <v>4680115884137</v>
      </c>
      <c r="E224" s="638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0"/>
      <c r="R224" s="640"/>
      <c r="S224" s="640"/>
      <c r="T224" s="64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374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375</v>
      </c>
      <c r="B225" s="63" t="s">
        <v>376</v>
      </c>
      <c r="C225" s="36">
        <v>4301011724</v>
      </c>
      <c r="D225" s="638">
        <v>4680115884236</v>
      </c>
      <c r="E225" s="638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0"/>
      <c r="R225" s="640"/>
      <c r="S225" s="640"/>
      <c r="T225" s="64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4301011721</v>
      </c>
      <c r="D226" s="638">
        <v>4680115884175</v>
      </c>
      <c r="E226" s="638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0"/>
      <c r="R226" s="640"/>
      <c r="S226" s="640"/>
      <c r="T226" s="64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4301011824</v>
      </c>
      <c r="D227" s="638">
        <v>4680115884144</v>
      </c>
      <c r="E227" s="638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0"/>
      <c r="R227" s="640"/>
      <c r="S227" s="640"/>
      <c r="T227" s="64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374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4301012149</v>
      </c>
      <c r="D228" s="638">
        <v>4680115886551</v>
      </c>
      <c r="E228" s="638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0"/>
      <c r="R228" s="640"/>
      <c r="S228" s="640"/>
      <c r="T228" s="64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4301011726</v>
      </c>
      <c r="D229" s="638">
        <v>4680115884182</v>
      </c>
      <c r="E229" s="638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0"/>
      <c r="R229" s="640"/>
      <c r="S229" s="640"/>
      <c r="T229" s="64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377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4301011722</v>
      </c>
      <c r="D230" s="638">
        <v>4680115884205</v>
      </c>
      <c r="E230" s="638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0"/>
      <c r="R230" s="640"/>
      <c r="S230" s="640"/>
      <c r="T230" s="64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5"/>
      <c r="B231" s="645"/>
      <c r="C231" s="645"/>
      <c r="D231" s="645"/>
      <c r="E231" s="645"/>
      <c r="F231" s="645"/>
      <c r="G231" s="645"/>
      <c r="H231" s="645"/>
      <c r="I231" s="645"/>
      <c r="J231" s="645"/>
      <c r="K231" s="645"/>
      <c r="L231" s="645"/>
      <c r="M231" s="645"/>
      <c r="N231" s="645"/>
      <c r="O231" s="646"/>
      <c r="P231" s="642" t="s">
        <v>40</v>
      </c>
      <c r="Q231" s="643"/>
      <c r="R231" s="643"/>
      <c r="S231" s="643"/>
      <c r="T231" s="643"/>
      <c r="U231" s="643"/>
      <c r="V231" s="644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5"/>
      <c r="B232" s="645"/>
      <c r="C232" s="645"/>
      <c r="D232" s="645"/>
      <c r="E232" s="645"/>
      <c r="F232" s="645"/>
      <c r="G232" s="645"/>
      <c r="H232" s="645"/>
      <c r="I232" s="645"/>
      <c r="J232" s="645"/>
      <c r="K232" s="645"/>
      <c r="L232" s="645"/>
      <c r="M232" s="645"/>
      <c r="N232" s="645"/>
      <c r="O232" s="646"/>
      <c r="P232" s="642" t="s">
        <v>40</v>
      </c>
      <c r="Q232" s="643"/>
      <c r="R232" s="643"/>
      <c r="S232" s="643"/>
      <c r="T232" s="643"/>
      <c r="U232" s="643"/>
      <c r="V232" s="644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7" t="s">
        <v>148</v>
      </c>
      <c r="B233" s="637"/>
      <c r="C233" s="637"/>
      <c r="D233" s="637"/>
      <c r="E233" s="637"/>
      <c r="F233" s="637"/>
      <c r="G233" s="637"/>
      <c r="H233" s="637"/>
      <c r="I233" s="637"/>
      <c r="J233" s="637"/>
      <c r="K233" s="637"/>
      <c r="L233" s="637"/>
      <c r="M233" s="637"/>
      <c r="N233" s="637"/>
      <c r="O233" s="637"/>
      <c r="P233" s="637"/>
      <c r="Q233" s="637"/>
      <c r="R233" s="637"/>
      <c r="S233" s="637"/>
      <c r="T233" s="637"/>
      <c r="U233" s="637"/>
      <c r="V233" s="637"/>
      <c r="W233" s="637"/>
      <c r="X233" s="637"/>
      <c r="Y233" s="637"/>
      <c r="Z233" s="637"/>
      <c r="AA233" s="66"/>
      <c r="AB233" s="66"/>
      <c r="AC233" s="80"/>
    </row>
    <row r="234" spans="1:68" ht="27" customHeight="1" x14ac:dyDescent="0.25">
      <c r="A234" s="63" t="s">
        <v>390</v>
      </c>
      <c r="B234" s="63" t="s">
        <v>391</v>
      </c>
      <c r="C234" s="36">
        <v>4301020377</v>
      </c>
      <c r="D234" s="638">
        <v>4680115885981</v>
      </c>
      <c r="E234" s="638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0"/>
      <c r="R234" s="640"/>
      <c r="S234" s="640"/>
      <c r="T234" s="641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392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5"/>
      <c r="B235" s="645"/>
      <c r="C235" s="645"/>
      <c r="D235" s="645"/>
      <c r="E235" s="645"/>
      <c r="F235" s="645"/>
      <c r="G235" s="645"/>
      <c r="H235" s="645"/>
      <c r="I235" s="645"/>
      <c r="J235" s="645"/>
      <c r="K235" s="645"/>
      <c r="L235" s="645"/>
      <c r="M235" s="645"/>
      <c r="N235" s="645"/>
      <c r="O235" s="646"/>
      <c r="P235" s="642" t="s">
        <v>40</v>
      </c>
      <c r="Q235" s="643"/>
      <c r="R235" s="643"/>
      <c r="S235" s="643"/>
      <c r="T235" s="643"/>
      <c r="U235" s="643"/>
      <c r="V235" s="644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5"/>
      <c r="B236" s="645"/>
      <c r="C236" s="645"/>
      <c r="D236" s="645"/>
      <c r="E236" s="645"/>
      <c r="F236" s="645"/>
      <c r="G236" s="645"/>
      <c r="H236" s="645"/>
      <c r="I236" s="645"/>
      <c r="J236" s="645"/>
      <c r="K236" s="645"/>
      <c r="L236" s="645"/>
      <c r="M236" s="645"/>
      <c r="N236" s="645"/>
      <c r="O236" s="646"/>
      <c r="P236" s="642" t="s">
        <v>40</v>
      </c>
      <c r="Q236" s="643"/>
      <c r="R236" s="643"/>
      <c r="S236" s="643"/>
      <c r="T236" s="643"/>
      <c r="U236" s="643"/>
      <c r="V236" s="644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7" t="s">
        <v>393</v>
      </c>
      <c r="B237" s="637"/>
      <c r="C237" s="637"/>
      <c r="D237" s="637"/>
      <c r="E237" s="637"/>
      <c r="F237" s="637"/>
      <c r="G237" s="637"/>
      <c r="H237" s="637"/>
      <c r="I237" s="637"/>
      <c r="J237" s="637"/>
      <c r="K237" s="637"/>
      <c r="L237" s="637"/>
      <c r="M237" s="637"/>
      <c r="N237" s="637"/>
      <c r="O237" s="637"/>
      <c r="P237" s="637"/>
      <c r="Q237" s="637"/>
      <c r="R237" s="637"/>
      <c r="S237" s="637"/>
      <c r="T237" s="637"/>
      <c r="U237" s="637"/>
      <c r="V237" s="637"/>
      <c r="W237" s="637"/>
      <c r="X237" s="637"/>
      <c r="Y237" s="637"/>
      <c r="Z237" s="637"/>
      <c r="AA237" s="66"/>
      <c r="AB237" s="66"/>
      <c r="AC237" s="80"/>
    </row>
    <row r="238" spans="1:68" ht="27" customHeight="1" x14ac:dyDescent="0.25">
      <c r="A238" s="63" t="s">
        <v>394</v>
      </c>
      <c r="B238" s="63" t="s">
        <v>395</v>
      </c>
      <c r="C238" s="36">
        <v>4301040362</v>
      </c>
      <c r="D238" s="638">
        <v>4680115886803</v>
      </c>
      <c r="E238" s="638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301</v>
      </c>
      <c r="L238" s="37" t="s">
        <v>45</v>
      </c>
      <c r="M238" s="38" t="s">
        <v>300</v>
      </c>
      <c r="N238" s="38"/>
      <c r="O238" s="37">
        <v>45</v>
      </c>
      <c r="P238" s="755" t="s">
        <v>396</v>
      </c>
      <c r="Q238" s="640"/>
      <c r="R238" s="640"/>
      <c r="S238" s="640"/>
      <c r="T238" s="641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397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5"/>
      <c r="B239" s="645"/>
      <c r="C239" s="645"/>
      <c r="D239" s="645"/>
      <c r="E239" s="645"/>
      <c r="F239" s="645"/>
      <c r="G239" s="645"/>
      <c r="H239" s="645"/>
      <c r="I239" s="645"/>
      <c r="J239" s="645"/>
      <c r="K239" s="645"/>
      <c r="L239" s="645"/>
      <c r="M239" s="645"/>
      <c r="N239" s="645"/>
      <c r="O239" s="646"/>
      <c r="P239" s="642" t="s">
        <v>40</v>
      </c>
      <c r="Q239" s="643"/>
      <c r="R239" s="643"/>
      <c r="S239" s="643"/>
      <c r="T239" s="643"/>
      <c r="U239" s="643"/>
      <c r="V239" s="644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5"/>
      <c r="B240" s="645"/>
      <c r="C240" s="645"/>
      <c r="D240" s="645"/>
      <c r="E240" s="645"/>
      <c r="F240" s="645"/>
      <c r="G240" s="645"/>
      <c r="H240" s="645"/>
      <c r="I240" s="645"/>
      <c r="J240" s="645"/>
      <c r="K240" s="645"/>
      <c r="L240" s="645"/>
      <c r="M240" s="645"/>
      <c r="N240" s="645"/>
      <c r="O240" s="646"/>
      <c r="P240" s="642" t="s">
        <v>40</v>
      </c>
      <c r="Q240" s="643"/>
      <c r="R240" s="643"/>
      <c r="S240" s="643"/>
      <c r="T240" s="643"/>
      <c r="U240" s="643"/>
      <c r="V240" s="644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7" t="s">
        <v>398</v>
      </c>
      <c r="B241" s="637"/>
      <c r="C241" s="637"/>
      <c r="D241" s="637"/>
      <c r="E241" s="637"/>
      <c r="F241" s="637"/>
      <c r="G241" s="637"/>
      <c r="H241" s="637"/>
      <c r="I241" s="637"/>
      <c r="J241" s="637"/>
      <c r="K241" s="637"/>
      <c r="L241" s="637"/>
      <c r="M241" s="637"/>
      <c r="N241" s="637"/>
      <c r="O241" s="637"/>
      <c r="P241" s="637"/>
      <c r="Q241" s="637"/>
      <c r="R241" s="637"/>
      <c r="S241" s="637"/>
      <c r="T241" s="637"/>
      <c r="U241" s="637"/>
      <c r="V241" s="637"/>
      <c r="W241" s="637"/>
      <c r="X241" s="637"/>
      <c r="Y241" s="637"/>
      <c r="Z241" s="637"/>
      <c r="AA241" s="66"/>
      <c r="AB241" s="66"/>
      <c r="AC241" s="80"/>
    </row>
    <row r="242" spans="1:68" ht="27" customHeight="1" x14ac:dyDescent="0.25">
      <c r="A242" s="63" t="s">
        <v>399</v>
      </c>
      <c r="B242" s="63" t="s">
        <v>400</v>
      </c>
      <c r="C242" s="36">
        <v>4301041004</v>
      </c>
      <c r="D242" s="638">
        <v>4680115886704</v>
      </c>
      <c r="E242" s="638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5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0"/>
      <c r="R242" s="640"/>
      <c r="S242" s="640"/>
      <c r="T242" s="641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401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4301041008</v>
      </c>
      <c r="D243" s="638">
        <v>4680115886681</v>
      </c>
      <c r="E243" s="638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57" t="s">
        <v>404</v>
      </c>
      <c r="Q243" s="640"/>
      <c r="R243" s="640"/>
      <c r="S243" s="640"/>
      <c r="T243" s="641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401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406</v>
      </c>
      <c r="B244" s="63" t="s">
        <v>407</v>
      </c>
      <c r="C244" s="36">
        <v>4301041007</v>
      </c>
      <c r="D244" s="638">
        <v>4680115886735</v>
      </c>
      <c r="E244" s="638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5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0"/>
      <c r="R244" s="640"/>
      <c r="S244" s="640"/>
      <c r="T244" s="641"/>
      <c r="U244" s="39" t="s">
        <v>405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401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4301041006</v>
      </c>
      <c r="D245" s="638">
        <v>4680115886728</v>
      </c>
      <c r="E245" s="638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301</v>
      </c>
      <c r="L245" s="37" t="s">
        <v>45</v>
      </c>
      <c r="M245" s="38" t="s">
        <v>300</v>
      </c>
      <c r="N245" s="38"/>
      <c r="O245" s="37">
        <v>90</v>
      </c>
      <c r="P245" s="75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0"/>
      <c r="R245" s="640"/>
      <c r="S245" s="640"/>
      <c r="T245" s="641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401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410</v>
      </c>
      <c r="B246" s="63" t="s">
        <v>411</v>
      </c>
      <c r="C246" s="36">
        <v>4301041005</v>
      </c>
      <c r="D246" s="638">
        <v>4680115886711</v>
      </c>
      <c r="E246" s="638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301</v>
      </c>
      <c r="L246" s="37" t="s">
        <v>45</v>
      </c>
      <c r="M246" s="38" t="s">
        <v>300</v>
      </c>
      <c r="N246" s="38"/>
      <c r="O246" s="37">
        <v>90</v>
      </c>
      <c r="P246" s="76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0"/>
      <c r="R246" s="640"/>
      <c r="S246" s="640"/>
      <c r="T246" s="641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401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5"/>
      <c r="B247" s="645"/>
      <c r="C247" s="645"/>
      <c r="D247" s="645"/>
      <c r="E247" s="645"/>
      <c r="F247" s="645"/>
      <c r="G247" s="645"/>
      <c r="H247" s="645"/>
      <c r="I247" s="645"/>
      <c r="J247" s="645"/>
      <c r="K247" s="645"/>
      <c r="L247" s="645"/>
      <c r="M247" s="645"/>
      <c r="N247" s="645"/>
      <c r="O247" s="646"/>
      <c r="P247" s="642" t="s">
        <v>40</v>
      </c>
      <c r="Q247" s="643"/>
      <c r="R247" s="643"/>
      <c r="S247" s="643"/>
      <c r="T247" s="643"/>
      <c r="U247" s="643"/>
      <c r="V247" s="644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5"/>
      <c r="B248" s="645"/>
      <c r="C248" s="645"/>
      <c r="D248" s="645"/>
      <c r="E248" s="645"/>
      <c r="F248" s="645"/>
      <c r="G248" s="645"/>
      <c r="H248" s="645"/>
      <c r="I248" s="645"/>
      <c r="J248" s="645"/>
      <c r="K248" s="645"/>
      <c r="L248" s="645"/>
      <c r="M248" s="645"/>
      <c r="N248" s="645"/>
      <c r="O248" s="646"/>
      <c r="P248" s="642" t="s">
        <v>40</v>
      </c>
      <c r="Q248" s="643"/>
      <c r="R248" s="643"/>
      <c r="S248" s="643"/>
      <c r="T248" s="643"/>
      <c r="U248" s="643"/>
      <c r="V248" s="644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6" t="s">
        <v>412</v>
      </c>
      <c r="B249" s="636"/>
      <c r="C249" s="636"/>
      <c r="D249" s="636"/>
      <c r="E249" s="636"/>
      <c r="F249" s="636"/>
      <c r="G249" s="636"/>
      <c r="H249" s="636"/>
      <c r="I249" s="636"/>
      <c r="J249" s="636"/>
      <c r="K249" s="636"/>
      <c r="L249" s="636"/>
      <c r="M249" s="636"/>
      <c r="N249" s="636"/>
      <c r="O249" s="636"/>
      <c r="P249" s="636"/>
      <c r="Q249" s="636"/>
      <c r="R249" s="636"/>
      <c r="S249" s="636"/>
      <c r="T249" s="636"/>
      <c r="U249" s="636"/>
      <c r="V249" s="636"/>
      <c r="W249" s="636"/>
      <c r="X249" s="636"/>
      <c r="Y249" s="636"/>
      <c r="Z249" s="636"/>
      <c r="AA249" s="65"/>
      <c r="AB249" s="65"/>
      <c r="AC249" s="79"/>
    </row>
    <row r="250" spans="1:68" ht="14.25" customHeight="1" x14ac:dyDescent="0.25">
      <c r="A250" s="637" t="s">
        <v>114</v>
      </c>
      <c r="B250" s="637"/>
      <c r="C250" s="637"/>
      <c r="D250" s="637"/>
      <c r="E250" s="637"/>
      <c r="F250" s="637"/>
      <c r="G250" s="637"/>
      <c r="H250" s="637"/>
      <c r="I250" s="637"/>
      <c r="J250" s="637"/>
      <c r="K250" s="637"/>
      <c r="L250" s="637"/>
      <c r="M250" s="637"/>
      <c r="N250" s="637"/>
      <c r="O250" s="637"/>
      <c r="P250" s="637"/>
      <c r="Q250" s="637"/>
      <c r="R250" s="637"/>
      <c r="S250" s="637"/>
      <c r="T250" s="637"/>
      <c r="U250" s="637"/>
      <c r="V250" s="637"/>
      <c r="W250" s="637"/>
      <c r="X250" s="637"/>
      <c r="Y250" s="637"/>
      <c r="Z250" s="637"/>
      <c r="AA250" s="66"/>
      <c r="AB250" s="66"/>
      <c r="AC250" s="80"/>
    </row>
    <row r="251" spans="1:68" ht="27" customHeight="1" x14ac:dyDescent="0.25">
      <c r="A251" s="63" t="s">
        <v>413</v>
      </c>
      <c r="B251" s="63" t="s">
        <v>414</v>
      </c>
      <c r="C251" s="36">
        <v>4301011855</v>
      </c>
      <c r="D251" s="638">
        <v>4680115885837</v>
      </c>
      <c r="E251" s="63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0"/>
      <c r="R251" s="640"/>
      <c r="S251" s="640"/>
      <c r="T251" s="64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416</v>
      </c>
      <c r="B252" s="63" t="s">
        <v>417</v>
      </c>
      <c r="C252" s="36">
        <v>4301011850</v>
      </c>
      <c r="D252" s="638">
        <v>4680115885806</v>
      </c>
      <c r="E252" s="638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0"/>
      <c r="R252" s="640"/>
      <c r="S252" s="640"/>
      <c r="T252" s="64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419</v>
      </c>
      <c r="B253" s="63" t="s">
        <v>420</v>
      </c>
      <c r="C253" s="36">
        <v>4301011853</v>
      </c>
      <c r="D253" s="638">
        <v>4680115885851</v>
      </c>
      <c r="E253" s="638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0"/>
      <c r="R253" s="640"/>
      <c r="S253" s="640"/>
      <c r="T253" s="64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422</v>
      </c>
      <c r="B254" s="63" t="s">
        <v>423</v>
      </c>
      <c r="C254" s="36">
        <v>4301011852</v>
      </c>
      <c r="D254" s="638">
        <v>4680115885844</v>
      </c>
      <c r="E254" s="638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0"/>
      <c r="R254" s="640"/>
      <c r="S254" s="640"/>
      <c r="T254" s="641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425</v>
      </c>
      <c r="B255" s="63" t="s">
        <v>426</v>
      </c>
      <c r="C255" s="36">
        <v>4301011851</v>
      </c>
      <c r="D255" s="638">
        <v>4680115885820</v>
      </c>
      <c r="E255" s="638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0"/>
      <c r="R255" s="640"/>
      <c r="S255" s="640"/>
      <c r="T255" s="641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5"/>
      <c r="B256" s="645"/>
      <c r="C256" s="645"/>
      <c r="D256" s="645"/>
      <c r="E256" s="645"/>
      <c r="F256" s="645"/>
      <c r="G256" s="645"/>
      <c r="H256" s="645"/>
      <c r="I256" s="645"/>
      <c r="J256" s="645"/>
      <c r="K256" s="645"/>
      <c r="L256" s="645"/>
      <c r="M256" s="645"/>
      <c r="N256" s="645"/>
      <c r="O256" s="646"/>
      <c r="P256" s="642" t="s">
        <v>40</v>
      </c>
      <c r="Q256" s="643"/>
      <c r="R256" s="643"/>
      <c r="S256" s="643"/>
      <c r="T256" s="643"/>
      <c r="U256" s="643"/>
      <c r="V256" s="644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5"/>
      <c r="B257" s="645"/>
      <c r="C257" s="645"/>
      <c r="D257" s="645"/>
      <c r="E257" s="645"/>
      <c r="F257" s="645"/>
      <c r="G257" s="645"/>
      <c r="H257" s="645"/>
      <c r="I257" s="645"/>
      <c r="J257" s="645"/>
      <c r="K257" s="645"/>
      <c r="L257" s="645"/>
      <c r="M257" s="645"/>
      <c r="N257" s="645"/>
      <c r="O257" s="646"/>
      <c r="P257" s="642" t="s">
        <v>40</v>
      </c>
      <c r="Q257" s="643"/>
      <c r="R257" s="643"/>
      <c r="S257" s="643"/>
      <c r="T257" s="643"/>
      <c r="U257" s="643"/>
      <c r="V257" s="644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6" t="s">
        <v>428</v>
      </c>
      <c r="B258" s="636"/>
      <c r="C258" s="636"/>
      <c r="D258" s="636"/>
      <c r="E258" s="636"/>
      <c r="F258" s="636"/>
      <c r="G258" s="636"/>
      <c r="H258" s="636"/>
      <c r="I258" s="636"/>
      <c r="J258" s="636"/>
      <c r="K258" s="636"/>
      <c r="L258" s="636"/>
      <c r="M258" s="636"/>
      <c r="N258" s="636"/>
      <c r="O258" s="636"/>
      <c r="P258" s="636"/>
      <c r="Q258" s="636"/>
      <c r="R258" s="636"/>
      <c r="S258" s="636"/>
      <c r="T258" s="636"/>
      <c r="U258" s="636"/>
      <c r="V258" s="636"/>
      <c r="W258" s="636"/>
      <c r="X258" s="636"/>
      <c r="Y258" s="636"/>
      <c r="Z258" s="636"/>
      <c r="AA258" s="65"/>
      <c r="AB258" s="65"/>
      <c r="AC258" s="79"/>
    </row>
    <row r="259" spans="1:68" ht="14.25" customHeight="1" x14ac:dyDescent="0.25">
      <c r="A259" s="637" t="s">
        <v>114</v>
      </c>
      <c r="B259" s="637"/>
      <c r="C259" s="637"/>
      <c r="D259" s="637"/>
      <c r="E259" s="637"/>
      <c r="F259" s="637"/>
      <c r="G259" s="637"/>
      <c r="H259" s="637"/>
      <c r="I259" s="637"/>
      <c r="J259" s="637"/>
      <c r="K259" s="637"/>
      <c r="L259" s="637"/>
      <c r="M259" s="637"/>
      <c r="N259" s="637"/>
      <c r="O259" s="637"/>
      <c r="P259" s="637"/>
      <c r="Q259" s="637"/>
      <c r="R259" s="637"/>
      <c r="S259" s="637"/>
      <c r="T259" s="637"/>
      <c r="U259" s="637"/>
      <c r="V259" s="637"/>
      <c r="W259" s="637"/>
      <c r="X259" s="637"/>
      <c r="Y259" s="637"/>
      <c r="Z259" s="637"/>
      <c r="AA259" s="66"/>
      <c r="AB259" s="66"/>
      <c r="AC259" s="80"/>
    </row>
    <row r="260" spans="1:68" ht="27" customHeight="1" x14ac:dyDescent="0.25">
      <c r="A260" s="63" t="s">
        <v>429</v>
      </c>
      <c r="B260" s="63" t="s">
        <v>430</v>
      </c>
      <c r="C260" s="36">
        <v>4301011223</v>
      </c>
      <c r="D260" s="638">
        <v>4607091383423</v>
      </c>
      <c r="E260" s="638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0"/>
      <c r="R260" s="640"/>
      <c r="S260" s="640"/>
      <c r="T260" s="64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431</v>
      </c>
      <c r="B261" s="63" t="s">
        <v>432</v>
      </c>
      <c r="C261" s="36">
        <v>4301012199</v>
      </c>
      <c r="D261" s="638">
        <v>4680115886957</v>
      </c>
      <c r="E261" s="638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7" t="s">
        <v>433</v>
      </c>
      <c r="Q261" s="640"/>
      <c r="R261" s="640"/>
      <c r="S261" s="640"/>
      <c r="T261" s="64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4301012098</v>
      </c>
      <c r="D262" s="638">
        <v>4680115885660</v>
      </c>
      <c r="E262" s="638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0"/>
      <c r="R262" s="640"/>
      <c r="S262" s="640"/>
      <c r="T262" s="641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438</v>
      </c>
      <c r="B263" s="63" t="s">
        <v>439</v>
      </c>
      <c r="C263" s="36">
        <v>4301012176</v>
      </c>
      <c r="D263" s="638">
        <v>4680115886773</v>
      </c>
      <c r="E263" s="638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69" t="s">
        <v>440</v>
      </c>
      <c r="Q263" s="640"/>
      <c r="R263" s="640"/>
      <c r="S263" s="640"/>
      <c r="T263" s="641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5"/>
      <c r="B264" s="645"/>
      <c r="C264" s="645"/>
      <c r="D264" s="645"/>
      <c r="E264" s="645"/>
      <c r="F264" s="645"/>
      <c r="G264" s="645"/>
      <c r="H264" s="645"/>
      <c r="I264" s="645"/>
      <c r="J264" s="645"/>
      <c r="K264" s="645"/>
      <c r="L264" s="645"/>
      <c r="M264" s="645"/>
      <c r="N264" s="645"/>
      <c r="O264" s="646"/>
      <c r="P264" s="642" t="s">
        <v>40</v>
      </c>
      <c r="Q264" s="643"/>
      <c r="R264" s="643"/>
      <c r="S264" s="643"/>
      <c r="T264" s="643"/>
      <c r="U264" s="643"/>
      <c r="V264" s="644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5"/>
      <c r="B265" s="645"/>
      <c r="C265" s="645"/>
      <c r="D265" s="645"/>
      <c r="E265" s="645"/>
      <c r="F265" s="645"/>
      <c r="G265" s="645"/>
      <c r="H265" s="645"/>
      <c r="I265" s="645"/>
      <c r="J265" s="645"/>
      <c r="K265" s="645"/>
      <c r="L265" s="645"/>
      <c r="M265" s="645"/>
      <c r="N265" s="645"/>
      <c r="O265" s="646"/>
      <c r="P265" s="642" t="s">
        <v>40</v>
      </c>
      <c r="Q265" s="643"/>
      <c r="R265" s="643"/>
      <c r="S265" s="643"/>
      <c r="T265" s="643"/>
      <c r="U265" s="643"/>
      <c r="V265" s="644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6" t="s">
        <v>442</v>
      </c>
      <c r="B266" s="636"/>
      <c r="C266" s="636"/>
      <c r="D266" s="636"/>
      <c r="E266" s="636"/>
      <c r="F266" s="636"/>
      <c r="G266" s="636"/>
      <c r="H266" s="636"/>
      <c r="I266" s="636"/>
      <c r="J266" s="636"/>
      <c r="K266" s="636"/>
      <c r="L266" s="636"/>
      <c r="M266" s="636"/>
      <c r="N266" s="636"/>
      <c r="O266" s="636"/>
      <c r="P266" s="636"/>
      <c r="Q266" s="636"/>
      <c r="R266" s="636"/>
      <c r="S266" s="636"/>
      <c r="T266" s="636"/>
      <c r="U266" s="636"/>
      <c r="V266" s="636"/>
      <c r="W266" s="636"/>
      <c r="X266" s="636"/>
      <c r="Y266" s="636"/>
      <c r="Z266" s="636"/>
      <c r="AA266" s="65"/>
      <c r="AB266" s="65"/>
      <c r="AC266" s="79"/>
    </row>
    <row r="267" spans="1:68" ht="14.25" customHeight="1" x14ac:dyDescent="0.25">
      <c r="A267" s="637" t="s">
        <v>85</v>
      </c>
      <c r="B267" s="637"/>
      <c r="C267" s="637"/>
      <c r="D267" s="637"/>
      <c r="E267" s="637"/>
      <c r="F267" s="637"/>
      <c r="G267" s="637"/>
      <c r="H267" s="637"/>
      <c r="I267" s="637"/>
      <c r="J267" s="637"/>
      <c r="K267" s="637"/>
      <c r="L267" s="637"/>
      <c r="M267" s="637"/>
      <c r="N267" s="637"/>
      <c r="O267" s="637"/>
      <c r="P267" s="637"/>
      <c r="Q267" s="637"/>
      <c r="R267" s="637"/>
      <c r="S267" s="637"/>
      <c r="T267" s="637"/>
      <c r="U267" s="637"/>
      <c r="V267" s="637"/>
      <c r="W267" s="637"/>
      <c r="X267" s="637"/>
      <c r="Y267" s="637"/>
      <c r="Z267" s="637"/>
      <c r="AA267" s="66"/>
      <c r="AB267" s="66"/>
      <c r="AC267" s="80"/>
    </row>
    <row r="268" spans="1:68" ht="27" customHeight="1" x14ac:dyDescent="0.25">
      <c r="A268" s="63" t="s">
        <v>443</v>
      </c>
      <c r="B268" s="63" t="s">
        <v>444</v>
      </c>
      <c r="C268" s="36">
        <v>4301051893</v>
      </c>
      <c r="D268" s="638">
        <v>4680115886186</v>
      </c>
      <c r="E268" s="638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0"/>
      <c r="R268" s="640"/>
      <c r="S268" s="640"/>
      <c r="T268" s="64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446</v>
      </c>
      <c r="B269" s="63" t="s">
        <v>447</v>
      </c>
      <c r="C269" s="36">
        <v>4301051795</v>
      </c>
      <c r="D269" s="638">
        <v>4680115881228</v>
      </c>
      <c r="E269" s="638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0"/>
      <c r="R269" s="640"/>
      <c r="S269" s="640"/>
      <c r="T269" s="641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449</v>
      </c>
      <c r="B270" s="63" t="s">
        <v>450</v>
      </c>
      <c r="C270" s="36">
        <v>4301051388</v>
      </c>
      <c r="D270" s="638">
        <v>4680115881211</v>
      </c>
      <c r="E270" s="638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0"/>
      <c r="R270" s="640"/>
      <c r="S270" s="640"/>
      <c r="T270" s="641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124</v>
      </c>
      <c r="AK270" s="84">
        <v>436.8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5"/>
      <c r="B271" s="645"/>
      <c r="C271" s="645"/>
      <c r="D271" s="645"/>
      <c r="E271" s="645"/>
      <c r="F271" s="645"/>
      <c r="G271" s="645"/>
      <c r="H271" s="645"/>
      <c r="I271" s="645"/>
      <c r="J271" s="645"/>
      <c r="K271" s="645"/>
      <c r="L271" s="645"/>
      <c r="M271" s="645"/>
      <c r="N271" s="645"/>
      <c r="O271" s="646"/>
      <c r="P271" s="642" t="s">
        <v>40</v>
      </c>
      <c r="Q271" s="643"/>
      <c r="R271" s="643"/>
      <c r="S271" s="643"/>
      <c r="T271" s="643"/>
      <c r="U271" s="643"/>
      <c r="V271" s="644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5"/>
      <c r="B272" s="645"/>
      <c r="C272" s="645"/>
      <c r="D272" s="645"/>
      <c r="E272" s="645"/>
      <c r="F272" s="645"/>
      <c r="G272" s="645"/>
      <c r="H272" s="645"/>
      <c r="I272" s="645"/>
      <c r="J272" s="645"/>
      <c r="K272" s="645"/>
      <c r="L272" s="645"/>
      <c r="M272" s="645"/>
      <c r="N272" s="645"/>
      <c r="O272" s="646"/>
      <c r="P272" s="642" t="s">
        <v>40</v>
      </c>
      <c r="Q272" s="643"/>
      <c r="R272" s="643"/>
      <c r="S272" s="643"/>
      <c r="T272" s="643"/>
      <c r="U272" s="643"/>
      <c r="V272" s="644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6" t="s">
        <v>452</v>
      </c>
      <c r="B273" s="636"/>
      <c r="C273" s="636"/>
      <c r="D273" s="636"/>
      <c r="E273" s="636"/>
      <c r="F273" s="636"/>
      <c r="G273" s="636"/>
      <c r="H273" s="636"/>
      <c r="I273" s="636"/>
      <c r="J273" s="636"/>
      <c r="K273" s="636"/>
      <c r="L273" s="636"/>
      <c r="M273" s="636"/>
      <c r="N273" s="636"/>
      <c r="O273" s="636"/>
      <c r="P273" s="636"/>
      <c r="Q273" s="636"/>
      <c r="R273" s="636"/>
      <c r="S273" s="636"/>
      <c r="T273" s="636"/>
      <c r="U273" s="636"/>
      <c r="V273" s="636"/>
      <c r="W273" s="636"/>
      <c r="X273" s="636"/>
      <c r="Y273" s="636"/>
      <c r="Z273" s="636"/>
      <c r="AA273" s="65"/>
      <c r="AB273" s="65"/>
      <c r="AC273" s="79"/>
    </row>
    <row r="274" spans="1:68" ht="14.25" customHeight="1" x14ac:dyDescent="0.25">
      <c r="A274" s="637" t="s">
        <v>78</v>
      </c>
      <c r="B274" s="637"/>
      <c r="C274" s="637"/>
      <c r="D274" s="637"/>
      <c r="E274" s="637"/>
      <c r="F274" s="637"/>
      <c r="G274" s="637"/>
      <c r="H274" s="637"/>
      <c r="I274" s="637"/>
      <c r="J274" s="637"/>
      <c r="K274" s="637"/>
      <c r="L274" s="637"/>
      <c r="M274" s="637"/>
      <c r="N274" s="637"/>
      <c r="O274" s="637"/>
      <c r="P274" s="637"/>
      <c r="Q274" s="637"/>
      <c r="R274" s="637"/>
      <c r="S274" s="637"/>
      <c r="T274" s="637"/>
      <c r="U274" s="637"/>
      <c r="V274" s="637"/>
      <c r="W274" s="637"/>
      <c r="X274" s="637"/>
      <c r="Y274" s="637"/>
      <c r="Z274" s="637"/>
      <c r="AA274" s="66"/>
      <c r="AB274" s="66"/>
      <c r="AC274" s="80"/>
    </row>
    <row r="275" spans="1:68" ht="27" customHeight="1" x14ac:dyDescent="0.25">
      <c r="A275" s="63" t="s">
        <v>453</v>
      </c>
      <c r="B275" s="63" t="s">
        <v>454</v>
      </c>
      <c r="C275" s="36">
        <v>4301031307</v>
      </c>
      <c r="D275" s="638">
        <v>4680115880344</v>
      </c>
      <c r="E275" s="638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0"/>
      <c r="R275" s="640"/>
      <c r="S275" s="640"/>
      <c r="T275" s="641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5"/>
      <c r="B276" s="645"/>
      <c r="C276" s="645"/>
      <c r="D276" s="645"/>
      <c r="E276" s="645"/>
      <c r="F276" s="645"/>
      <c r="G276" s="645"/>
      <c r="H276" s="645"/>
      <c r="I276" s="645"/>
      <c r="J276" s="645"/>
      <c r="K276" s="645"/>
      <c r="L276" s="645"/>
      <c r="M276" s="645"/>
      <c r="N276" s="645"/>
      <c r="O276" s="646"/>
      <c r="P276" s="642" t="s">
        <v>40</v>
      </c>
      <c r="Q276" s="643"/>
      <c r="R276" s="643"/>
      <c r="S276" s="643"/>
      <c r="T276" s="643"/>
      <c r="U276" s="643"/>
      <c r="V276" s="644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5"/>
      <c r="B277" s="645"/>
      <c r="C277" s="645"/>
      <c r="D277" s="645"/>
      <c r="E277" s="645"/>
      <c r="F277" s="645"/>
      <c r="G277" s="645"/>
      <c r="H277" s="645"/>
      <c r="I277" s="645"/>
      <c r="J277" s="645"/>
      <c r="K277" s="645"/>
      <c r="L277" s="645"/>
      <c r="M277" s="645"/>
      <c r="N277" s="645"/>
      <c r="O277" s="646"/>
      <c r="P277" s="642" t="s">
        <v>40</v>
      </c>
      <c r="Q277" s="643"/>
      <c r="R277" s="643"/>
      <c r="S277" s="643"/>
      <c r="T277" s="643"/>
      <c r="U277" s="643"/>
      <c r="V277" s="644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7" t="s">
        <v>85</v>
      </c>
      <c r="B278" s="637"/>
      <c r="C278" s="637"/>
      <c r="D278" s="637"/>
      <c r="E278" s="637"/>
      <c r="F278" s="637"/>
      <c r="G278" s="637"/>
      <c r="H278" s="637"/>
      <c r="I278" s="637"/>
      <c r="J278" s="637"/>
      <c r="K278" s="637"/>
      <c r="L278" s="637"/>
      <c r="M278" s="637"/>
      <c r="N278" s="637"/>
      <c r="O278" s="637"/>
      <c r="P278" s="637"/>
      <c r="Q278" s="637"/>
      <c r="R278" s="637"/>
      <c r="S278" s="637"/>
      <c r="T278" s="637"/>
      <c r="U278" s="637"/>
      <c r="V278" s="637"/>
      <c r="W278" s="637"/>
      <c r="X278" s="637"/>
      <c r="Y278" s="637"/>
      <c r="Z278" s="637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4301051782</v>
      </c>
      <c r="D279" s="638">
        <v>4680115884618</v>
      </c>
      <c r="E279" s="638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0"/>
      <c r="R279" s="640"/>
      <c r="S279" s="640"/>
      <c r="T279" s="641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5"/>
      <c r="B280" s="645"/>
      <c r="C280" s="645"/>
      <c r="D280" s="645"/>
      <c r="E280" s="645"/>
      <c r="F280" s="645"/>
      <c r="G280" s="645"/>
      <c r="H280" s="645"/>
      <c r="I280" s="645"/>
      <c r="J280" s="645"/>
      <c r="K280" s="645"/>
      <c r="L280" s="645"/>
      <c r="M280" s="645"/>
      <c r="N280" s="645"/>
      <c r="O280" s="646"/>
      <c r="P280" s="642" t="s">
        <v>40</v>
      </c>
      <c r="Q280" s="643"/>
      <c r="R280" s="643"/>
      <c r="S280" s="643"/>
      <c r="T280" s="643"/>
      <c r="U280" s="643"/>
      <c r="V280" s="644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5"/>
      <c r="B281" s="645"/>
      <c r="C281" s="645"/>
      <c r="D281" s="645"/>
      <c r="E281" s="645"/>
      <c r="F281" s="645"/>
      <c r="G281" s="645"/>
      <c r="H281" s="645"/>
      <c r="I281" s="645"/>
      <c r="J281" s="645"/>
      <c r="K281" s="645"/>
      <c r="L281" s="645"/>
      <c r="M281" s="645"/>
      <c r="N281" s="645"/>
      <c r="O281" s="646"/>
      <c r="P281" s="642" t="s">
        <v>40</v>
      </c>
      <c r="Q281" s="643"/>
      <c r="R281" s="643"/>
      <c r="S281" s="643"/>
      <c r="T281" s="643"/>
      <c r="U281" s="643"/>
      <c r="V281" s="644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6" t="s">
        <v>459</v>
      </c>
      <c r="B282" s="636"/>
      <c r="C282" s="636"/>
      <c r="D282" s="636"/>
      <c r="E282" s="636"/>
      <c r="F282" s="636"/>
      <c r="G282" s="636"/>
      <c r="H282" s="636"/>
      <c r="I282" s="636"/>
      <c r="J282" s="636"/>
      <c r="K282" s="636"/>
      <c r="L282" s="636"/>
      <c r="M282" s="636"/>
      <c r="N282" s="636"/>
      <c r="O282" s="636"/>
      <c r="P282" s="636"/>
      <c r="Q282" s="636"/>
      <c r="R282" s="636"/>
      <c r="S282" s="636"/>
      <c r="T282" s="636"/>
      <c r="U282" s="636"/>
      <c r="V282" s="636"/>
      <c r="W282" s="636"/>
      <c r="X282" s="636"/>
      <c r="Y282" s="636"/>
      <c r="Z282" s="636"/>
      <c r="AA282" s="65"/>
      <c r="AB282" s="65"/>
      <c r="AC282" s="79"/>
    </row>
    <row r="283" spans="1:68" ht="14.25" customHeight="1" x14ac:dyDescent="0.25">
      <c r="A283" s="637" t="s">
        <v>114</v>
      </c>
      <c r="B283" s="637"/>
      <c r="C283" s="637"/>
      <c r="D283" s="637"/>
      <c r="E283" s="637"/>
      <c r="F283" s="637"/>
      <c r="G283" s="637"/>
      <c r="H283" s="637"/>
      <c r="I283" s="637"/>
      <c r="J283" s="637"/>
      <c r="K283" s="637"/>
      <c r="L283" s="637"/>
      <c r="M283" s="637"/>
      <c r="N283" s="637"/>
      <c r="O283" s="637"/>
      <c r="P283" s="637"/>
      <c r="Q283" s="637"/>
      <c r="R283" s="637"/>
      <c r="S283" s="637"/>
      <c r="T283" s="637"/>
      <c r="U283" s="637"/>
      <c r="V283" s="637"/>
      <c r="W283" s="637"/>
      <c r="X283" s="637"/>
      <c r="Y283" s="637"/>
      <c r="Z283" s="637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4301011662</v>
      </c>
      <c r="D284" s="638">
        <v>4680115883703</v>
      </c>
      <c r="E284" s="638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0"/>
      <c r="R284" s="640"/>
      <c r="S284" s="640"/>
      <c r="T284" s="641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5"/>
      <c r="B285" s="645"/>
      <c r="C285" s="645"/>
      <c r="D285" s="645"/>
      <c r="E285" s="645"/>
      <c r="F285" s="645"/>
      <c r="G285" s="645"/>
      <c r="H285" s="645"/>
      <c r="I285" s="645"/>
      <c r="J285" s="645"/>
      <c r="K285" s="645"/>
      <c r="L285" s="645"/>
      <c r="M285" s="645"/>
      <c r="N285" s="645"/>
      <c r="O285" s="646"/>
      <c r="P285" s="642" t="s">
        <v>40</v>
      </c>
      <c r="Q285" s="643"/>
      <c r="R285" s="643"/>
      <c r="S285" s="643"/>
      <c r="T285" s="643"/>
      <c r="U285" s="643"/>
      <c r="V285" s="644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5"/>
      <c r="B286" s="645"/>
      <c r="C286" s="645"/>
      <c r="D286" s="645"/>
      <c r="E286" s="645"/>
      <c r="F286" s="645"/>
      <c r="G286" s="645"/>
      <c r="H286" s="645"/>
      <c r="I286" s="645"/>
      <c r="J286" s="645"/>
      <c r="K286" s="645"/>
      <c r="L286" s="645"/>
      <c r="M286" s="645"/>
      <c r="N286" s="645"/>
      <c r="O286" s="646"/>
      <c r="P286" s="642" t="s">
        <v>40</v>
      </c>
      <c r="Q286" s="643"/>
      <c r="R286" s="643"/>
      <c r="S286" s="643"/>
      <c r="T286" s="643"/>
      <c r="U286" s="643"/>
      <c r="V286" s="644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6" t="s">
        <v>464</v>
      </c>
      <c r="B287" s="636"/>
      <c r="C287" s="636"/>
      <c r="D287" s="636"/>
      <c r="E287" s="636"/>
      <c r="F287" s="636"/>
      <c r="G287" s="636"/>
      <c r="H287" s="636"/>
      <c r="I287" s="636"/>
      <c r="J287" s="636"/>
      <c r="K287" s="636"/>
      <c r="L287" s="636"/>
      <c r="M287" s="636"/>
      <c r="N287" s="636"/>
      <c r="O287" s="636"/>
      <c r="P287" s="636"/>
      <c r="Q287" s="636"/>
      <c r="R287" s="636"/>
      <c r="S287" s="636"/>
      <c r="T287" s="636"/>
      <c r="U287" s="636"/>
      <c r="V287" s="636"/>
      <c r="W287" s="636"/>
      <c r="X287" s="636"/>
      <c r="Y287" s="636"/>
      <c r="Z287" s="636"/>
      <c r="AA287" s="65"/>
      <c r="AB287" s="65"/>
      <c r="AC287" s="79"/>
    </row>
    <row r="288" spans="1:68" ht="14.25" customHeight="1" x14ac:dyDescent="0.25">
      <c r="A288" s="637" t="s">
        <v>114</v>
      </c>
      <c r="B288" s="637"/>
      <c r="C288" s="637"/>
      <c r="D288" s="637"/>
      <c r="E288" s="637"/>
      <c r="F288" s="637"/>
      <c r="G288" s="637"/>
      <c r="H288" s="637"/>
      <c r="I288" s="637"/>
      <c r="J288" s="637"/>
      <c r="K288" s="637"/>
      <c r="L288" s="637"/>
      <c r="M288" s="637"/>
      <c r="N288" s="637"/>
      <c r="O288" s="637"/>
      <c r="P288" s="637"/>
      <c r="Q288" s="637"/>
      <c r="R288" s="637"/>
      <c r="S288" s="637"/>
      <c r="T288" s="637"/>
      <c r="U288" s="637"/>
      <c r="V288" s="637"/>
      <c r="W288" s="637"/>
      <c r="X288" s="637"/>
      <c r="Y288" s="637"/>
      <c r="Z288" s="637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4301012024</v>
      </c>
      <c r="D289" s="638">
        <v>4680115885615</v>
      </c>
      <c r="E289" s="63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89</v>
      </c>
      <c r="N289" s="38"/>
      <c r="O289" s="37">
        <v>55</v>
      </c>
      <c r="P289" s="7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40"/>
      <c r="R289" s="640"/>
      <c r="S289" s="640"/>
      <c r="T289" s="64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4301012016</v>
      </c>
      <c r="D290" s="638">
        <v>4680115885554</v>
      </c>
      <c r="E290" s="63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471</v>
      </c>
      <c r="M290" s="38" t="s">
        <v>89</v>
      </c>
      <c r="N290" s="38"/>
      <c r="O290" s="37">
        <v>55</v>
      </c>
      <c r="P290" s="7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40"/>
      <c r="R290" s="640"/>
      <c r="S290" s="640"/>
      <c r="T290" s="64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472</v>
      </c>
      <c r="AK290" s="84">
        <v>86.4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468</v>
      </c>
      <c r="B291" s="63" t="s">
        <v>473</v>
      </c>
      <c r="C291" s="36">
        <v>4301011911</v>
      </c>
      <c r="D291" s="638">
        <v>4680115885554</v>
      </c>
      <c r="E291" s="638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119</v>
      </c>
      <c r="L291" s="37" t="s">
        <v>45</v>
      </c>
      <c r="M291" s="38" t="s">
        <v>475</v>
      </c>
      <c r="N291" s="38"/>
      <c r="O291" s="37">
        <v>55</v>
      </c>
      <c r="P291" s="7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0"/>
      <c r="R291" s="640"/>
      <c r="S291" s="640"/>
      <c r="T291" s="64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476</v>
      </c>
      <c r="B292" s="63" t="s">
        <v>477</v>
      </c>
      <c r="C292" s="36">
        <v>4301011858</v>
      </c>
      <c r="D292" s="638">
        <v>4680115885646</v>
      </c>
      <c r="E292" s="638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118</v>
      </c>
      <c r="N292" s="38"/>
      <c r="O292" s="37">
        <v>55</v>
      </c>
      <c r="P292" s="7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40"/>
      <c r="R292" s="640"/>
      <c r="S292" s="640"/>
      <c r="T292" s="64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478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479</v>
      </c>
      <c r="B293" s="63" t="s">
        <v>480</v>
      </c>
      <c r="C293" s="36">
        <v>4301011857</v>
      </c>
      <c r="D293" s="638">
        <v>4680115885622</v>
      </c>
      <c r="E293" s="638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40"/>
      <c r="R293" s="640"/>
      <c r="S293" s="640"/>
      <c r="T293" s="641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467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481</v>
      </c>
      <c r="B294" s="63" t="s">
        <v>482</v>
      </c>
      <c r="C294" s="36">
        <v>4301011859</v>
      </c>
      <c r="D294" s="638">
        <v>4680115885608</v>
      </c>
      <c r="E294" s="638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40"/>
      <c r="R294" s="640"/>
      <c r="S294" s="640"/>
      <c r="T294" s="641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483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5"/>
      <c r="B295" s="645"/>
      <c r="C295" s="645"/>
      <c r="D295" s="645"/>
      <c r="E295" s="645"/>
      <c r="F295" s="645"/>
      <c r="G295" s="645"/>
      <c r="H295" s="645"/>
      <c r="I295" s="645"/>
      <c r="J295" s="645"/>
      <c r="K295" s="645"/>
      <c r="L295" s="645"/>
      <c r="M295" s="645"/>
      <c r="N295" s="645"/>
      <c r="O295" s="646"/>
      <c r="P295" s="642" t="s">
        <v>40</v>
      </c>
      <c r="Q295" s="643"/>
      <c r="R295" s="643"/>
      <c r="S295" s="643"/>
      <c r="T295" s="643"/>
      <c r="U295" s="643"/>
      <c r="V295" s="644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5"/>
      <c r="B296" s="645"/>
      <c r="C296" s="645"/>
      <c r="D296" s="645"/>
      <c r="E296" s="645"/>
      <c r="F296" s="645"/>
      <c r="G296" s="645"/>
      <c r="H296" s="645"/>
      <c r="I296" s="645"/>
      <c r="J296" s="645"/>
      <c r="K296" s="645"/>
      <c r="L296" s="645"/>
      <c r="M296" s="645"/>
      <c r="N296" s="645"/>
      <c r="O296" s="646"/>
      <c r="P296" s="642" t="s">
        <v>40</v>
      </c>
      <c r="Q296" s="643"/>
      <c r="R296" s="643"/>
      <c r="S296" s="643"/>
      <c r="T296" s="643"/>
      <c r="U296" s="643"/>
      <c r="V296" s="644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7" t="s">
        <v>78</v>
      </c>
      <c r="B297" s="637"/>
      <c r="C297" s="637"/>
      <c r="D297" s="637"/>
      <c r="E297" s="637"/>
      <c r="F297" s="637"/>
      <c r="G297" s="637"/>
      <c r="H297" s="637"/>
      <c r="I297" s="637"/>
      <c r="J297" s="637"/>
      <c r="K297" s="637"/>
      <c r="L297" s="637"/>
      <c r="M297" s="637"/>
      <c r="N297" s="637"/>
      <c r="O297" s="637"/>
      <c r="P297" s="637"/>
      <c r="Q297" s="637"/>
      <c r="R297" s="637"/>
      <c r="S297" s="637"/>
      <c r="T297" s="637"/>
      <c r="U297" s="637"/>
      <c r="V297" s="637"/>
      <c r="W297" s="637"/>
      <c r="X297" s="637"/>
      <c r="Y297" s="637"/>
      <c r="Z297" s="637"/>
      <c r="AA297" s="66"/>
      <c r="AB297" s="66"/>
      <c r="AC297" s="80"/>
    </row>
    <row r="298" spans="1:68" ht="27" customHeight="1" x14ac:dyDescent="0.25">
      <c r="A298" s="63" t="s">
        <v>484</v>
      </c>
      <c r="B298" s="63" t="s">
        <v>485</v>
      </c>
      <c r="C298" s="36">
        <v>4301030878</v>
      </c>
      <c r="D298" s="638">
        <v>4607091387193</v>
      </c>
      <c r="E298" s="638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35</v>
      </c>
      <c r="P298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40"/>
      <c r="R298" s="640"/>
      <c r="S298" s="640"/>
      <c r="T298" s="64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4301031153</v>
      </c>
      <c r="D299" s="638">
        <v>4607091387230</v>
      </c>
      <c r="E299" s="638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40</v>
      </c>
      <c r="P299" s="7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40"/>
      <c r="R299" s="640"/>
      <c r="S299" s="640"/>
      <c r="T299" s="64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4301031154</v>
      </c>
      <c r="D300" s="638">
        <v>4607091387292</v>
      </c>
      <c r="E300" s="638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45</v>
      </c>
      <c r="P300" s="7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40"/>
      <c r="R300" s="640"/>
      <c r="S300" s="640"/>
      <c r="T300" s="64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493</v>
      </c>
      <c r="B301" s="63" t="s">
        <v>494</v>
      </c>
      <c r="C301" s="36">
        <v>4301031152</v>
      </c>
      <c r="D301" s="638">
        <v>4607091387285</v>
      </c>
      <c r="E301" s="638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8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40"/>
      <c r="R301" s="640"/>
      <c r="S301" s="640"/>
      <c r="T301" s="64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4301031305</v>
      </c>
      <c r="D302" s="638">
        <v>4607091389845</v>
      </c>
      <c r="E302" s="638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40"/>
      <c r="R302" s="640"/>
      <c r="S302" s="640"/>
      <c r="T302" s="64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497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498</v>
      </c>
      <c r="B303" s="63" t="s">
        <v>499</v>
      </c>
      <c r="C303" s="36">
        <v>4301031306</v>
      </c>
      <c r="D303" s="638">
        <v>4680115882881</v>
      </c>
      <c r="E303" s="638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40"/>
      <c r="R303" s="640"/>
      <c r="S303" s="640"/>
      <c r="T303" s="641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497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500</v>
      </c>
      <c r="B304" s="63" t="s">
        <v>501</v>
      </c>
      <c r="C304" s="36">
        <v>4301031066</v>
      </c>
      <c r="D304" s="638">
        <v>4607091383836</v>
      </c>
      <c r="E304" s="638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90</v>
      </c>
      <c r="L304" s="37" t="s">
        <v>45</v>
      </c>
      <c r="M304" s="38" t="s">
        <v>83</v>
      </c>
      <c r="N304" s="38"/>
      <c r="O304" s="37">
        <v>40</v>
      </c>
      <c r="P304" s="7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40"/>
      <c r="R304" s="640"/>
      <c r="S304" s="640"/>
      <c r="T304" s="641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502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5"/>
      <c r="B305" s="645"/>
      <c r="C305" s="645"/>
      <c r="D305" s="645"/>
      <c r="E305" s="645"/>
      <c r="F305" s="645"/>
      <c r="G305" s="645"/>
      <c r="H305" s="645"/>
      <c r="I305" s="645"/>
      <c r="J305" s="645"/>
      <c r="K305" s="645"/>
      <c r="L305" s="645"/>
      <c r="M305" s="645"/>
      <c r="N305" s="645"/>
      <c r="O305" s="646"/>
      <c r="P305" s="642" t="s">
        <v>40</v>
      </c>
      <c r="Q305" s="643"/>
      <c r="R305" s="643"/>
      <c r="S305" s="643"/>
      <c r="T305" s="643"/>
      <c r="U305" s="643"/>
      <c r="V305" s="644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5"/>
      <c r="B306" s="645"/>
      <c r="C306" s="645"/>
      <c r="D306" s="645"/>
      <c r="E306" s="645"/>
      <c r="F306" s="645"/>
      <c r="G306" s="645"/>
      <c r="H306" s="645"/>
      <c r="I306" s="645"/>
      <c r="J306" s="645"/>
      <c r="K306" s="645"/>
      <c r="L306" s="645"/>
      <c r="M306" s="645"/>
      <c r="N306" s="645"/>
      <c r="O306" s="646"/>
      <c r="P306" s="642" t="s">
        <v>40</v>
      </c>
      <c r="Q306" s="643"/>
      <c r="R306" s="643"/>
      <c r="S306" s="643"/>
      <c r="T306" s="643"/>
      <c r="U306" s="643"/>
      <c r="V306" s="644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7" t="s">
        <v>85</v>
      </c>
      <c r="B307" s="637"/>
      <c r="C307" s="637"/>
      <c r="D307" s="637"/>
      <c r="E307" s="637"/>
      <c r="F307" s="637"/>
      <c r="G307" s="637"/>
      <c r="H307" s="637"/>
      <c r="I307" s="637"/>
      <c r="J307" s="637"/>
      <c r="K307" s="637"/>
      <c r="L307" s="637"/>
      <c r="M307" s="637"/>
      <c r="N307" s="637"/>
      <c r="O307" s="637"/>
      <c r="P307" s="637"/>
      <c r="Q307" s="637"/>
      <c r="R307" s="637"/>
      <c r="S307" s="637"/>
      <c r="T307" s="637"/>
      <c r="U307" s="637"/>
      <c r="V307" s="637"/>
      <c r="W307" s="637"/>
      <c r="X307" s="637"/>
      <c r="Y307" s="637"/>
      <c r="Z307" s="637"/>
      <c r="AA307" s="66"/>
      <c r="AB307" s="66"/>
      <c r="AC307" s="80"/>
    </row>
    <row r="308" spans="1:68" ht="27" customHeight="1" x14ac:dyDescent="0.25">
      <c r="A308" s="63" t="s">
        <v>503</v>
      </c>
      <c r="B308" s="63" t="s">
        <v>504</v>
      </c>
      <c r="C308" s="36">
        <v>4301051100</v>
      </c>
      <c r="D308" s="638">
        <v>4607091387766</v>
      </c>
      <c r="E308" s="638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7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40"/>
      <c r="R308" s="640"/>
      <c r="S308" s="640"/>
      <c r="T308" s="64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4301051818</v>
      </c>
      <c r="D309" s="638">
        <v>4607091387957</v>
      </c>
      <c r="E309" s="638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40"/>
      <c r="R309" s="640"/>
      <c r="S309" s="640"/>
      <c r="T309" s="64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4301051819</v>
      </c>
      <c r="D310" s="638">
        <v>4607091387964</v>
      </c>
      <c r="E310" s="638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40"/>
      <c r="R310" s="640"/>
      <c r="S310" s="640"/>
      <c r="T310" s="64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4301051734</v>
      </c>
      <c r="D311" s="638">
        <v>4680115884588</v>
      </c>
      <c r="E311" s="638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90</v>
      </c>
      <c r="L311" s="37" t="s">
        <v>45</v>
      </c>
      <c r="M311" s="38" t="s">
        <v>89</v>
      </c>
      <c r="N311" s="38"/>
      <c r="O311" s="37">
        <v>40</v>
      </c>
      <c r="P311" s="7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40"/>
      <c r="R311" s="640"/>
      <c r="S311" s="640"/>
      <c r="T311" s="641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515</v>
      </c>
      <c r="B312" s="63" t="s">
        <v>516</v>
      </c>
      <c r="C312" s="36">
        <v>4301051578</v>
      </c>
      <c r="D312" s="638">
        <v>4607091387513</v>
      </c>
      <c r="E312" s="638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90</v>
      </c>
      <c r="L312" s="37" t="s">
        <v>45</v>
      </c>
      <c r="M312" s="38" t="s">
        <v>105</v>
      </c>
      <c r="N312" s="38"/>
      <c r="O312" s="37">
        <v>40</v>
      </c>
      <c r="P312" s="7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40"/>
      <c r="R312" s="640"/>
      <c r="S312" s="640"/>
      <c r="T312" s="641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5"/>
      <c r="B313" s="645"/>
      <c r="C313" s="645"/>
      <c r="D313" s="645"/>
      <c r="E313" s="645"/>
      <c r="F313" s="645"/>
      <c r="G313" s="645"/>
      <c r="H313" s="645"/>
      <c r="I313" s="645"/>
      <c r="J313" s="645"/>
      <c r="K313" s="645"/>
      <c r="L313" s="645"/>
      <c r="M313" s="645"/>
      <c r="N313" s="645"/>
      <c r="O313" s="646"/>
      <c r="P313" s="642" t="s">
        <v>40</v>
      </c>
      <c r="Q313" s="643"/>
      <c r="R313" s="643"/>
      <c r="S313" s="643"/>
      <c r="T313" s="643"/>
      <c r="U313" s="643"/>
      <c r="V313" s="644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5"/>
      <c r="B314" s="645"/>
      <c r="C314" s="645"/>
      <c r="D314" s="645"/>
      <c r="E314" s="645"/>
      <c r="F314" s="645"/>
      <c r="G314" s="645"/>
      <c r="H314" s="645"/>
      <c r="I314" s="645"/>
      <c r="J314" s="645"/>
      <c r="K314" s="645"/>
      <c r="L314" s="645"/>
      <c r="M314" s="645"/>
      <c r="N314" s="645"/>
      <c r="O314" s="646"/>
      <c r="P314" s="642" t="s">
        <v>40</v>
      </c>
      <c r="Q314" s="643"/>
      <c r="R314" s="643"/>
      <c r="S314" s="643"/>
      <c r="T314" s="643"/>
      <c r="U314" s="643"/>
      <c r="V314" s="644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7" t="s">
        <v>183</v>
      </c>
      <c r="B315" s="637"/>
      <c r="C315" s="637"/>
      <c r="D315" s="637"/>
      <c r="E315" s="637"/>
      <c r="F315" s="637"/>
      <c r="G315" s="637"/>
      <c r="H315" s="637"/>
      <c r="I315" s="637"/>
      <c r="J315" s="637"/>
      <c r="K315" s="637"/>
      <c r="L315" s="637"/>
      <c r="M315" s="637"/>
      <c r="N315" s="637"/>
      <c r="O315" s="637"/>
      <c r="P315" s="637"/>
      <c r="Q315" s="637"/>
      <c r="R315" s="637"/>
      <c r="S315" s="637"/>
      <c r="T315" s="637"/>
      <c r="U315" s="637"/>
      <c r="V315" s="637"/>
      <c r="W315" s="637"/>
      <c r="X315" s="637"/>
      <c r="Y315" s="637"/>
      <c r="Z315" s="637"/>
      <c r="AA315" s="66"/>
      <c r="AB315" s="66"/>
      <c r="AC315" s="80"/>
    </row>
    <row r="316" spans="1:68" ht="27" customHeight="1" x14ac:dyDescent="0.25">
      <c r="A316" s="63" t="s">
        <v>518</v>
      </c>
      <c r="B316" s="63" t="s">
        <v>519</v>
      </c>
      <c r="C316" s="36">
        <v>4301060387</v>
      </c>
      <c r="D316" s="638">
        <v>4607091380880</v>
      </c>
      <c r="E316" s="63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89</v>
      </c>
      <c r="N316" s="38"/>
      <c r="O316" s="37">
        <v>30</v>
      </c>
      <c r="P316" s="7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40"/>
      <c r="R316" s="640"/>
      <c r="S316" s="640"/>
      <c r="T316" s="64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521</v>
      </c>
      <c r="B317" s="63" t="s">
        <v>522</v>
      </c>
      <c r="C317" s="36">
        <v>4301060406</v>
      </c>
      <c r="D317" s="638">
        <v>4607091384482</v>
      </c>
      <c r="E317" s="638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40"/>
      <c r="R317" s="640"/>
      <c r="S317" s="640"/>
      <c r="T317" s="641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524</v>
      </c>
      <c r="B318" s="63" t="s">
        <v>525</v>
      </c>
      <c r="C318" s="36">
        <v>4301060484</v>
      </c>
      <c r="D318" s="638">
        <v>4607091380897</v>
      </c>
      <c r="E318" s="638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119</v>
      </c>
      <c r="L318" s="37" t="s">
        <v>45</v>
      </c>
      <c r="M318" s="38" t="s">
        <v>105</v>
      </c>
      <c r="N318" s="38"/>
      <c r="O318" s="37">
        <v>30</v>
      </c>
      <c r="P318" s="7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40"/>
      <c r="R318" s="640"/>
      <c r="S318" s="640"/>
      <c r="T318" s="641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5"/>
      <c r="B319" s="645"/>
      <c r="C319" s="645"/>
      <c r="D319" s="645"/>
      <c r="E319" s="645"/>
      <c r="F319" s="645"/>
      <c r="G319" s="645"/>
      <c r="H319" s="645"/>
      <c r="I319" s="645"/>
      <c r="J319" s="645"/>
      <c r="K319" s="645"/>
      <c r="L319" s="645"/>
      <c r="M319" s="645"/>
      <c r="N319" s="645"/>
      <c r="O319" s="646"/>
      <c r="P319" s="642" t="s">
        <v>40</v>
      </c>
      <c r="Q319" s="643"/>
      <c r="R319" s="643"/>
      <c r="S319" s="643"/>
      <c r="T319" s="643"/>
      <c r="U319" s="643"/>
      <c r="V319" s="644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5"/>
      <c r="B320" s="645"/>
      <c r="C320" s="645"/>
      <c r="D320" s="645"/>
      <c r="E320" s="645"/>
      <c r="F320" s="645"/>
      <c r="G320" s="645"/>
      <c r="H320" s="645"/>
      <c r="I320" s="645"/>
      <c r="J320" s="645"/>
      <c r="K320" s="645"/>
      <c r="L320" s="645"/>
      <c r="M320" s="645"/>
      <c r="N320" s="645"/>
      <c r="O320" s="646"/>
      <c r="P320" s="642" t="s">
        <v>40</v>
      </c>
      <c r="Q320" s="643"/>
      <c r="R320" s="643"/>
      <c r="S320" s="643"/>
      <c r="T320" s="643"/>
      <c r="U320" s="643"/>
      <c r="V320" s="644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7" t="s">
        <v>106</v>
      </c>
      <c r="B321" s="637"/>
      <c r="C321" s="637"/>
      <c r="D321" s="637"/>
      <c r="E321" s="637"/>
      <c r="F321" s="637"/>
      <c r="G321" s="637"/>
      <c r="H321" s="637"/>
      <c r="I321" s="637"/>
      <c r="J321" s="637"/>
      <c r="K321" s="637"/>
      <c r="L321" s="637"/>
      <c r="M321" s="637"/>
      <c r="N321" s="637"/>
      <c r="O321" s="637"/>
      <c r="P321" s="637"/>
      <c r="Q321" s="637"/>
      <c r="R321" s="637"/>
      <c r="S321" s="637"/>
      <c r="T321" s="637"/>
      <c r="U321" s="637"/>
      <c r="V321" s="637"/>
      <c r="W321" s="637"/>
      <c r="X321" s="637"/>
      <c r="Y321" s="637"/>
      <c r="Z321" s="637"/>
      <c r="AA321" s="66"/>
      <c r="AB321" s="66"/>
      <c r="AC321" s="80"/>
    </row>
    <row r="322" spans="1:68" ht="27" customHeight="1" x14ac:dyDescent="0.25">
      <c r="A322" s="63" t="s">
        <v>527</v>
      </c>
      <c r="B322" s="63" t="s">
        <v>528</v>
      </c>
      <c r="C322" s="36">
        <v>4301030235</v>
      </c>
      <c r="D322" s="638">
        <v>4607091388381</v>
      </c>
      <c r="E322" s="638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7" t="s">
        <v>529</v>
      </c>
      <c r="Q322" s="640"/>
      <c r="R322" s="640"/>
      <c r="S322" s="640"/>
      <c r="T322" s="64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530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4301030232</v>
      </c>
      <c r="D323" s="638">
        <v>4607091388374</v>
      </c>
      <c r="E323" s="638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8" t="s">
        <v>533</v>
      </c>
      <c r="Q323" s="640"/>
      <c r="R323" s="640"/>
      <c r="S323" s="640"/>
      <c r="T323" s="64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530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4301032015</v>
      </c>
      <c r="D324" s="638">
        <v>4607091383102</v>
      </c>
      <c r="E324" s="638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90</v>
      </c>
      <c r="L324" s="37" t="s">
        <v>45</v>
      </c>
      <c r="M324" s="38" t="s">
        <v>111</v>
      </c>
      <c r="N324" s="38"/>
      <c r="O324" s="37">
        <v>180</v>
      </c>
      <c r="P324" s="7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40"/>
      <c r="R324" s="640"/>
      <c r="S324" s="640"/>
      <c r="T324" s="641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536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537</v>
      </c>
      <c r="B325" s="63" t="s">
        <v>538</v>
      </c>
      <c r="C325" s="36">
        <v>4301030233</v>
      </c>
      <c r="D325" s="638">
        <v>4607091388404</v>
      </c>
      <c r="E325" s="638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40"/>
      <c r="R325" s="640"/>
      <c r="S325" s="640"/>
      <c r="T325" s="641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530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5"/>
      <c r="B326" s="645"/>
      <c r="C326" s="645"/>
      <c r="D326" s="645"/>
      <c r="E326" s="645"/>
      <c r="F326" s="645"/>
      <c r="G326" s="645"/>
      <c r="H326" s="645"/>
      <c r="I326" s="645"/>
      <c r="J326" s="645"/>
      <c r="K326" s="645"/>
      <c r="L326" s="645"/>
      <c r="M326" s="645"/>
      <c r="N326" s="645"/>
      <c r="O326" s="646"/>
      <c r="P326" s="642" t="s">
        <v>40</v>
      </c>
      <c r="Q326" s="643"/>
      <c r="R326" s="643"/>
      <c r="S326" s="643"/>
      <c r="T326" s="643"/>
      <c r="U326" s="643"/>
      <c r="V326" s="644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5"/>
      <c r="B327" s="645"/>
      <c r="C327" s="645"/>
      <c r="D327" s="645"/>
      <c r="E327" s="645"/>
      <c r="F327" s="645"/>
      <c r="G327" s="645"/>
      <c r="H327" s="645"/>
      <c r="I327" s="645"/>
      <c r="J327" s="645"/>
      <c r="K327" s="645"/>
      <c r="L327" s="645"/>
      <c r="M327" s="645"/>
      <c r="N327" s="645"/>
      <c r="O327" s="646"/>
      <c r="P327" s="642" t="s">
        <v>40</v>
      </c>
      <c r="Q327" s="643"/>
      <c r="R327" s="643"/>
      <c r="S327" s="643"/>
      <c r="T327" s="643"/>
      <c r="U327" s="643"/>
      <c r="V327" s="644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7" t="s">
        <v>539</v>
      </c>
      <c r="B328" s="637"/>
      <c r="C328" s="637"/>
      <c r="D328" s="637"/>
      <c r="E328" s="637"/>
      <c r="F328" s="637"/>
      <c r="G328" s="637"/>
      <c r="H328" s="637"/>
      <c r="I328" s="637"/>
      <c r="J328" s="637"/>
      <c r="K328" s="637"/>
      <c r="L328" s="637"/>
      <c r="M328" s="637"/>
      <c r="N328" s="637"/>
      <c r="O328" s="637"/>
      <c r="P328" s="637"/>
      <c r="Q328" s="637"/>
      <c r="R328" s="637"/>
      <c r="S328" s="637"/>
      <c r="T328" s="637"/>
      <c r="U328" s="637"/>
      <c r="V328" s="637"/>
      <c r="W328" s="637"/>
      <c r="X328" s="637"/>
      <c r="Y328" s="637"/>
      <c r="Z328" s="637"/>
      <c r="AA328" s="66"/>
      <c r="AB328" s="66"/>
      <c r="AC328" s="80"/>
    </row>
    <row r="329" spans="1:68" ht="16.5" customHeight="1" x14ac:dyDescent="0.25">
      <c r="A329" s="63" t="s">
        <v>540</v>
      </c>
      <c r="B329" s="63" t="s">
        <v>541</v>
      </c>
      <c r="C329" s="36">
        <v>4301180007</v>
      </c>
      <c r="D329" s="638">
        <v>4680115881808</v>
      </c>
      <c r="E329" s="63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543</v>
      </c>
      <c r="N329" s="38"/>
      <c r="O329" s="37">
        <v>730</v>
      </c>
      <c r="P329" s="8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40"/>
      <c r="R329" s="640"/>
      <c r="S329" s="640"/>
      <c r="T329" s="64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542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544</v>
      </c>
      <c r="B330" s="63" t="s">
        <v>545</v>
      </c>
      <c r="C330" s="36">
        <v>4301180006</v>
      </c>
      <c r="D330" s="638">
        <v>4680115881822</v>
      </c>
      <c r="E330" s="638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543</v>
      </c>
      <c r="N330" s="38"/>
      <c r="O330" s="37">
        <v>730</v>
      </c>
      <c r="P330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40"/>
      <c r="R330" s="640"/>
      <c r="S330" s="640"/>
      <c r="T330" s="641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542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546</v>
      </c>
      <c r="B331" s="63" t="s">
        <v>547</v>
      </c>
      <c r="C331" s="36">
        <v>4301180001</v>
      </c>
      <c r="D331" s="638">
        <v>4680115880016</v>
      </c>
      <c r="E331" s="638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543</v>
      </c>
      <c r="N331" s="38"/>
      <c r="O331" s="37">
        <v>730</v>
      </c>
      <c r="P331" s="8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40"/>
      <c r="R331" s="640"/>
      <c r="S331" s="640"/>
      <c r="T331" s="641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542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5"/>
      <c r="B332" s="645"/>
      <c r="C332" s="645"/>
      <c r="D332" s="645"/>
      <c r="E332" s="645"/>
      <c r="F332" s="645"/>
      <c r="G332" s="645"/>
      <c r="H332" s="645"/>
      <c r="I332" s="645"/>
      <c r="J332" s="645"/>
      <c r="K332" s="645"/>
      <c r="L332" s="645"/>
      <c r="M332" s="645"/>
      <c r="N332" s="645"/>
      <c r="O332" s="646"/>
      <c r="P332" s="642" t="s">
        <v>40</v>
      </c>
      <c r="Q332" s="643"/>
      <c r="R332" s="643"/>
      <c r="S332" s="643"/>
      <c r="T332" s="643"/>
      <c r="U332" s="643"/>
      <c r="V332" s="644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5"/>
      <c r="B333" s="645"/>
      <c r="C333" s="645"/>
      <c r="D333" s="645"/>
      <c r="E333" s="645"/>
      <c r="F333" s="645"/>
      <c r="G333" s="645"/>
      <c r="H333" s="645"/>
      <c r="I333" s="645"/>
      <c r="J333" s="645"/>
      <c r="K333" s="645"/>
      <c r="L333" s="645"/>
      <c r="M333" s="645"/>
      <c r="N333" s="645"/>
      <c r="O333" s="646"/>
      <c r="P333" s="642" t="s">
        <v>40</v>
      </c>
      <c r="Q333" s="643"/>
      <c r="R333" s="643"/>
      <c r="S333" s="643"/>
      <c r="T333" s="643"/>
      <c r="U333" s="643"/>
      <c r="V333" s="644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6" t="s">
        <v>548</v>
      </c>
      <c r="B334" s="636"/>
      <c r="C334" s="636"/>
      <c r="D334" s="636"/>
      <c r="E334" s="636"/>
      <c r="F334" s="636"/>
      <c r="G334" s="636"/>
      <c r="H334" s="636"/>
      <c r="I334" s="636"/>
      <c r="J334" s="636"/>
      <c r="K334" s="636"/>
      <c r="L334" s="636"/>
      <c r="M334" s="636"/>
      <c r="N334" s="636"/>
      <c r="O334" s="636"/>
      <c r="P334" s="636"/>
      <c r="Q334" s="636"/>
      <c r="R334" s="636"/>
      <c r="S334" s="636"/>
      <c r="T334" s="636"/>
      <c r="U334" s="636"/>
      <c r="V334" s="636"/>
      <c r="W334" s="636"/>
      <c r="X334" s="636"/>
      <c r="Y334" s="636"/>
      <c r="Z334" s="636"/>
      <c r="AA334" s="65"/>
      <c r="AB334" s="65"/>
      <c r="AC334" s="79"/>
    </row>
    <row r="335" spans="1:68" ht="14.25" customHeight="1" x14ac:dyDescent="0.25">
      <c r="A335" s="637" t="s">
        <v>85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6"/>
      <c r="AB335" s="66"/>
      <c r="AC335" s="80"/>
    </row>
    <row r="336" spans="1:68" ht="27" customHeight="1" x14ac:dyDescent="0.25">
      <c r="A336" s="63" t="s">
        <v>549</v>
      </c>
      <c r="B336" s="63" t="s">
        <v>550</v>
      </c>
      <c r="C336" s="36">
        <v>4301051489</v>
      </c>
      <c r="D336" s="638">
        <v>4607091387919</v>
      </c>
      <c r="E336" s="638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119</v>
      </c>
      <c r="L336" s="37" t="s">
        <v>45</v>
      </c>
      <c r="M336" s="38" t="s">
        <v>105</v>
      </c>
      <c r="N336" s="38"/>
      <c r="O336" s="37">
        <v>45</v>
      </c>
      <c r="P336" s="8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40"/>
      <c r="R336" s="640"/>
      <c r="S336" s="640"/>
      <c r="T336" s="64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552</v>
      </c>
      <c r="B337" s="63" t="s">
        <v>553</v>
      </c>
      <c r="C337" s="36">
        <v>4301051461</v>
      </c>
      <c r="D337" s="638">
        <v>4680115883604</v>
      </c>
      <c r="E337" s="638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90</v>
      </c>
      <c r="L337" s="37" t="s">
        <v>45</v>
      </c>
      <c r="M337" s="38" t="s">
        <v>89</v>
      </c>
      <c r="N337" s="38"/>
      <c r="O337" s="37">
        <v>45</v>
      </c>
      <c r="P337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40"/>
      <c r="R337" s="640"/>
      <c r="S337" s="640"/>
      <c r="T337" s="641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555</v>
      </c>
      <c r="B338" s="63" t="s">
        <v>556</v>
      </c>
      <c r="C338" s="36">
        <v>4301051864</v>
      </c>
      <c r="D338" s="638">
        <v>4680115883567</v>
      </c>
      <c r="E338" s="638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90</v>
      </c>
      <c r="L338" s="37" t="s">
        <v>45</v>
      </c>
      <c r="M338" s="38" t="s">
        <v>105</v>
      </c>
      <c r="N338" s="38"/>
      <c r="O338" s="37">
        <v>40</v>
      </c>
      <c r="P338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40"/>
      <c r="R338" s="640"/>
      <c r="S338" s="640"/>
      <c r="T338" s="641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5"/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6"/>
      <c r="P339" s="642" t="s">
        <v>40</v>
      </c>
      <c r="Q339" s="643"/>
      <c r="R339" s="643"/>
      <c r="S339" s="643"/>
      <c r="T339" s="643"/>
      <c r="U339" s="643"/>
      <c r="V339" s="644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5"/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6"/>
      <c r="P340" s="642" t="s">
        <v>40</v>
      </c>
      <c r="Q340" s="643"/>
      <c r="R340" s="643"/>
      <c r="S340" s="643"/>
      <c r="T340" s="643"/>
      <c r="U340" s="643"/>
      <c r="V340" s="644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5" t="s">
        <v>558</v>
      </c>
      <c r="B341" s="635"/>
      <c r="C341" s="635"/>
      <c r="D341" s="635"/>
      <c r="E341" s="635"/>
      <c r="F341" s="635"/>
      <c r="G341" s="635"/>
      <c r="H341" s="635"/>
      <c r="I341" s="635"/>
      <c r="J341" s="635"/>
      <c r="K341" s="635"/>
      <c r="L341" s="635"/>
      <c r="M341" s="635"/>
      <c r="N341" s="635"/>
      <c r="O341" s="635"/>
      <c r="P341" s="635"/>
      <c r="Q341" s="635"/>
      <c r="R341" s="635"/>
      <c r="S341" s="635"/>
      <c r="T341" s="635"/>
      <c r="U341" s="635"/>
      <c r="V341" s="635"/>
      <c r="W341" s="635"/>
      <c r="X341" s="635"/>
      <c r="Y341" s="635"/>
      <c r="Z341" s="635"/>
      <c r="AA341" s="54"/>
      <c r="AB341" s="54"/>
      <c r="AC341" s="54"/>
    </row>
    <row r="342" spans="1:68" ht="16.5" customHeight="1" x14ac:dyDescent="0.25">
      <c r="A342" s="636" t="s">
        <v>559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65"/>
      <c r="AB342" s="65"/>
      <c r="AC342" s="79"/>
    </row>
    <row r="343" spans="1:68" ht="14.25" customHeight="1" x14ac:dyDescent="0.25">
      <c r="A343" s="637" t="s">
        <v>114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6"/>
      <c r="AB343" s="66"/>
      <c r="AC343" s="80"/>
    </row>
    <row r="344" spans="1:68" ht="37.5" customHeight="1" x14ac:dyDescent="0.25">
      <c r="A344" s="63" t="s">
        <v>560</v>
      </c>
      <c r="B344" s="63" t="s">
        <v>561</v>
      </c>
      <c r="C344" s="36">
        <v>4301011869</v>
      </c>
      <c r="D344" s="638">
        <v>4680115884847</v>
      </c>
      <c r="E344" s="63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83</v>
      </c>
      <c r="N344" s="38"/>
      <c r="O344" s="37">
        <v>60</v>
      </c>
      <c r="P344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40"/>
      <c r="R344" s="640"/>
      <c r="S344" s="640"/>
      <c r="T344" s="64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124</v>
      </c>
      <c r="AK344" s="84">
        <v>720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4301011870</v>
      </c>
      <c r="D345" s="638">
        <v>4680115884854</v>
      </c>
      <c r="E345" s="63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123</v>
      </c>
      <c r="M345" s="38" t="s">
        <v>83</v>
      </c>
      <c r="N345" s="38"/>
      <c r="O345" s="37">
        <v>60</v>
      </c>
      <c r="P345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40"/>
      <c r="R345" s="640"/>
      <c r="S345" s="640"/>
      <c r="T345" s="64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124</v>
      </c>
      <c r="AK345" s="84">
        <v>720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4301011832</v>
      </c>
      <c r="D346" s="638">
        <v>4607091383997</v>
      </c>
      <c r="E346" s="638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8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40"/>
      <c r="R346" s="640"/>
      <c r="S346" s="640"/>
      <c r="T346" s="64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569</v>
      </c>
      <c r="B347" s="63" t="s">
        <v>570</v>
      </c>
      <c r="C347" s="36">
        <v>4301011867</v>
      </c>
      <c r="D347" s="638">
        <v>4680115884830</v>
      </c>
      <c r="E347" s="638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123</v>
      </c>
      <c r="M347" s="38" t="s">
        <v>83</v>
      </c>
      <c r="N347" s="38"/>
      <c r="O347" s="37">
        <v>60</v>
      </c>
      <c r="P347" s="8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40"/>
      <c r="R347" s="640"/>
      <c r="S347" s="640"/>
      <c r="T347" s="64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124</v>
      </c>
      <c r="AK347" s="84">
        <v>720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4301011433</v>
      </c>
      <c r="D348" s="638">
        <v>4680115882638</v>
      </c>
      <c r="E348" s="638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122</v>
      </c>
      <c r="L348" s="37" t="s">
        <v>45</v>
      </c>
      <c r="M348" s="38" t="s">
        <v>118</v>
      </c>
      <c r="N348" s="38"/>
      <c r="O348" s="37">
        <v>90</v>
      </c>
      <c r="P348" s="81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40"/>
      <c r="R348" s="640"/>
      <c r="S348" s="640"/>
      <c r="T348" s="64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575</v>
      </c>
      <c r="B349" s="63" t="s">
        <v>576</v>
      </c>
      <c r="C349" s="36">
        <v>4301011952</v>
      </c>
      <c r="D349" s="638">
        <v>4680115884922</v>
      </c>
      <c r="E349" s="638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83</v>
      </c>
      <c r="N349" s="38"/>
      <c r="O349" s="37">
        <v>60</v>
      </c>
      <c r="P349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40"/>
      <c r="R349" s="640"/>
      <c r="S349" s="640"/>
      <c r="T349" s="641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577</v>
      </c>
      <c r="B350" s="63" t="s">
        <v>578</v>
      </c>
      <c r="C350" s="36">
        <v>4301011868</v>
      </c>
      <c r="D350" s="638">
        <v>4680115884861</v>
      </c>
      <c r="E350" s="638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40"/>
      <c r="R350" s="640"/>
      <c r="S350" s="640"/>
      <c r="T350" s="641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571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5"/>
      <c r="B351" s="645"/>
      <c r="C351" s="645"/>
      <c r="D351" s="645"/>
      <c r="E351" s="645"/>
      <c r="F351" s="645"/>
      <c r="G351" s="645"/>
      <c r="H351" s="645"/>
      <c r="I351" s="645"/>
      <c r="J351" s="645"/>
      <c r="K351" s="645"/>
      <c r="L351" s="645"/>
      <c r="M351" s="645"/>
      <c r="N351" s="645"/>
      <c r="O351" s="646"/>
      <c r="P351" s="642" t="s">
        <v>40</v>
      </c>
      <c r="Q351" s="643"/>
      <c r="R351" s="643"/>
      <c r="S351" s="643"/>
      <c r="T351" s="643"/>
      <c r="U351" s="643"/>
      <c r="V351" s="644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5"/>
      <c r="B352" s="645"/>
      <c r="C352" s="645"/>
      <c r="D352" s="645"/>
      <c r="E352" s="645"/>
      <c r="F352" s="645"/>
      <c r="G352" s="645"/>
      <c r="H352" s="645"/>
      <c r="I352" s="645"/>
      <c r="J352" s="645"/>
      <c r="K352" s="645"/>
      <c r="L352" s="645"/>
      <c r="M352" s="645"/>
      <c r="N352" s="645"/>
      <c r="O352" s="646"/>
      <c r="P352" s="642" t="s">
        <v>40</v>
      </c>
      <c r="Q352" s="643"/>
      <c r="R352" s="643"/>
      <c r="S352" s="643"/>
      <c r="T352" s="643"/>
      <c r="U352" s="643"/>
      <c r="V352" s="644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7" t="s">
        <v>148</v>
      </c>
      <c r="B353" s="637"/>
      <c r="C353" s="637"/>
      <c r="D353" s="637"/>
      <c r="E353" s="637"/>
      <c r="F353" s="637"/>
      <c r="G353" s="637"/>
      <c r="H353" s="637"/>
      <c r="I353" s="637"/>
      <c r="J353" s="637"/>
      <c r="K353" s="637"/>
      <c r="L353" s="637"/>
      <c r="M353" s="637"/>
      <c r="N353" s="637"/>
      <c r="O353" s="637"/>
      <c r="P353" s="637"/>
      <c r="Q353" s="637"/>
      <c r="R353" s="637"/>
      <c r="S353" s="637"/>
      <c r="T353" s="637"/>
      <c r="U353" s="637"/>
      <c r="V353" s="637"/>
      <c r="W353" s="637"/>
      <c r="X353" s="637"/>
      <c r="Y353" s="637"/>
      <c r="Z353" s="637"/>
      <c r="AA353" s="66"/>
      <c r="AB353" s="66"/>
      <c r="AC353" s="80"/>
    </row>
    <row r="354" spans="1:68" ht="27" customHeight="1" x14ac:dyDescent="0.25">
      <c r="A354" s="63" t="s">
        <v>579</v>
      </c>
      <c r="B354" s="63" t="s">
        <v>580</v>
      </c>
      <c r="C354" s="36">
        <v>4301020178</v>
      </c>
      <c r="D354" s="638">
        <v>4607091383980</v>
      </c>
      <c r="E354" s="638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123</v>
      </c>
      <c r="M354" s="38" t="s">
        <v>118</v>
      </c>
      <c r="N354" s="38"/>
      <c r="O354" s="37">
        <v>50</v>
      </c>
      <c r="P354" s="8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40"/>
      <c r="R354" s="640"/>
      <c r="S354" s="640"/>
      <c r="T354" s="641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581</v>
      </c>
      <c r="AG354" s="78"/>
      <c r="AJ354" s="84" t="s">
        <v>124</v>
      </c>
      <c r="AK354" s="84">
        <v>720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582</v>
      </c>
      <c r="B355" s="63" t="s">
        <v>583</v>
      </c>
      <c r="C355" s="36">
        <v>4301020179</v>
      </c>
      <c r="D355" s="638">
        <v>4607091384178</v>
      </c>
      <c r="E355" s="638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122</v>
      </c>
      <c r="L355" s="37" t="s">
        <v>45</v>
      </c>
      <c r="M355" s="38" t="s">
        <v>118</v>
      </c>
      <c r="N355" s="38"/>
      <c r="O355" s="37">
        <v>50</v>
      </c>
      <c r="P355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40"/>
      <c r="R355" s="640"/>
      <c r="S355" s="640"/>
      <c r="T355" s="641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581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5"/>
      <c r="B356" s="645"/>
      <c r="C356" s="645"/>
      <c r="D356" s="645"/>
      <c r="E356" s="645"/>
      <c r="F356" s="645"/>
      <c r="G356" s="645"/>
      <c r="H356" s="645"/>
      <c r="I356" s="645"/>
      <c r="J356" s="645"/>
      <c r="K356" s="645"/>
      <c r="L356" s="645"/>
      <c r="M356" s="645"/>
      <c r="N356" s="645"/>
      <c r="O356" s="646"/>
      <c r="P356" s="642" t="s">
        <v>40</v>
      </c>
      <c r="Q356" s="643"/>
      <c r="R356" s="643"/>
      <c r="S356" s="643"/>
      <c r="T356" s="643"/>
      <c r="U356" s="643"/>
      <c r="V356" s="644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5"/>
      <c r="B357" s="645"/>
      <c r="C357" s="645"/>
      <c r="D357" s="645"/>
      <c r="E357" s="645"/>
      <c r="F357" s="645"/>
      <c r="G357" s="645"/>
      <c r="H357" s="645"/>
      <c r="I357" s="645"/>
      <c r="J357" s="645"/>
      <c r="K357" s="645"/>
      <c r="L357" s="645"/>
      <c r="M357" s="645"/>
      <c r="N357" s="645"/>
      <c r="O357" s="646"/>
      <c r="P357" s="642" t="s">
        <v>40</v>
      </c>
      <c r="Q357" s="643"/>
      <c r="R357" s="643"/>
      <c r="S357" s="643"/>
      <c r="T357" s="643"/>
      <c r="U357" s="643"/>
      <c r="V357" s="644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7" t="s">
        <v>85</v>
      </c>
      <c r="B358" s="637"/>
      <c r="C358" s="637"/>
      <c r="D358" s="637"/>
      <c r="E358" s="637"/>
      <c r="F358" s="637"/>
      <c r="G358" s="637"/>
      <c r="H358" s="637"/>
      <c r="I358" s="637"/>
      <c r="J358" s="637"/>
      <c r="K358" s="637"/>
      <c r="L358" s="637"/>
      <c r="M358" s="637"/>
      <c r="N358" s="637"/>
      <c r="O358" s="637"/>
      <c r="P358" s="637"/>
      <c r="Q358" s="637"/>
      <c r="R358" s="637"/>
      <c r="S358" s="637"/>
      <c r="T358" s="637"/>
      <c r="U358" s="637"/>
      <c r="V358" s="637"/>
      <c r="W358" s="637"/>
      <c r="X358" s="637"/>
      <c r="Y358" s="637"/>
      <c r="Z358" s="637"/>
      <c r="AA358" s="66"/>
      <c r="AB358" s="66"/>
      <c r="AC358" s="80"/>
    </row>
    <row r="359" spans="1:68" ht="27" customHeight="1" x14ac:dyDescent="0.25">
      <c r="A359" s="63" t="s">
        <v>584</v>
      </c>
      <c r="B359" s="63" t="s">
        <v>585</v>
      </c>
      <c r="C359" s="36">
        <v>4301051903</v>
      </c>
      <c r="D359" s="638">
        <v>4607091383928</v>
      </c>
      <c r="E359" s="638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119</v>
      </c>
      <c r="L359" s="37" t="s">
        <v>45</v>
      </c>
      <c r="M359" s="38" t="s">
        <v>89</v>
      </c>
      <c r="N359" s="38"/>
      <c r="O359" s="37">
        <v>40</v>
      </c>
      <c r="P359" s="8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40"/>
      <c r="R359" s="640"/>
      <c r="S359" s="640"/>
      <c r="T359" s="641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587</v>
      </c>
      <c r="B360" s="63" t="s">
        <v>588</v>
      </c>
      <c r="C360" s="36">
        <v>4301051897</v>
      </c>
      <c r="D360" s="638">
        <v>4607091384260</v>
      </c>
      <c r="E360" s="638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40"/>
      <c r="R360" s="640"/>
      <c r="S360" s="640"/>
      <c r="T360" s="641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5"/>
      <c r="B361" s="645"/>
      <c r="C361" s="645"/>
      <c r="D361" s="645"/>
      <c r="E361" s="645"/>
      <c r="F361" s="645"/>
      <c r="G361" s="645"/>
      <c r="H361" s="645"/>
      <c r="I361" s="645"/>
      <c r="J361" s="645"/>
      <c r="K361" s="645"/>
      <c r="L361" s="645"/>
      <c r="M361" s="645"/>
      <c r="N361" s="645"/>
      <c r="O361" s="646"/>
      <c r="P361" s="642" t="s">
        <v>40</v>
      </c>
      <c r="Q361" s="643"/>
      <c r="R361" s="643"/>
      <c r="S361" s="643"/>
      <c r="T361" s="643"/>
      <c r="U361" s="643"/>
      <c r="V361" s="644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5"/>
      <c r="B362" s="645"/>
      <c r="C362" s="645"/>
      <c r="D362" s="645"/>
      <c r="E362" s="645"/>
      <c r="F362" s="645"/>
      <c r="G362" s="645"/>
      <c r="H362" s="645"/>
      <c r="I362" s="645"/>
      <c r="J362" s="645"/>
      <c r="K362" s="645"/>
      <c r="L362" s="645"/>
      <c r="M362" s="645"/>
      <c r="N362" s="645"/>
      <c r="O362" s="646"/>
      <c r="P362" s="642" t="s">
        <v>40</v>
      </c>
      <c r="Q362" s="643"/>
      <c r="R362" s="643"/>
      <c r="S362" s="643"/>
      <c r="T362" s="643"/>
      <c r="U362" s="643"/>
      <c r="V362" s="644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7" t="s">
        <v>183</v>
      </c>
      <c r="B363" s="637"/>
      <c r="C363" s="637"/>
      <c r="D363" s="637"/>
      <c r="E363" s="637"/>
      <c r="F363" s="637"/>
      <c r="G363" s="637"/>
      <c r="H363" s="637"/>
      <c r="I363" s="637"/>
      <c r="J363" s="637"/>
      <c r="K363" s="637"/>
      <c r="L363" s="637"/>
      <c r="M363" s="637"/>
      <c r="N363" s="637"/>
      <c r="O363" s="637"/>
      <c r="P363" s="637"/>
      <c r="Q363" s="637"/>
      <c r="R363" s="637"/>
      <c r="S363" s="637"/>
      <c r="T363" s="637"/>
      <c r="U363" s="637"/>
      <c r="V363" s="637"/>
      <c r="W363" s="637"/>
      <c r="X363" s="637"/>
      <c r="Y363" s="637"/>
      <c r="Z363" s="637"/>
      <c r="AA363" s="66"/>
      <c r="AB363" s="66"/>
      <c r="AC363" s="80"/>
    </row>
    <row r="364" spans="1:68" ht="27" customHeight="1" x14ac:dyDescent="0.25">
      <c r="A364" s="63" t="s">
        <v>590</v>
      </c>
      <c r="B364" s="63" t="s">
        <v>591</v>
      </c>
      <c r="C364" s="36">
        <v>4301060439</v>
      </c>
      <c r="D364" s="638">
        <v>4607091384673</v>
      </c>
      <c r="E364" s="638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30</v>
      </c>
      <c r="P364" s="81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40"/>
      <c r="R364" s="640"/>
      <c r="S364" s="640"/>
      <c r="T364" s="641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592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5"/>
      <c r="B365" s="645"/>
      <c r="C365" s="645"/>
      <c r="D365" s="645"/>
      <c r="E365" s="645"/>
      <c r="F365" s="645"/>
      <c r="G365" s="645"/>
      <c r="H365" s="645"/>
      <c r="I365" s="645"/>
      <c r="J365" s="645"/>
      <c r="K365" s="645"/>
      <c r="L365" s="645"/>
      <c r="M365" s="645"/>
      <c r="N365" s="645"/>
      <c r="O365" s="646"/>
      <c r="P365" s="642" t="s">
        <v>40</v>
      </c>
      <c r="Q365" s="643"/>
      <c r="R365" s="643"/>
      <c r="S365" s="643"/>
      <c r="T365" s="643"/>
      <c r="U365" s="643"/>
      <c r="V365" s="644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5"/>
      <c r="B366" s="645"/>
      <c r="C366" s="645"/>
      <c r="D366" s="645"/>
      <c r="E366" s="645"/>
      <c r="F366" s="645"/>
      <c r="G366" s="645"/>
      <c r="H366" s="645"/>
      <c r="I366" s="645"/>
      <c r="J366" s="645"/>
      <c r="K366" s="645"/>
      <c r="L366" s="645"/>
      <c r="M366" s="645"/>
      <c r="N366" s="645"/>
      <c r="O366" s="646"/>
      <c r="P366" s="642" t="s">
        <v>40</v>
      </c>
      <c r="Q366" s="643"/>
      <c r="R366" s="643"/>
      <c r="S366" s="643"/>
      <c r="T366" s="643"/>
      <c r="U366" s="643"/>
      <c r="V366" s="644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6" t="s">
        <v>593</v>
      </c>
      <c r="B367" s="636"/>
      <c r="C367" s="636"/>
      <c r="D367" s="636"/>
      <c r="E367" s="636"/>
      <c r="F367" s="636"/>
      <c r="G367" s="636"/>
      <c r="H367" s="636"/>
      <c r="I367" s="636"/>
      <c r="J367" s="636"/>
      <c r="K367" s="636"/>
      <c r="L367" s="636"/>
      <c r="M367" s="636"/>
      <c r="N367" s="636"/>
      <c r="O367" s="636"/>
      <c r="P367" s="636"/>
      <c r="Q367" s="636"/>
      <c r="R367" s="636"/>
      <c r="S367" s="636"/>
      <c r="T367" s="636"/>
      <c r="U367" s="636"/>
      <c r="V367" s="636"/>
      <c r="W367" s="636"/>
      <c r="X367" s="636"/>
      <c r="Y367" s="636"/>
      <c r="Z367" s="636"/>
      <c r="AA367" s="65"/>
      <c r="AB367" s="65"/>
      <c r="AC367" s="79"/>
    </row>
    <row r="368" spans="1:68" ht="14.25" customHeight="1" x14ac:dyDescent="0.25">
      <c r="A368" s="637" t="s">
        <v>114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6"/>
      <c r="AB368" s="66"/>
      <c r="AC368" s="80"/>
    </row>
    <row r="369" spans="1:68" ht="37.5" customHeight="1" x14ac:dyDescent="0.25">
      <c r="A369" s="63" t="s">
        <v>594</v>
      </c>
      <c r="B369" s="63" t="s">
        <v>595</v>
      </c>
      <c r="C369" s="36">
        <v>4301011873</v>
      </c>
      <c r="D369" s="638">
        <v>4680115881907</v>
      </c>
      <c r="E369" s="638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40"/>
      <c r="R369" s="640"/>
      <c r="S369" s="640"/>
      <c r="T369" s="64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597</v>
      </c>
      <c r="B370" s="63" t="s">
        <v>598</v>
      </c>
      <c r="C370" s="36">
        <v>4301011875</v>
      </c>
      <c r="D370" s="638">
        <v>4680115884885</v>
      </c>
      <c r="E370" s="638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40"/>
      <c r="R370" s="640"/>
      <c r="S370" s="640"/>
      <c r="T370" s="64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600</v>
      </c>
      <c r="B371" s="63" t="s">
        <v>601</v>
      </c>
      <c r="C371" s="36">
        <v>4301011871</v>
      </c>
      <c r="D371" s="638">
        <v>4680115884908</v>
      </c>
      <c r="E371" s="638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40"/>
      <c r="R371" s="640"/>
      <c r="S371" s="640"/>
      <c r="T371" s="641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599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645"/>
      <c r="B372" s="645"/>
      <c r="C372" s="645"/>
      <c r="D372" s="645"/>
      <c r="E372" s="645"/>
      <c r="F372" s="645"/>
      <c r="G372" s="645"/>
      <c r="H372" s="645"/>
      <c r="I372" s="645"/>
      <c r="J372" s="645"/>
      <c r="K372" s="645"/>
      <c r="L372" s="645"/>
      <c r="M372" s="645"/>
      <c r="N372" s="645"/>
      <c r="O372" s="646"/>
      <c r="P372" s="642" t="s">
        <v>40</v>
      </c>
      <c r="Q372" s="643"/>
      <c r="R372" s="643"/>
      <c r="S372" s="643"/>
      <c r="T372" s="643"/>
      <c r="U372" s="643"/>
      <c r="V372" s="644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645"/>
      <c r="B373" s="645"/>
      <c r="C373" s="645"/>
      <c r="D373" s="645"/>
      <c r="E373" s="645"/>
      <c r="F373" s="645"/>
      <c r="G373" s="645"/>
      <c r="H373" s="645"/>
      <c r="I373" s="645"/>
      <c r="J373" s="645"/>
      <c r="K373" s="645"/>
      <c r="L373" s="645"/>
      <c r="M373" s="645"/>
      <c r="N373" s="645"/>
      <c r="O373" s="646"/>
      <c r="P373" s="642" t="s">
        <v>40</v>
      </c>
      <c r="Q373" s="643"/>
      <c r="R373" s="643"/>
      <c r="S373" s="643"/>
      <c r="T373" s="643"/>
      <c r="U373" s="643"/>
      <c r="V373" s="644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637" t="s">
        <v>78</v>
      </c>
      <c r="B374" s="637"/>
      <c r="C374" s="637"/>
      <c r="D374" s="637"/>
      <c r="E374" s="637"/>
      <c r="F374" s="637"/>
      <c r="G374" s="637"/>
      <c r="H374" s="637"/>
      <c r="I374" s="637"/>
      <c r="J374" s="637"/>
      <c r="K374" s="637"/>
      <c r="L374" s="637"/>
      <c r="M374" s="637"/>
      <c r="N374" s="637"/>
      <c r="O374" s="637"/>
      <c r="P374" s="637"/>
      <c r="Q374" s="637"/>
      <c r="R374" s="637"/>
      <c r="S374" s="637"/>
      <c r="T374" s="637"/>
      <c r="U374" s="637"/>
      <c r="V374" s="637"/>
      <c r="W374" s="637"/>
      <c r="X374" s="637"/>
      <c r="Y374" s="637"/>
      <c r="Z374" s="637"/>
      <c r="AA374" s="66"/>
      <c r="AB374" s="66"/>
      <c r="AC374" s="80"/>
    </row>
    <row r="375" spans="1:68" ht="27" customHeight="1" x14ac:dyDescent="0.25">
      <c r="A375" s="63" t="s">
        <v>602</v>
      </c>
      <c r="B375" s="63" t="s">
        <v>603</v>
      </c>
      <c r="C375" s="36">
        <v>4301031303</v>
      </c>
      <c r="D375" s="638">
        <v>4607091384802</v>
      </c>
      <c r="E375" s="638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35</v>
      </c>
      <c r="P375" s="8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40"/>
      <c r="R375" s="640"/>
      <c r="S375" s="640"/>
      <c r="T375" s="641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604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45"/>
      <c r="B376" s="645"/>
      <c r="C376" s="645"/>
      <c r="D376" s="645"/>
      <c r="E376" s="645"/>
      <c r="F376" s="645"/>
      <c r="G376" s="645"/>
      <c r="H376" s="645"/>
      <c r="I376" s="645"/>
      <c r="J376" s="645"/>
      <c r="K376" s="645"/>
      <c r="L376" s="645"/>
      <c r="M376" s="645"/>
      <c r="N376" s="645"/>
      <c r="O376" s="646"/>
      <c r="P376" s="642" t="s">
        <v>40</v>
      </c>
      <c r="Q376" s="643"/>
      <c r="R376" s="643"/>
      <c r="S376" s="643"/>
      <c r="T376" s="643"/>
      <c r="U376" s="643"/>
      <c r="V376" s="644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645"/>
      <c r="B377" s="645"/>
      <c r="C377" s="645"/>
      <c r="D377" s="645"/>
      <c r="E377" s="645"/>
      <c r="F377" s="645"/>
      <c r="G377" s="645"/>
      <c r="H377" s="645"/>
      <c r="I377" s="645"/>
      <c r="J377" s="645"/>
      <c r="K377" s="645"/>
      <c r="L377" s="645"/>
      <c r="M377" s="645"/>
      <c r="N377" s="645"/>
      <c r="O377" s="646"/>
      <c r="P377" s="642" t="s">
        <v>40</v>
      </c>
      <c r="Q377" s="643"/>
      <c r="R377" s="643"/>
      <c r="S377" s="643"/>
      <c r="T377" s="643"/>
      <c r="U377" s="643"/>
      <c r="V377" s="644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637" t="s">
        <v>85</v>
      </c>
      <c r="B378" s="637"/>
      <c r="C378" s="637"/>
      <c r="D378" s="637"/>
      <c r="E378" s="637"/>
      <c r="F378" s="637"/>
      <c r="G378" s="637"/>
      <c r="H378" s="637"/>
      <c r="I378" s="637"/>
      <c r="J378" s="637"/>
      <c r="K378" s="637"/>
      <c r="L378" s="637"/>
      <c r="M378" s="637"/>
      <c r="N378" s="637"/>
      <c r="O378" s="637"/>
      <c r="P378" s="637"/>
      <c r="Q378" s="637"/>
      <c r="R378" s="637"/>
      <c r="S378" s="637"/>
      <c r="T378" s="637"/>
      <c r="U378" s="637"/>
      <c r="V378" s="637"/>
      <c r="W378" s="637"/>
      <c r="X378" s="637"/>
      <c r="Y378" s="637"/>
      <c r="Z378" s="637"/>
      <c r="AA378" s="66"/>
      <c r="AB378" s="66"/>
      <c r="AC378" s="80"/>
    </row>
    <row r="379" spans="1:68" ht="27" customHeight="1" x14ac:dyDescent="0.25">
      <c r="A379" s="63" t="s">
        <v>605</v>
      </c>
      <c r="B379" s="63" t="s">
        <v>606</v>
      </c>
      <c r="C379" s="36">
        <v>4301051899</v>
      </c>
      <c r="D379" s="638">
        <v>4607091384246</v>
      </c>
      <c r="E379" s="638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119</v>
      </c>
      <c r="L379" s="37" t="s">
        <v>45</v>
      </c>
      <c r="M379" s="38" t="s">
        <v>89</v>
      </c>
      <c r="N379" s="38"/>
      <c r="O379" s="37">
        <v>40</v>
      </c>
      <c r="P379" s="8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40"/>
      <c r="R379" s="640"/>
      <c r="S379" s="640"/>
      <c r="T379" s="64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607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608</v>
      </c>
      <c r="B380" s="63" t="s">
        <v>609</v>
      </c>
      <c r="C380" s="36">
        <v>4301051660</v>
      </c>
      <c r="D380" s="638">
        <v>4607091384253</v>
      </c>
      <c r="E380" s="638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90</v>
      </c>
      <c r="L380" s="37" t="s">
        <v>45</v>
      </c>
      <c r="M380" s="38" t="s">
        <v>89</v>
      </c>
      <c r="N380" s="38"/>
      <c r="O380" s="37">
        <v>40</v>
      </c>
      <c r="P380" s="8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40"/>
      <c r="R380" s="640"/>
      <c r="S380" s="640"/>
      <c r="T380" s="641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607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45"/>
      <c r="B381" s="645"/>
      <c r="C381" s="645"/>
      <c r="D381" s="645"/>
      <c r="E381" s="645"/>
      <c r="F381" s="645"/>
      <c r="G381" s="645"/>
      <c r="H381" s="645"/>
      <c r="I381" s="645"/>
      <c r="J381" s="645"/>
      <c r="K381" s="645"/>
      <c r="L381" s="645"/>
      <c r="M381" s="645"/>
      <c r="N381" s="645"/>
      <c r="O381" s="646"/>
      <c r="P381" s="642" t="s">
        <v>40</v>
      </c>
      <c r="Q381" s="643"/>
      <c r="R381" s="643"/>
      <c r="S381" s="643"/>
      <c r="T381" s="643"/>
      <c r="U381" s="643"/>
      <c r="V381" s="644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45"/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6"/>
      <c r="P382" s="642" t="s">
        <v>40</v>
      </c>
      <c r="Q382" s="643"/>
      <c r="R382" s="643"/>
      <c r="S382" s="643"/>
      <c r="T382" s="643"/>
      <c r="U382" s="643"/>
      <c r="V382" s="644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37" t="s">
        <v>183</v>
      </c>
      <c r="B383" s="637"/>
      <c r="C383" s="637"/>
      <c r="D383" s="637"/>
      <c r="E383" s="637"/>
      <c r="F383" s="637"/>
      <c r="G383" s="637"/>
      <c r="H383" s="637"/>
      <c r="I383" s="637"/>
      <c r="J383" s="637"/>
      <c r="K383" s="637"/>
      <c r="L383" s="637"/>
      <c r="M383" s="637"/>
      <c r="N383" s="637"/>
      <c r="O383" s="637"/>
      <c r="P383" s="637"/>
      <c r="Q383" s="637"/>
      <c r="R383" s="637"/>
      <c r="S383" s="637"/>
      <c r="T383" s="637"/>
      <c r="U383" s="637"/>
      <c r="V383" s="637"/>
      <c r="W383" s="637"/>
      <c r="X383" s="637"/>
      <c r="Y383" s="637"/>
      <c r="Z383" s="637"/>
      <c r="AA383" s="66"/>
      <c r="AB383" s="66"/>
      <c r="AC383" s="80"/>
    </row>
    <row r="384" spans="1:68" ht="27" customHeight="1" x14ac:dyDescent="0.25">
      <c r="A384" s="63" t="s">
        <v>610</v>
      </c>
      <c r="B384" s="63" t="s">
        <v>611</v>
      </c>
      <c r="C384" s="36">
        <v>4301060441</v>
      </c>
      <c r="D384" s="638">
        <v>4607091389357</v>
      </c>
      <c r="E384" s="638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40"/>
      <c r="R384" s="640"/>
      <c r="S384" s="640"/>
      <c r="T384" s="641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612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45"/>
      <c r="B385" s="645"/>
      <c r="C385" s="645"/>
      <c r="D385" s="645"/>
      <c r="E385" s="645"/>
      <c r="F385" s="645"/>
      <c r="G385" s="645"/>
      <c r="H385" s="645"/>
      <c r="I385" s="645"/>
      <c r="J385" s="645"/>
      <c r="K385" s="645"/>
      <c r="L385" s="645"/>
      <c r="M385" s="645"/>
      <c r="N385" s="645"/>
      <c r="O385" s="646"/>
      <c r="P385" s="642" t="s">
        <v>40</v>
      </c>
      <c r="Q385" s="643"/>
      <c r="R385" s="643"/>
      <c r="S385" s="643"/>
      <c r="T385" s="643"/>
      <c r="U385" s="643"/>
      <c r="V385" s="644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45"/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6"/>
      <c r="P386" s="642" t="s">
        <v>40</v>
      </c>
      <c r="Q386" s="643"/>
      <c r="R386" s="643"/>
      <c r="S386" s="643"/>
      <c r="T386" s="643"/>
      <c r="U386" s="643"/>
      <c r="V386" s="644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35" t="s">
        <v>613</v>
      </c>
      <c r="B387" s="635"/>
      <c r="C387" s="635"/>
      <c r="D387" s="635"/>
      <c r="E387" s="635"/>
      <c r="F387" s="635"/>
      <c r="G387" s="635"/>
      <c r="H387" s="635"/>
      <c r="I387" s="635"/>
      <c r="J387" s="635"/>
      <c r="K387" s="635"/>
      <c r="L387" s="635"/>
      <c r="M387" s="635"/>
      <c r="N387" s="635"/>
      <c r="O387" s="635"/>
      <c r="P387" s="635"/>
      <c r="Q387" s="635"/>
      <c r="R387" s="635"/>
      <c r="S387" s="635"/>
      <c r="T387" s="635"/>
      <c r="U387" s="635"/>
      <c r="V387" s="635"/>
      <c r="W387" s="635"/>
      <c r="X387" s="635"/>
      <c r="Y387" s="635"/>
      <c r="Z387" s="635"/>
      <c r="AA387" s="54"/>
      <c r="AB387" s="54"/>
      <c r="AC387" s="54"/>
    </row>
    <row r="388" spans="1:68" ht="16.5" customHeight="1" x14ac:dyDescent="0.25">
      <c r="A388" s="636" t="s">
        <v>614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65"/>
      <c r="AB388" s="65"/>
      <c r="AC388" s="79"/>
    </row>
    <row r="389" spans="1:68" ht="14.25" customHeight="1" x14ac:dyDescent="0.25">
      <c r="A389" s="637" t="s">
        <v>78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6"/>
      <c r="AB389" s="66"/>
      <c r="AC389" s="80"/>
    </row>
    <row r="390" spans="1:68" ht="27" customHeight="1" x14ac:dyDescent="0.25">
      <c r="A390" s="63" t="s">
        <v>615</v>
      </c>
      <c r="B390" s="63" t="s">
        <v>616</v>
      </c>
      <c r="C390" s="36">
        <v>4301031405</v>
      </c>
      <c r="D390" s="638">
        <v>4680115886100</v>
      </c>
      <c r="E390" s="63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2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40"/>
      <c r="R390" s="640"/>
      <c r="S390" s="640"/>
      <c r="T390" s="64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5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617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53">IFERROR(X390*I390/H390,"0")</f>
        <v>0</v>
      </c>
      <c r="BN390" s="78">
        <f t="shared" ref="BN390:BN399" si="54">IFERROR(Y390*I390/H390,"0")</f>
        <v>0</v>
      </c>
      <c r="BO390" s="78">
        <f t="shared" ref="BO390:BO399" si="55">IFERROR(1/J390*(X390/H390),"0")</f>
        <v>0</v>
      </c>
      <c r="BP390" s="78">
        <f t="shared" ref="BP390:BP399" si="56">IFERROR(1/J390*(Y390/H390),"0")</f>
        <v>0</v>
      </c>
    </row>
    <row r="391" spans="1:68" ht="27" customHeight="1" x14ac:dyDescent="0.25">
      <c r="A391" s="63" t="s">
        <v>618</v>
      </c>
      <c r="B391" s="63" t="s">
        <v>619</v>
      </c>
      <c r="C391" s="36">
        <v>4301031382</v>
      </c>
      <c r="D391" s="638">
        <v>4680115886117</v>
      </c>
      <c r="E391" s="63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40"/>
      <c r="R391" s="640"/>
      <c r="S391" s="640"/>
      <c r="T391" s="64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618</v>
      </c>
      <c r="B392" s="63" t="s">
        <v>621</v>
      </c>
      <c r="C392" s="36">
        <v>4301031406</v>
      </c>
      <c r="D392" s="638">
        <v>4680115886117</v>
      </c>
      <c r="E392" s="63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0"/>
      <c r="R392" s="640"/>
      <c r="S392" s="640"/>
      <c r="T392" s="64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622</v>
      </c>
      <c r="B393" s="63" t="s">
        <v>623</v>
      </c>
      <c r="C393" s="36">
        <v>4301031402</v>
      </c>
      <c r="D393" s="638">
        <v>4680115886124</v>
      </c>
      <c r="E393" s="638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2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40"/>
      <c r="R393" s="640"/>
      <c r="S393" s="640"/>
      <c r="T393" s="64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624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4301031366</v>
      </c>
      <c r="D394" s="638">
        <v>4680115883147</v>
      </c>
      <c r="E394" s="638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40"/>
      <c r="R394" s="640"/>
      <c r="S394" s="640"/>
      <c r="T394" s="64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ref="Z394:Z399" si="57">IFERROR(IF(Y394=0,"",ROUNDUP(Y394/H394,0)*0.00502),"")</f>
        <v/>
      </c>
      <c r="AA394" s="68" t="s">
        <v>45</v>
      </c>
      <c r="AB394" s="69" t="s">
        <v>45</v>
      </c>
      <c r="AC394" s="454" t="s">
        <v>617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627</v>
      </c>
      <c r="B395" s="63" t="s">
        <v>628</v>
      </c>
      <c r="C395" s="36">
        <v>4301031362</v>
      </c>
      <c r="D395" s="638">
        <v>4607091384338</v>
      </c>
      <c r="E395" s="63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40"/>
      <c r="R395" s="640"/>
      <c r="S395" s="640"/>
      <c r="T395" s="64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617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37.5" customHeight="1" x14ac:dyDescent="0.25">
      <c r="A396" s="63" t="s">
        <v>629</v>
      </c>
      <c r="B396" s="63" t="s">
        <v>630</v>
      </c>
      <c r="C396" s="36">
        <v>4301031361</v>
      </c>
      <c r="D396" s="638">
        <v>4607091389524</v>
      </c>
      <c r="E396" s="638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40"/>
      <c r="R396" s="640"/>
      <c r="S396" s="640"/>
      <c r="T396" s="64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632</v>
      </c>
      <c r="B397" s="63" t="s">
        <v>633</v>
      </c>
      <c r="C397" s="36">
        <v>4301031364</v>
      </c>
      <c r="D397" s="638">
        <v>4680115883161</v>
      </c>
      <c r="E397" s="638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40"/>
      <c r="R397" s="640"/>
      <c r="S397" s="640"/>
      <c r="T397" s="64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635</v>
      </c>
      <c r="B398" s="63" t="s">
        <v>636</v>
      </c>
      <c r="C398" s="36">
        <v>4301031358</v>
      </c>
      <c r="D398" s="638">
        <v>4607091389531</v>
      </c>
      <c r="E398" s="63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40"/>
      <c r="R398" s="640"/>
      <c r="S398" s="640"/>
      <c r="T398" s="64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37.5" customHeight="1" x14ac:dyDescent="0.25">
      <c r="A399" s="63" t="s">
        <v>638</v>
      </c>
      <c r="B399" s="63" t="s">
        <v>639</v>
      </c>
      <c r="C399" s="36">
        <v>4301031360</v>
      </c>
      <c r="D399" s="638">
        <v>4607091384345</v>
      </c>
      <c r="E399" s="638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40"/>
      <c r="R399" s="640"/>
      <c r="S399" s="640"/>
      <c r="T399" s="641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634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x14ac:dyDescent="0.2">
      <c r="A400" s="645"/>
      <c r="B400" s="645"/>
      <c r="C400" s="645"/>
      <c r="D400" s="645"/>
      <c r="E400" s="645"/>
      <c r="F400" s="645"/>
      <c r="G400" s="645"/>
      <c r="H400" s="645"/>
      <c r="I400" s="645"/>
      <c r="J400" s="645"/>
      <c r="K400" s="645"/>
      <c r="L400" s="645"/>
      <c r="M400" s="645"/>
      <c r="N400" s="645"/>
      <c r="O400" s="646"/>
      <c r="P400" s="642" t="s">
        <v>40</v>
      </c>
      <c r="Q400" s="643"/>
      <c r="R400" s="643"/>
      <c r="S400" s="643"/>
      <c r="T400" s="643"/>
      <c r="U400" s="643"/>
      <c r="V400" s="644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45"/>
      <c r="B401" s="645"/>
      <c r="C401" s="645"/>
      <c r="D401" s="645"/>
      <c r="E401" s="645"/>
      <c r="F401" s="645"/>
      <c r="G401" s="645"/>
      <c r="H401" s="645"/>
      <c r="I401" s="645"/>
      <c r="J401" s="645"/>
      <c r="K401" s="645"/>
      <c r="L401" s="645"/>
      <c r="M401" s="645"/>
      <c r="N401" s="645"/>
      <c r="O401" s="646"/>
      <c r="P401" s="642" t="s">
        <v>40</v>
      </c>
      <c r="Q401" s="643"/>
      <c r="R401" s="643"/>
      <c r="S401" s="643"/>
      <c r="T401" s="643"/>
      <c r="U401" s="643"/>
      <c r="V401" s="644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37" t="s">
        <v>85</v>
      </c>
      <c r="B402" s="637"/>
      <c r="C402" s="637"/>
      <c r="D402" s="637"/>
      <c r="E402" s="637"/>
      <c r="F402" s="637"/>
      <c r="G402" s="637"/>
      <c r="H402" s="637"/>
      <c r="I402" s="637"/>
      <c r="J402" s="637"/>
      <c r="K402" s="637"/>
      <c r="L402" s="637"/>
      <c r="M402" s="637"/>
      <c r="N402" s="637"/>
      <c r="O402" s="637"/>
      <c r="P402" s="637"/>
      <c r="Q402" s="637"/>
      <c r="R402" s="637"/>
      <c r="S402" s="637"/>
      <c r="T402" s="637"/>
      <c r="U402" s="637"/>
      <c r="V402" s="637"/>
      <c r="W402" s="637"/>
      <c r="X402" s="637"/>
      <c r="Y402" s="637"/>
      <c r="Z402" s="637"/>
      <c r="AA402" s="66"/>
      <c r="AB402" s="66"/>
      <c r="AC402" s="80"/>
    </row>
    <row r="403" spans="1:68" ht="27" customHeight="1" x14ac:dyDescent="0.25">
      <c r="A403" s="63" t="s">
        <v>640</v>
      </c>
      <c r="B403" s="63" t="s">
        <v>641</v>
      </c>
      <c r="C403" s="36">
        <v>4301051284</v>
      </c>
      <c r="D403" s="638">
        <v>4607091384352</v>
      </c>
      <c r="E403" s="638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122</v>
      </c>
      <c r="L403" s="37" t="s">
        <v>45</v>
      </c>
      <c r="M403" s="38" t="s">
        <v>89</v>
      </c>
      <c r="N403" s="38"/>
      <c r="O403" s="37">
        <v>45</v>
      </c>
      <c r="P403" s="8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40"/>
      <c r="R403" s="640"/>
      <c r="S403" s="640"/>
      <c r="T403" s="64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642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643</v>
      </c>
      <c r="B404" s="63" t="s">
        <v>644</v>
      </c>
      <c r="C404" s="36">
        <v>4301051431</v>
      </c>
      <c r="D404" s="638">
        <v>4607091389654</v>
      </c>
      <c r="E404" s="638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90</v>
      </c>
      <c r="L404" s="37" t="s">
        <v>45</v>
      </c>
      <c r="M404" s="38" t="s">
        <v>89</v>
      </c>
      <c r="N404" s="38"/>
      <c r="O404" s="37">
        <v>45</v>
      </c>
      <c r="P404" s="8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40"/>
      <c r="R404" s="640"/>
      <c r="S404" s="640"/>
      <c r="T404" s="641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45"/>
      <c r="B405" s="645"/>
      <c r="C405" s="645"/>
      <c r="D405" s="645"/>
      <c r="E405" s="645"/>
      <c r="F405" s="645"/>
      <c r="G405" s="645"/>
      <c r="H405" s="645"/>
      <c r="I405" s="645"/>
      <c r="J405" s="645"/>
      <c r="K405" s="645"/>
      <c r="L405" s="645"/>
      <c r="M405" s="645"/>
      <c r="N405" s="645"/>
      <c r="O405" s="646"/>
      <c r="P405" s="642" t="s">
        <v>40</v>
      </c>
      <c r="Q405" s="643"/>
      <c r="R405" s="643"/>
      <c r="S405" s="643"/>
      <c r="T405" s="643"/>
      <c r="U405" s="643"/>
      <c r="V405" s="644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45"/>
      <c r="B406" s="645"/>
      <c r="C406" s="645"/>
      <c r="D406" s="645"/>
      <c r="E406" s="645"/>
      <c r="F406" s="645"/>
      <c r="G406" s="645"/>
      <c r="H406" s="645"/>
      <c r="I406" s="645"/>
      <c r="J406" s="645"/>
      <c r="K406" s="645"/>
      <c r="L406" s="645"/>
      <c r="M406" s="645"/>
      <c r="N406" s="645"/>
      <c r="O406" s="646"/>
      <c r="P406" s="642" t="s">
        <v>40</v>
      </c>
      <c r="Q406" s="643"/>
      <c r="R406" s="643"/>
      <c r="S406" s="643"/>
      <c r="T406" s="643"/>
      <c r="U406" s="643"/>
      <c r="V406" s="644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36" t="s">
        <v>646</v>
      </c>
      <c r="B407" s="636"/>
      <c r="C407" s="636"/>
      <c r="D407" s="636"/>
      <c r="E407" s="636"/>
      <c r="F407" s="636"/>
      <c r="G407" s="636"/>
      <c r="H407" s="636"/>
      <c r="I407" s="636"/>
      <c r="J407" s="636"/>
      <c r="K407" s="636"/>
      <c r="L407" s="636"/>
      <c r="M407" s="636"/>
      <c r="N407" s="636"/>
      <c r="O407" s="636"/>
      <c r="P407" s="636"/>
      <c r="Q407" s="636"/>
      <c r="R407" s="636"/>
      <c r="S407" s="636"/>
      <c r="T407" s="636"/>
      <c r="U407" s="636"/>
      <c r="V407" s="636"/>
      <c r="W407" s="636"/>
      <c r="X407" s="636"/>
      <c r="Y407" s="636"/>
      <c r="Z407" s="636"/>
      <c r="AA407" s="65"/>
      <c r="AB407" s="65"/>
      <c r="AC407" s="79"/>
    </row>
    <row r="408" spans="1:68" ht="14.25" customHeight="1" x14ac:dyDescent="0.25">
      <c r="A408" s="637" t="s">
        <v>148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6"/>
      <c r="AB408" s="66"/>
      <c r="AC408" s="80"/>
    </row>
    <row r="409" spans="1:68" ht="27" customHeight="1" x14ac:dyDescent="0.25">
      <c r="A409" s="63" t="s">
        <v>647</v>
      </c>
      <c r="B409" s="63" t="s">
        <v>648</v>
      </c>
      <c r="C409" s="36">
        <v>4301020319</v>
      </c>
      <c r="D409" s="638">
        <v>4680115885240</v>
      </c>
      <c r="E409" s="638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40"/>
      <c r="R409" s="640"/>
      <c r="S409" s="640"/>
      <c r="T409" s="64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649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45"/>
      <c r="B410" s="645"/>
      <c r="C410" s="645"/>
      <c r="D410" s="645"/>
      <c r="E410" s="645"/>
      <c r="F410" s="645"/>
      <c r="G410" s="645"/>
      <c r="H410" s="645"/>
      <c r="I410" s="645"/>
      <c r="J410" s="645"/>
      <c r="K410" s="645"/>
      <c r="L410" s="645"/>
      <c r="M410" s="645"/>
      <c r="N410" s="645"/>
      <c r="O410" s="646"/>
      <c r="P410" s="642" t="s">
        <v>40</v>
      </c>
      <c r="Q410" s="643"/>
      <c r="R410" s="643"/>
      <c r="S410" s="643"/>
      <c r="T410" s="643"/>
      <c r="U410" s="643"/>
      <c r="V410" s="644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45"/>
      <c r="B411" s="645"/>
      <c r="C411" s="645"/>
      <c r="D411" s="645"/>
      <c r="E411" s="645"/>
      <c r="F411" s="645"/>
      <c r="G411" s="645"/>
      <c r="H411" s="645"/>
      <c r="I411" s="645"/>
      <c r="J411" s="645"/>
      <c r="K411" s="645"/>
      <c r="L411" s="645"/>
      <c r="M411" s="645"/>
      <c r="N411" s="645"/>
      <c r="O411" s="646"/>
      <c r="P411" s="642" t="s">
        <v>40</v>
      </c>
      <c r="Q411" s="643"/>
      <c r="R411" s="643"/>
      <c r="S411" s="643"/>
      <c r="T411" s="643"/>
      <c r="U411" s="643"/>
      <c r="V411" s="644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37" t="s">
        <v>78</v>
      </c>
      <c r="B412" s="637"/>
      <c r="C412" s="637"/>
      <c r="D412" s="637"/>
      <c r="E412" s="637"/>
      <c r="F412" s="637"/>
      <c r="G412" s="637"/>
      <c r="H412" s="637"/>
      <c r="I412" s="637"/>
      <c r="J412" s="637"/>
      <c r="K412" s="637"/>
      <c r="L412" s="637"/>
      <c r="M412" s="637"/>
      <c r="N412" s="637"/>
      <c r="O412" s="637"/>
      <c r="P412" s="637"/>
      <c r="Q412" s="637"/>
      <c r="R412" s="637"/>
      <c r="S412" s="637"/>
      <c r="T412" s="637"/>
      <c r="U412" s="637"/>
      <c r="V412" s="637"/>
      <c r="W412" s="637"/>
      <c r="X412" s="637"/>
      <c r="Y412" s="637"/>
      <c r="Z412" s="637"/>
      <c r="AA412" s="66"/>
      <c r="AB412" s="66"/>
      <c r="AC412" s="80"/>
    </row>
    <row r="413" spans="1:68" ht="27" customHeight="1" x14ac:dyDescent="0.25">
      <c r="A413" s="63" t="s">
        <v>650</v>
      </c>
      <c r="B413" s="63" t="s">
        <v>651</v>
      </c>
      <c r="C413" s="36">
        <v>4301031403</v>
      </c>
      <c r="D413" s="638">
        <v>4680115886094</v>
      </c>
      <c r="E413" s="63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40"/>
      <c r="R413" s="640"/>
      <c r="S413" s="640"/>
      <c r="T413" s="64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653</v>
      </c>
      <c r="B414" s="63" t="s">
        <v>654</v>
      </c>
      <c r="C414" s="36">
        <v>4301031363</v>
      </c>
      <c r="D414" s="638">
        <v>4607091389425</v>
      </c>
      <c r="E414" s="63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40"/>
      <c r="R414" s="640"/>
      <c r="S414" s="640"/>
      <c r="T414" s="64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4301031373</v>
      </c>
      <c r="D415" s="638">
        <v>4680115880771</v>
      </c>
      <c r="E415" s="63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40"/>
      <c r="R415" s="640"/>
      <c r="S415" s="640"/>
      <c r="T415" s="64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4301031359</v>
      </c>
      <c r="D416" s="638">
        <v>4607091389500</v>
      </c>
      <c r="E416" s="63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40"/>
      <c r="R416" s="640"/>
      <c r="S416" s="640"/>
      <c r="T416" s="64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45"/>
      <c r="B417" s="645"/>
      <c r="C417" s="645"/>
      <c r="D417" s="645"/>
      <c r="E417" s="645"/>
      <c r="F417" s="645"/>
      <c r="G417" s="645"/>
      <c r="H417" s="645"/>
      <c r="I417" s="645"/>
      <c r="J417" s="645"/>
      <c r="K417" s="645"/>
      <c r="L417" s="645"/>
      <c r="M417" s="645"/>
      <c r="N417" s="645"/>
      <c r="O417" s="646"/>
      <c r="P417" s="642" t="s">
        <v>40</v>
      </c>
      <c r="Q417" s="643"/>
      <c r="R417" s="643"/>
      <c r="S417" s="643"/>
      <c r="T417" s="643"/>
      <c r="U417" s="643"/>
      <c r="V417" s="64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45"/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6"/>
      <c r="P418" s="642" t="s">
        <v>40</v>
      </c>
      <c r="Q418" s="643"/>
      <c r="R418" s="643"/>
      <c r="S418" s="643"/>
      <c r="T418" s="643"/>
      <c r="U418" s="643"/>
      <c r="V418" s="64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36" t="s">
        <v>661</v>
      </c>
      <c r="B419" s="636"/>
      <c r="C419" s="636"/>
      <c r="D419" s="636"/>
      <c r="E419" s="636"/>
      <c r="F419" s="636"/>
      <c r="G419" s="636"/>
      <c r="H419" s="636"/>
      <c r="I419" s="636"/>
      <c r="J419" s="636"/>
      <c r="K419" s="636"/>
      <c r="L419" s="636"/>
      <c r="M419" s="636"/>
      <c r="N419" s="636"/>
      <c r="O419" s="636"/>
      <c r="P419" s="636"/>
      <c r="Q419" s="636"/>
      <c r="R419" s="636"/>
      <c r="S419" s="636"/>
      <c r="T419" s="636"/>
      <c r="U419" s="636"/>
      <c r="V419" s="636"/>
      <c r="W419" s="636"/>
      <c r="X419" s="636"/>
      <c r="Y419" s="636"/>
      <c r="Z419" s="636"/>
      <c r="AA419" s="65"/>
      <c r="AB419" s="65"/>
      <c r="AC419" s="79"/>
    </row>
    <row r="420" spans="1:68" ht="14.25" customHeight="1" x14ac:dyDescent="0.25">
      <c r="A420" s="637" t="s">
        <v>78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6"/>
      <c r="AB420" s="66"/>
      <c r="AC420" s="80"/>
    </row>
    <row r="421" spans="1:68" ht="27" customHeight="1" x14ac:dyDescent="0.25">
      <c r="A421" s="63" t="s">
        <v>662</v>
      </c>
      <c r="B421" s="63" t="s">
        <v>663</v>
      </c>
      <c r="C421" s="36">
        <v>4301031347</v>
      </c>
      <c r="D421" s="638">
        <v>4680115885110</v>
      </c>
      <c r="E421" s="63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4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40"/>
      <c r="R421" s="640"/>
      <c r="S421" s="640"/>
      <c r="T421" s="64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664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45"/>
      <c r="B422" s="645"/>
      <c r="C422" s="645"/>
      <c r="D422" s="645"/>
      <c r="E422" s="645"/>
      <c r="F422" s="645"/>
      <c r="G422" s="645"/>
      <c r="H422" s="645"/>
      <c r="I422" s="645"/>
      <c r="J422" s="645"/>
      <c r="K422" s="645"/>
      <c r="L422" s="645"/>
      <c r="M422" s="645"/>
      <c r="N422" s="645"/>
      <c r="O422" s="646"/>
      <c r="P422" s="642" t="s">
        <v>40</v>
      </c>
      <c r="Q422" s="643"/>
      <c r="R422" s="643"/>
      <c r="S422" s="643"/>
      <c r="T422" s="643"/>
      <c r="U422" s="643"/>
      <c r="V422" s="64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45"/>
      <c r="B423" s="645"/>
      <c r="C423" s="645"/>
      <c r="D423" s="645"/>
      <c r="E423" s="645"/>
      <c r="F423" s="645"/>
      <c r="G423" s="645"/>
      <c r="H423" s="645"/>
      <c r="I423" s="645"/>
      <c r="J423" s="645"/>
      <c r="K423" s="645"/>
      <c r="L423" s="645"/>
      <c r="M423" s="645"/>
      <c r="N423" s="645"/>
      <c r="O423" s="646"/>
      <c r="P423" s="642" t="s">
        <v>40</v>
      </c>
      <c r="Q423" s="643"/>
      <c r="R423" s="643"/>
      <c r="S423" s="643"/>
      <c r="T423" s="643"/>
      <c r="U423" s="643"/>
      <c r="V423" s="64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36" t="s">
        <v>665</v>
      </c>
      <c r="B424" s="636"/>
      <c r="C424" s="636"/>
      <c r="D424" s="636"/>
      <c r="E424" s="636"/>
      <c r="F424" s="636"/>
      <c r="G424" s="636"/>
      <c r="H424" s="636"/>
      <c r="I424" s="636"/>
      <c r="J424" s="636"/>
      <c r="K424" s="636"/>
      <c r="L424" s="636"/>
      <c r="M424" s="636"/>
      <c r="N424" s="636"/>
      <c r="O424" s="636"/>
      <c r="P424" s="636"/>
      <c r="Q424" s="636"/>
      <c r="R424" s="636"/>
      <c r="S424" s="636"/>
      <c r="T424" s="636"/>
      <c r="U424" s="636"/>
      <c r="V424" s="636"/>
      <c r="W424" s="636"/>
      <c r="X424" s="636"/>
      <c r="Y424" s="636"/>
      <c r="Z424" s="636"/>
      <c r="AA424" s="65"/>
      <c r="AB424" s="65"/>
      <c r="AC424" s="79"/>
    </row>
    <row r="425" spans="1:68" ht="14.25" customHeight="1" x14ac:dyDescent="0.25">
      <c r="A425" s="637" t="s">
        <v>78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6"/>
      <c r="AB425" s="66"/>
      <c r="AC425" s="80"/>
    </row>
    <row r="426" spans="1:68" ht="27" customHeight="1" x14ac:dyDescent="0.25">
      <c r="A426" s="63" t="s">
        <v>666</v>
      </c>
      <c r="B426" s="63" t="s">
        <v>667</v>
      </c>
      <c r="C426" s="36">
        <v>4301031261</v>
      </c>
      <c r="D426" s="638">
        <v>4680115885103</v>
      </c>
      <c r="E426" s="63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40"/>
      <c r="R426" s="640"/>
      <c r="S426" s="640"/>
      <c r="T426" s="64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668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45"/>
      <c r="B427" s="645"/>
      <c r="C427" s="645"/>
      <c r="D427" s="645"/>
      <c r="E427" s="645"/>
      <c r="F427" s="645"/>
      <c r="G427" s="645"/>
      <c r="H427" s="645"/>
      <c r="I427" s="645"/>
      <c r="J427" s="645"/>
      <c r="K427" s="645"/>
      <c r="L427" s="645"/>
      <c r="M427" s="645"/>
      <c r="N427" s="645"/>
      <c r="O427" s="646"/>
      <c r="P427" s="642" t="s">
        <v>40</v>
      </c>
      <c r="Q427" s="643"/>
      <c r="R427" s="643"/>
      <c r="S427" s="643"/>
      <c r="T427" s="643"/>
      <c r="U427" s="643"/>
      <c r="V427" s="64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45"/>
      <c r="B428" s="645"/>
      <c r="C428" s="645"/>
      <c r="D428" s="645"/>
      <c r="E428" s="645"/>
      <c r="F428" s="645"/>
      <c r="G428" s="645"/>
      <c r="H428" s="645"/>
      <c r="I428" s="645"/>
      <c r="J428" s="645"/>
      <c r="K428" s="645"/>
      <c r="L428" s="645"/>
      <c r="M428" s="645"/>
      <c r="N428" s="645"/>
      <c r="O428" s="646"/>
      <c r="P428" s="642" t="s">
        <v>40</v>
      </c>
      <c r="Q428" s="643"/>
      <c r="R428" s="643"/>
      <c r="S428" s="643"/>
      <c r="T428" s="643"/>
      <c r="U428" s="643"/>
      <c r="V428" s="64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35" t="s">
        <v>669</v>
      </c>
      <c r="B429" s="635"/>
      <c r="C429" s="635"/>
      <c r="D429" s="635"/>
      <c r="E429" s="635"/>
      <c r="F429" s="635"/>
      <c r="G429" s="635"/>
      <c r="H429" s="635"/>
      <c r="I429" s="635"/>
      <c r="J429" s="635"/>
      <c r="K429" s="635"/>
      <c r="L429" s="635"/>
      <c r="M429" s="635"/>
      <c r="N429" s="635"/>
      <c r="O429" s="635"/>
      <c r="P429" s="635"/>
      <c r="Q429" s="635"/>
      <c r="R429" s="635"/>
      <c r="S429" s="635"/>
      <c r="T429" s="635"/>
      <c r="U429" s="635"/>
      <c r="V429" s="635"/>
      <c r="W429" s="635"/>
      <c r="X429" s="635"/>
      <c r="Y429" s="635"/>
      <c r="Z429" s="635"/>
      <c r="AA429" s="54"/>
      <c r="AB429" s="54"/>
      <c r="AC429" s="54"/>
    </row>
    <row r="430" spans="1:68" ht="16.5" customHeight="1" x14ac:dyDescent="0.25">
      <c r="A430" s="636" t="s">
        <v>669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65"/>
      <c r="AB430" s="65"/>
      <c r="AC430" s="79"/>
    </row>
    <row r="431" spans="1:68" ht="14.25" customHeight="1" x14ac:dyDescent="0.25">
      <c r="A431" s="637" t="s">
        <v>114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6"/>
      <c r="AB431" s="66"/>
      <c r="AC431" s="80"/>
    </row>
    <row r="432" spans="1:68" ht="27" customHeight="1" x14ac:dyDescent="0.25">
      <c r="A432" s="63" t="s">
        <v>670</v>
      </c>
      <c r="B432" s="63" t="s">
        <v>671</v>
      </c>
      <c r="C432" s="36">
        <v>4301011795</v>
      </c>
      <c r="D432" s="638">
        <v>4607091389067</v>
      </c>
      <c r="E432" s="63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40"/>
      <c r="R432" s="640"/>
      <c r="S432" s="640"/>
      <c r="T432" s="64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5" si="58">IFERROR(IF(X432="",0,CEILING((X432/$H432),1)*$H432),"")</f>
        <v>0</v>
      </c>
      <c r="Z432" s="41" t="str">
        <f t="shared" ref="Z432:Z438" si="59">IFERROR(IF(Y432=0,"",ROUNDUP(Y432/H432,0)*0.01196),"")</f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5" si="60">IFERROR(X432*I432/H432,"0")</f>
        <v>0</v>
      </c>
      <c r="BN432" s="78">
        <f t="shared" ref="BN432:BN445" si="61">IFERROR(Y432*I432/H432,"0")</f>
        <v>0</v>
      </c>
      <c r="BO432" s="78">
        <f t="shared" ref="BO432:BO445" si="62">IFERROR(1/J432*(X432/H432),"0")</f>
        <v>0</v>
      </c>
      <c r="BP432" s="78">
        <f t="shared" ref="BP432:BP445" si="63">IFERROR(1/J432*(Y432/H432),"0")</f>
        <v>0</v>
      </c>
    </row>
    <row r="433" spans="1:68" ht="27" customHeight="1" x14ac:dyDescent="0.25">
      <c r="A433" s="63" t="s">
        <v>673</v>
      </c>
      <c r="B433" s="63" t="s">
        <v>674</v>
      </c>
      <c r="C433" s="36">
        <v>4301011961</v>
      </c>
      <c r="D433" s="638">
        <v>4680115885271</v>
      </c>
      <c r="E433" s="63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40"/>
      <c r="R433" s="640"/>
      <c r="S433" s="640"/>
      <c r="T433" s="64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4301011376</v>
      </c>
      <c r="D434" s="638">
        <v>4680115885226</v>
      </c>
      <c r="E434" s="63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40"/>
      <c r="R434" s="640"/>
      <c r="S434" s="640"/>
      <c r="T434" s="64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679</v>
      </c>
      <c r="B435" s="63" t="s">
        <v>680</v>
      </c>
      <c r="C435" s="36">
        <v>4301012145</v>
      </c>
      <c r="D435" s="638">
        <v>4607091383522</v>
      </c>
      <c r="E435" s="63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8" t="s">
        <v>681</v>
      </c>
      <c r="Q435" s="640"/>
      <c r="R435" s="640"/>
      <c r="S435" s="640"/>
      <c r="T435" s="64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16.5" customHeight="1" x14ac:dyDescent="0.25">
      <c r="A436" s="63" t="s">
        <v>683</v>
      </c>
      <c r="B436" s="63" t="s">
        <v>684</v>
      </c>
      <c r="C436" s="36">
        <v>4301011774</v>
      </c>
      <c r="D436" s="638">
        <v>4680115884502</v>
      </c>
      <c r="E436" s="63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40"/>
      <c r="R436" s="640"/>
      <c r="S436" s="640"/>
      <c r="T436" s="64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686</v>
      </c>
      <c r="B437" s="63" t="s">
        <v>687</v>
      </c>
      <c r="C437" s="36">
        <v>4301011771</v>
      </c>
      <c r="D437" s="638">
        <v>4607091389104</v>
      </c>
      <c r="E437" s="63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40"/>
      <c r="R437" s="640"/>
      <c r="S437" s="640"/>
      <c r="T437" s="64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16.5" customHeight="1" x14ac:dyDescent="0.25">
      <c r="A438" s="63" t="s">
        <v>689</v>
      </c>
      <c r="B438" s="63" t="s">
        <v>690</v>
      </c>
      <c r="C438" s="36">
        <v>4301011799</v>
      </c>
      <c r="D438" s="638">
        <v>4680115884519</v>
      </c>
      <c r="E438" s="63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40"/>
      <c r="R438" s="640"/>
      <c r="S438" s="640"/>
      <c r="T438" s="64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4301012125</v>
      </c>
      <c r="D439" s="638">
        <v>4680115886391</v>
      </c>
      <c r="E439" s="63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5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40"/>
      <c r="R439" s="640"/>
      <c r="S439" s="640"/>
      <c r="T439" s="64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672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4301012035</v>
      </c>
      <c r="D440" s="638">
        <v>4680115880603</v>
      </c>
      <c r="E440" s="638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640"/>
      <c r="R440" s="640"/>
      <c r="S440" s="640"/>
      <c r="T440" s="64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672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4301012146</v>
      </c>
      <c r="D441" s="638">
        <v>4607091389999</v>
      </c>
      <c r="E441" s="638"/>
      <c r="F441" s="62">
        <v>0.6</v>
      </c>
      <c r="G441" s="37">
        <v>8</v>
      </c>
      <c r="H441" s="62">
        <v>4.8</v>
      </c>
      <c r="I441" s="62">
        <v>5.01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4" t="s">
        <v>698</v>
      </c>
      <c r="Q441" s="640"/>
      <c r="R441" s="640"/>
      <c r="S441" s="640"/>
      <c r="T441" s="64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682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4301012036</v>
      </c>
      <c r="D442" s="638">
        <v>4680115882782</v>
      </c>
      <c r="E442" s="638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640"/>
      <c r="R442" s="640"/>
      <c r="S442" s="640"/>
      <c r="T442" s="64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675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4301012050</v>
      </c>
      <c r="D443" s="638">
        <v>4680115885479</v>
      </c>
      <c r="E443" s="638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118</v>
      </c>
      <c r="N443" s="38"/>
      <c r="O443" s="37">
        <v>60</v>
      </c>
      <c r="P443" s="8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640"/>
      <c r="R443" s="640"/>
      <c r="S443" s="640"/>
      <c r="T443" s="64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688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703</v>
      </c>
      <c r="B444" s="63" t="s">
        <v>704</v>
      </c>
      <c r="C444" s="36">
        <v>4301011784</v>
      </c>
      <c r="D444" s="638">
        <v>4607091389982</v>
      </c>
      <c r="E444" s="638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0"/>
      <c r="R444" s="640"/>
      <c r="S444" s="640"/>
      <c r="T444" s="64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688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703</v>
      </c>
      <c r="B445" s="63" t="s">
        <v>705</v>
      </c>
      <c r="C445" s="36">
        <v>4301012034</v>
      </c>
      <c r="D445" s="638">
        <v>4607091389982</v>
      </c>
      <c r="E445" s="638"/>
      <c r="F445" s="62">
        <v>0.6</v>
      </c>
      <c r="G445" s="37">
        <v>8</v>
      </c>
      <c r="H445" s="62">
        <v>4.8</v>
      </c>
      <c r="I445" s="62">
        <v>6.96</v>
      </c>
      <c r="J445" s="37">
        <v>120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0"/>
      <c r="R445" s="640"/>
      <c r="S445" s="640"/>
      <c r="T445" s="64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IFERROR(IF(Y445=0,"",ROUNDUP(Y445/H445,0)*0.00937),"")</f>
        <v/>
      </c>
      <c r="AA445" s="68" t="s">
        <v>45</v>
      </c>
      <c r="AB445" s="69" t="s">
        <v>45</v>
      </c>
      <c r="AC445" s="510" t="s">
        <v>688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x14ac:dyDescent="0.2">
      <c r="A446" s="645"/>
      <c r="B446" s="645"/>
      <c r="C446" s="645"/>
      <c r="D446" s="645"/>
      <c r="E446" s="645"/>
      <c r="F446" s="645"/>
      <c r="G446" s="645"/>
      <c r="H446" s="645"/>
      <c r="I446" s="645"/>
      <c r="J446" s="645"/>
      <c r="K446" s="645"/>
      <c r="L446" s="645"/>
      <c r="M446" s="645"/>
      <c r="N446" s="645"/>
      <c r="O446" s="646"/>
      <c r="P446" s="642" t="s">
        <v>40</v>
      </c>
      <c r="Q446" s="643"/>
      <c r="R446" s="643"/>
      <c r="S446" s="643"/>
      <c r="T446" s="643"/>
      <c r="U446" s="643"/>
      <c r="V446" s="644"/>
      <c r="W446" s="42" t="s">
        <v>39</v>
      </c>
      <c r="X446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45"/>
      <c r="B447" s="645"/>
      <c r="C447" s="645"/>
      <c r="D447" s="645"/>
      <c r="E447" s="645"/>
      <c r="F447" s="645"/>
      <c r="G447" s="645"/>
      <c r="H447" s="645"/>
      <c r="I447" s="645"/>
      <c r="J447" s="645"/>
      <c r="K447" s="645"/>
      <c r="L447" s="645"/>
      <c r="M447" s="645"/>
      <c r="N447" s="645"/>
      <c r="O447" s="646"/>
      <c r="P447" s="642" t="s">
        <v>40</v>
      </c>
      <c r="Q447" s="643"/>
      <c r="R447" s="643"/>
      <c r="S447" s="643"/>
      <c r="T447" s="643"/>
      <c r="U447" s="643"/>
      <c r="V447" s="644"/>
      <c r="W447" s="42" t="s">
        <v>0</v>
      </c>
      <c r="X447" s="43">
        <f>IFERROR(SUM(X432:X445),"0")</f>
        <v>0</v>
      </c>
      <c r="Y447" s="43">
        <f>IFERROR(SUM(Y432:Y445),"0")</f>
        <v>0</v>
      </c>
      <c r="Z447" s="42"/>
      <c r="AA447" s="67"/>
      <c r="AB447" s="67"/>
      <c r="AC447" s="67"/>
    </row>
    <row r="448" spans="1:68" ht="14.25" customHeight="1" x14ac:dyDescent="0.25">
      <c r="A448" s="637" t="s">
        <v>148</v>
      </c>
      <c r="B448" s="637"/>
      <c r="C448" s="637"/>
      <c r="D448" s="637"/>
      <c r="E448" s="637"/>
      <c r="F448" s="637"/>
      <c r="G448" s="637"/>
      <c r="H448" s="637"/>
      <c r="I448" s="637"/>
      <c r="J448" s="637"/>
      <c r="K448" s="637"/>
      <c r="L448" s="637"/>
      <c r="M448" s="637"/>
      <c r="N448" s="637"/>
      <c r="O448" s="637"/>
      <c r="P448" s="637"/>
      <c r="Q448" s="637"/>
      <c r="R448" s="637"/>
      <c r="S448" s="637"/>
      <c r="T448" s="637"/>
      <c r="U448" s="637"/>
      <c r="V448" s="637"/>
      <c r="W448" s="637"/>
      <c r="X448" s="637"/>
      <c r="Y448" s="637"/>
      <c r="Z448" s="637"/>
      <c r="AA448" s="66"/>
      <c r="AB448" s="66"/>
      <c r="AC448" s="80"/>
    </row>
    <row r="449" spans="1:68" ht="16.5" customHeight="1" x14ac:dyDescent="0.25">
      <c r="A449" s="63" t="s">
        <v>706</v>
      </c>
      <c r="B449" s="63" t="s">
        <v>707</v>
      </c>
      <c r="C449" s="36">
        <v>4301020334</v>
      </c>
      <c r="D449" s="638">
        <v>4607091388930</v>
      </c>
      <c r="E449" s="638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70</v>
      </c>
      <c r="P449" s="8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640"/>
      <c r="R449" s="640"/>
      <c r="S449" s="640"/>
      <c r="T449" s="641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2" t="s">
        <v>708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709</v>
      </c>
      <c r="B450" s="63" t="s">
        <v>710</v>
      </c>
      <c r="C450" s="36">
        <v>4301020384</v>
      </c>
      <c r="D450" s="638">
        <v>4680115886407</v>
      </c>
      <c r="E450" s="638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70</v>
      </c>
      <c r="P450" s="86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640"/>
      <c r="R450" s="640"/>
      <c r="S450" s="640"/>
      <c r="T450" s="641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4" t="s">
        <v>708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711</v>
      </c>
      <c r="B451" s="63" t="s">
        <v>712</v>
      </c>
      <c r="C451" s="36">
        <v>4301020385</v>
      </c>
      <c r="D451" s="638">
        <v>4680115880054</v>
      </c>
      <c r="E451" s="638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70</v>
      </c>
      <c r="P451" s="86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640"/>
      <c r="R451" s="640"/>
      <c r="S451" s="640"/>
      <c r="T451" s="64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6" t="s">
        <v>708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45"/>
      <c r="B452" s="645"/>
      <c r="C452" s="645"/>
      <c r="D452" s="645"/>
      <c r="E452" s="645"/>
      <c r="F452" s="645"/>
      <c r="G452" s="645"/>
      <c r="H452" s="645"/>
      <c r="I452" s="645"/>
      <c r="J452" s="645"/>
      <c r="K452" s="645"/>
      <c r="L452" s="645"/>
      <c r="M452" s="645"/>
      <c r="N452" s="645"/>
      <c r="O452" s="646"/>
      <c r="P452" s="642" t="s">
        <v>40</v>
      </c>
      <c r="Q452" s="643"/>
      <c r="R452" s="643"/>
      <c r="S452" s="643"/>
      <c r="T452" s="643"/>
      <c r="U452" s="643"/>
      <c r="V452" s="644"/>
      <c r="W452" s="42" t="s">
        <v>39</v>
      </c>
      <c r="X452" s="43">
        <f>IFERROR(X449/H449,"0")+IFERROR(X450/H450,"0")+IFERROR(X451/H451,"0")</f>
        <v>0</v>
      </c>
      <c r="Y452" s="43">
        <f>IFERROR(Y449/H449,"0")+IFERROR(Y450/H450,"0")+IFERROR(Y451/H451,"0")</f>
        <v>0</v>
      </c>
      <c r="Z452" s="43">
        <f>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45"/>
      <c r="B453" s="645"/>
      <c r="C453" s="645"/>
      <c r="D453" s="645"/>
      <c r="E453" s="645"/>
      <c r="F453" s="645"/>
      <c r="G453" s="645"/>
      <c r="H453" s="645"/>
      <c r="I453" s="645"/>
      <c r="J453" s="645"/>
      <c r="K453" s="645"/>
      <c r="L453" s="645"/>
      <c r="M453" s="645"/>
      <c r="N453" s="645"/>
      <c r="O453" s="646"/>
      <c r="P453" s="642" t="s">
        <v>40</v>
      </c>
      <c r="Q453" s="643"/>
      <c r="R453" s="643"/>
      <c r="S453" s="643"/>
      <c r="T453" s="643"/>
      <c r="U453" s="643"/>
      <c r="V453" s="644"/>
      <c r="W453" s="42" t="s">
        <v>0</v>
      </c>
      <c r="X453" s="43">
        <f>IFERROR(SUM(X449:X451),"0")</f>
        <v>0</v>
      </c>
      <c r="Y453" s="43">
        <f>IFERROR(SUM(Y449:Y451),"0")</f>
        <v>0</v>
      </c>
      <c r="Z453" s="42"/>
      <c r="AA453" s="67"/>
      <c r="AB453" s="67"/>
      <c r="AC453" s="67"/>
    </row>
    <row r="454" spans="1:68" ht="14.25" customHeight="1" x14ac:dyDescent="0.25">
      <c r="A454" s="637" t="s">
        <v>78</v>
      </c>
      <c r="B454" s="637"/>
      <c r="C454" s="637"/>
      <c r="D454" s="637"/>
      <c r="E454" s="637"/>
      <c r="F454" s="637"/>
      <c r="G454" s="637"/>
      <c r="H454" s="637"/>
      <c r="I454" s="637"/>
      <c r="J454" s="637"/>
      <c r="K454" s="637"/>
      <c r="L454" s="637"/>
      <c r="M454" s="637"/>
      <c r="N454" s="637"/>
      <c r="O454" s="637"/>
      <c r="P454" s="637"/>
      <c r="Q454" s="637"/>
      <c r="R454" s="637"/>
      <c r="S454" s="637"/>
      <c r="T454" s="637"/>
      <c r="U454" s="637"/>
      <c r="V454" s="637"/>
      <c r="W454" s="637"/>
      <c r="X454" s="637"/>
      <c r="Y454" s="637"/>
      <c r="Z454" s="637"/>
      <c r="AA454" s="66"/>
      <c r="AB454" s="66"/>
      <c r="AC454" s="80"/>
    </row>
    <row r="455" spans="1:68" ht="27" customHeight="1" x14ac:dyDescent="0.25">
      <c r="A455" s="63" t="s">
        <v>713</v>
      </c>
      <c r="B455" s="63" t="s">
        <v>714</v>
      </c>
      <c r="C455" s="36">
        <v>4301031349</v>
      </c>
      <c r="D455" s="638">
        <v>4680115883116</v>
      </c>
      <c r="E455" s="638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118</v>
      </c>
      <c r="N455" s="38"/>
      <c r="O455" s="37">
        <v>70</v>
      </c>
      <c r="P455" s="86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640"/>
      <c r="R455" s="640"/>
      <c r="S455" s="640"/>
      <c r="T455" s="641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ref="Y455:Y461" si="64"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715</v>
      </c>
      <c r="AG455" s="78"/>
      <c r="AJ455" s="84" t="s">
        <v>45</v>
      </c>
      <c r="AK455" s="84">
        <v>0</v>
      </c>
      <c r="BB455" s="519" t="s">
        <v>66</v>
      </c>
      <c r="BM455" s="78">
        <f t="shared" ref="BM455:BM461" si="65">IFERROR(X455*I455/H455,"0")</f>
        <v>0</v>
      </c>
      <c r="BN455" s="78">
        <f t="shared" ref="BN455:BN461" si="66">IFERROR(Y455*I455/H455,"0")</f>
        <v>0</v>
      </c>
      <c r="BO455" s="78">
        <f t="shared" ref="BO455:BO461" si="67">IFERROR(1/J455*(X455/H455),"0")</f>
        <v>0</v>
      </c>
      <c r="BP455" s="78">
        <f t="shared" ref="BP455:BP461" si="68">IFERROR(1/J455*(Y455/H455),"0")</f>
        <v>0</v>
      </c>
    </row>
    <row r="456" spans="1:68" ht="27" customHeight="1" x14ac:dyDescent="0.25">
      <c r="A456" s="63" t="s">
        <v>716</v>
      </c>
      <c r="B456" s="63" t="s">
        <v>717</v>
      </c>
      <c r="C456" s="36">
        <v>4301031350</v>
      </c>
      <c r="D456" s="638">
        <v>4680115883093</v>
      </c>
      <c r="E456" s="63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640"/>
      <c r="R456" s="640"/>
      <c r="S456" s="640"/>
      <c r="T456" s="64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4301031353</v>
      </c>
      <c r="D457" s="638">
        <v>4680115883109</v>
      </c>
      <c r="E457" s="63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640"/>
      <c r="R457" s="640"/>
      <c r="S457" s="640"/>
      <c r="T457" s="64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4301031351</v>
      </c>
      <c r="D458" s="638">
        <v>4680115882072</v>
      </c>
      <c r="E458" s="638"/>
      <c r="F458" s="62">
        <v>0.6</v>
      </c>
      <c r="G458" s="37">
        <v>6</v>
      </c>
      <c r="H458" s="62">
        <v>3.6</v>
      </c>
      <c r="I458" s="62">
        <v>3.81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0"/>
      <c r="R458" s="640"/>
      <c r="S458" s="640"/>
      <c r="T458" s="64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715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722</v>
      </c>
      <c r="B459" s="63" t="s">
        <v>724</v>
      </c>
      <c r="C459" s="36">
        <v>4301031419</v>
      </c>
      <c r="D459" s="638">
        <v>4680115882072</v>
      </c>
      <c r="E459" s="638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0"/>
      <c r="R459" s="640"/>
      <c r="S459" s="640"/>
      <c r="T459" s="64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715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725</v>
      </c>
      <c r="B460" s="63" t="s">
        <v>726</v>
      </c>
      <c r="C460" s="36">
        <v>4301031418</v>
      </c>
      <c r="D460" s="638">
        <v>4680115882102</v>
      </c>
      <c r="E460" s="638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640"/>
      <c r="R460" s="640"/>
      <c r="S460" s="640"/>
      <c r="T460" s="64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727</v>
      </c>
      <c r="B461" s="63" t="s">
        <v>728</v>
      </c>
      <c r="C461" s="36">
        <v>4301031417</v>
      </c>
      <c r="D461" s="638">
        <v>4680115882096</v>
      </c>
      <c r="E461" s="63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640"/>
      <c r="R461" s="640"/>
      <c r="S461" s="640"/>
      <c r="T461" s="64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x14ac:dyDescent="0.2">
      <c r="A462" s="645"/>
      <c r="B462" s="645"/>
      <c r="C462" s="645"/>
      <c r="D462" s="645"/>
      <c r="E462" s="645"/>
      <c r="F462" s="645"/>
      <c r="G462" s="645"/>
      <c r="H462" s="645"/>
      <c r="I462" s="645"/>
      <c r="J462" s="645"/>
      <c r="K462" s="645"/>
      <c r="L462" s="645"/>
      <c r="M462" s="645"/>
      <c r="N462" s="645"/>
      <c r="O462" s="646"/>
      <c r="P462" s="642" t="s">
        <v>40</v>
      </c>
      <c r="Q462" s="643"/>
      <c r="R462" s="643"/>
      <c r="S462" s="643"/>
      <c r="T462" s="643"/>
      <c r="U462" s="643"/>
      <c r="V462" s="644"/>
      <c r="W462" s="42" t="s">
        <v>39</v>
      </c>
      <c r="X462" s="43">
        <f>IFERROR(X455/H455,"0")+IFERROR(X456/H456,"0")+IFERROR(X457/H457,"0")+IFERROR(X458/H458,"0")+IFERROR(X459/H459,"0")+IFERROR(X460/H460,"0")+IFERROR(X461/H461,"0")</f>
        <v>0</v>
      </c>
      <c r="Y462" s="43">
        <f>IFERROR(Y455/H455,"0")+IFERROR(Y456/H456,"0")+IFERROR(Y457/H457,"0")+IFERROR(Y458/H458,"0")+IFERROR(Y459/H459,"0")+IFERROR(Y460/H460,"0")+IFERROR(Y461/H461,"0")</f>
        <v>0</v>
      </c>
      <c r="Z462" s="43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45"/>
      <c r="B463" s="645"/>
      <c r="C463" s="645"/>
      <c r="D463" s="645"/>
      <c r="E463" s="645"/>
      <c r="F463" s="645"/>
      <c r="G463" s="645"/>
      <c r="H463" s="645"/>
      <c r="I463" s="645"/>
      <c r="J463" s="645"/>
      <c r="K463" s="645"/>
      <c r="L463" s="645"/>
      <c r="M463" s="645"/>
      <c r="N463" s="645"/>
      <c r="O463" s="646"/>
      <c r="P463" s="642" t="s">
        <v>40</v>
      </c>
      <c r="Q463" s="643"/>
      <c r="R463" s="643"/>
      <c r="S463" s="643"/>
      <c r="T463" s="643"/>
      <c r="U463" s="643"/>
      <c r="V463" s="644"/>
      <c r="W463" s="42" t="s">
        <v>0</v>
      </c>
      <c r="X463" s="43">
        <f>IFERROR(SUM(X455:X461),"0")</f>
        <v>0</v>
      </c>
      <c r="Y463" s="43">
        <f>IFERROR(SUM(Y455:Y461),"0")</f>
        <v>0</v>
      </c>
      <c r="Z463" s="42"/>
      <c r="AA463" s="67"/>
      <c r="AB463" s="67"/>
      <c r="AC463" s="67"/>
    </row>
    <row r="464" spans="1:68" ht="14.25" customHeight="1" x14ac:dyDescent="0.25">
      <c r="A464" s="637" t="s">
        <v>85</v>
      </c>
      <c r="B464" s="637"/>
      <c r="C464" s="637"/>
      <c r="D464" s="637"/>
      <c r="E464" s="637"/>
      <c r="F464" s="637"/>
      <c r="G464" s="637"/>
      <c r="H464" s="637"/>
      <c r="I464" s="637"/>
      <c r="J464" s="637"/>
      <c r="K464" s="637"/>
      <c r="L464" s="637"/>
      <c r="M464" s="637"/>
      <c r="N464" s="637"/>
      <c r="O464" s="637"/>
      <c r="P464" s="637"/>
      <c r="Q464" s="637"/>
      <c r="R464" s="637"/>
      <c r="S464" s="637"/>
      <c r="T464" s="637"/>
      <c r="U464" s="637"/>
      <c r="V464" s="637"/>
      <c r="W464" s="637"/>
      <c r="X464" s="637"/>
      <c r="Y464" s="637"/>
      <c r="Z464" s="637"/>
      <c r="AA464" s="66"/>
      <c r="AB464" s="66"/>
      <c r="AC464" s="80"/>
    </row>
    <row r="465" spans="1:68" ht="16.5" customHeight="1" x14ac:dyDescent="0.25">
      <c r="A465" s="63" t="s">
        <v>729</v>
      </c>
      <c r="B465" s="63" t="s">
        <v>730</v>
      </c>
      <c r="C465" s="36">
        <v>4301051232</v>
      </c>
      <c r="D465" s="638">
        <v>4607091383409</v>
      </c>
      <c r="E465" s="638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640"/>
      <c r="R465" s="640"/>
      <c r="S465" s="640"/>
      <c r="T465" s="64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731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16.5" customHeight="1" x14ac:dyDescent="0.25">
      <c r="A466" s="63" t="s">
        <v>732</v>
      </c>
      <c r="B466" s="63" t="s">
        <v>733</v>
      </c>
      <c r="C466" s="36">
        <v>4301051233</v>
      </c>
      <c r="D466" s="638">
        <v>4607091383416</v>
      </c>
      <c r="E466" s="63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640"/>
      <c r="R466" s="640"/>
      <c r="S466" s="640"/>
      <c r="T466" s="64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735</v>
      </c>
      <c r="B467" s="63" t="s">
        <v>736</v>
      </c>
      <c r="C467" s="36">
        <v>4301051064</v>
      </c>
      <c r="D467" s="638">
        <v>4680115883536</v>
      </c>
      <c r="E467" s="638"/>
      <c r="F467" s="62">
        <v>0.3</v>
      </c>
      <c r="G467" s="37">
        <v>6</v>
      </c>
      <c r="H467" s="62">
        <v>1.8</v>
      </c>
      <c r="I467" s="62">
        <v>2.0459999999999998</v>
      </c>
      <c r="J467" s="37">
        <v>182</v>
      </c>
      <c r="K467" s="37" t="s">
        <v>90</v>
      </c>
      <c r="L467" s="37" t="s">
        <v>45</v>
      </c>
      <c r="M467" s="38" t="s">
        <v>89</v>
      </c>
      <c r="N467" s="38"/>
      <c r="O467" s="37">
        <v>45</v>
      </c>
      <c r="P467" s="8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640"/>
      <c r="R467" s="640"/>
      <c r="S467" s="640"/>
      <c r="T467" s="64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45"/>
      <c r="B468" s="645"/>
      <c r="C468" s="645"/>
      <c r="D468" s="645"/>
      <c r="E468" s="645"/>
      <c r="F468" s="645"/>
      <c r="G468" s="645"/>
      <c r="H468" s="645"/>
      <c r="I468" s="645"/>
      <c r="J468" s="645"/>
      <c r="K468" s="645"/>
      <c r="L468" s="645"/>
      <c r="M468" s="645"/>
      <c r="N468" s="645"/>
      <c r="O468" s="646"/>
      <c r="P468" s="642" t="s">
        <v>40</v>
      </c>
      <c r="Q468" s="643"/>
      <c r="R468" s="643"/>
      <c r="S468" s="643"/>
      <c r="T468" s="643"/>
      <c r="U468" s="643"/>
      <c r="V468" s="644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45"/>
      <c r="B469" s="645"/>
      <c r="C469" s="645"/>
      <c r="D469" s="645"/>
      <c r="E469" s="645"/>
      <c r="F469" s="645"/>
      <c r="G469" s="645"/>
      <c r="H469" s="645"/>
      <c r="I469" s="645"/>
      <c r="J469" s="645"/>
      <c r="K469" s="645"/>
      <c r="L469" s="645"/>
      <c r="M469" s="645"/>
      <c r="N469" s="645"/>
      <c r="O469" s="646"/>
      <c r="P469" s="642" t="s">
        <v>40</v>
      </c>
      <c r="Q469" s="643"/>
      <c r="R469" s="643"/>
      <c r="S469" s="643"/>
      <c r="T469" s="643"/>
      <c r="U469" s="643"/>
      <c r="V469" s="644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27.75" customHeight="1" x14ac:dyDescent="0.2">
      <c r="A470" s="635" t="s">
        <v>738</v>
      </c>
      <c r="B470" s="635"/>
      <c r="C470" s="635"/>
      <c r="D470" s="635"/>
      <c r="E470" s="635"/>
      <c r="F470" s="635"/>
      <c r="G470" s="635"/>
      <c r="H470" s="635"/>
      <c r="I470" s="635"/>
      <c r="J470" s="635"/>
      <c r="K470" s="635"/>
      <c r="L470" s="635"/>
      <c r="M470" s="635"/>
      <c r="N470" s="635"/>
      <c r="O470" s="635"/>
      <c r="P470" s="635"/>
      <c r="Q470" s="635"/>
      <c r="R470" s="635"/>
      <c r="S470" s="635"/>
      <c r="T470" s="635"/>
      <c r="U470" s="635"/>
      <c r="V470" s="635"/>
      <c r="W470" s="635"/>
      <c r="X470" s="635"/>
      <c r="Y470" s="635"/>
      <c r="Z470" s="635"/>
      <c r="AA470" s="54"/>
      <c r="AB470" s="54"/>
      <c r="AC470" s="54"/>
    </row>
    <row r="471" spans="1:68" ht="16.5" customHeight="1" x14ac:dyDescent="0.25">
      <c r="A471" s="636" t="s">
        <v>738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65"/>
      <c r="AB471" s="65"/>
      <c r="AC471" s="79"/>
    </row>
    <row r="472" spans="1:68" ht="14.25" customHeight="1" x14ac:dyDescent="0.25">
      <c r="A472" s="637" t="s">
        <v>114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6"/>
      <c r="AB472" s="66"/>
      <c r="AC472" s="80"/>
    </row>
    <row r="473" spans="1:68" ht="27" customHeight="1" x14ac:dyDescent="0.25">
      <c r="A473" s="63" t="s">
        <v>739</v>
      </c>
      <c r="B473" s="63" t="s">
        <v>740</v>
      </c>
      <c r="C473" s="36">
        <v>4301011763</v>
      </c>
      <c r="D473" s="638">
        <v>4640242181011</v>
      </c>
      <c r="E473" s="638"/>
      <c r="F473" s="62">
        <v>1.35</v>
      </c>
      <c r="G473" s="37">
        <v>8</v>
      </c>
      <c r="H473" s="62">
        <v>10.8</v>
      </c>
      <c r="I473" s="62">
        <v>11.234999999999999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55</v>
      </c>
      <c r="P473" s="872" t="s">
        <v>741</v>
      </c>
      <c r="Q473" s="640"/>
      <c r="R473" s="640"/>
      <c r="S473" s="640"/>
      <c r="T473" s="641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8" t="s">
        <v>742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743</v>
      </c>
      <c r="B474" s="63" t="s">
        <v>744</v>
      </c>
      <c r="C474" s="36">
        <v>4301011585</v>
      </c>
      <c r="D474" s="638">
        <v>4640242180441</v>
      </c>
      <c r="E474" s="638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73" t="s">
        <v>745</v>
      </c>
      <c r="Q474" s="640"/>
      <c r="R474" s="640"/>
      <c r="S474" s="640"/>
      <c r="T474" s="64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746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747</v>
      </c>
      <c r="B475" s="63" t="s">
        <v>748</v>
      </c>
      <c r="C475" s="36">
        <v>4301011584</v>
      </c>
      <c r="D475" s="638">
        <v>4640242180564</v>
      </c>
      <c r="E475" s="63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4" t="s">
        <v>749</v>
      </c>
      <c r="Q475" s="640"/>
      <c r="R475" s="640"/>
      <c r="S475" s="640"/>
      <c r="T475" s="64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750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751</v>
      </c>
      <c r="B476" s="63" t="s">
        <v>752</v>
      </c>
      <c r="C476" s="36">
        <v>4301011764</v>
      </c>
      <c r="D476" s="638">
        <v>4640242181189</v>
      </c>
      <c r="E476" s="638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122</v>
      </c>
      <c r="L476" s="37" t="s">
        <v>45</v>
      </c>
      <c r="M476" s="38" t="s">
        <v>89</v>
      </c>
      <c r="N476" s="38"/>
      <c r="O476" s="37">
        <v>55</v>
      </c>
      <c r="P476" s="8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640"/>
      <c r="R476" s="640"/>
      <c r="S476" s="640"/>
      <c r="T476" s="64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742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45"/>
      <c r="B477" s="645"/>
      <c r="C477" s="645"/>
      <c r="D477" s="645"/>
      <c r="E477" s="645"/>
      <c r="F477" s="645"/>
      <c r="G477" s="645"/>
      <c r="H477" s="645"/>
      <c r="I477" s="645"/>
      <c r="J477" s="645"/>
      <c r="K477" s="645"/>
      <c r="L477" s="645"/>
      <c r="M477" s="645"/>
      <c r="N477" s="645"/>
      <c r="O477" s="646"/>
      <c r="P477" s="642" t="s">
        <v>40</v>
      </c>
      <c r="Q477" s="643"/>
      <c r="R477" s="643"/>
      <c r="S477" s="643"/>
      <c r="T477" s="643"/>
      <c r="U477" s="643"/>
      <c r="V477" s="644"/>
      <c r="W477" s="42" t="s">
        <v>39</v>
      </c>
      <c r="X477" s="43">
        <f>IFERROR(X473/H473,"0")+IFERROR(X474/H474,"0")+IFERROR(X475/H475,"0")+IFERROR(X476/H476,"0")</f>
        <v>0</v>
      </c>
      <c r="Y477" s="43">
        <f>IFERROR(Y473/H473,"0")+IFERROR(Y474/H474,"0")+IFERROR(Y475/H475,"0")+IFERROR(Y476/H476,"0")</f>
        <v>0</v>
      </c>
      <c r="Z477" s="43">
        <f>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45"/>
      <c r="B478" s="645"/>
      <c r="C478" s="645"/>
      <c r="D478" s="645"/>
      <c r="E478" s="645"/>
      <c r="F478" s="645"/>
      <c r="G478" s="645"/>
      <c r="H478" s="645"/>
      <c r="I478" s="645"/>
      <c r="J478" s="645"/>
      <c r="K478" s="645"/>
      <c r="L478" s="645"/>
      <c r="M478" s="645"/>
      <c r="N478" s="645"/>
      <c r="O478" s="646"/>
      <c r="P478" s="642" t="s">
        <v>40</v>
      </c>
      <c r="Q478" s="643"/>
      <c r="R478" s="643"/>
      <c r="S478" s="643"/>
      <c r="T478" s="643"/>
      <c r="U478" s="643"/>
      <c r="V478" s="644"/>
      <c r="W478" s="42" t="s">
        <v>0</v>
      </c>
      <c r="X478" s="43">
        <f>IFERROR(SUM(X473:X476),"0")</f>
        <v>0</v>
      </c>
      <c r="Y478" s="43">
        <f>IFERROR(SUM(Y473:Y476),"0")</f>
        <v>0</v>
      </c>
      <c r="Z478" s="42"/>
      <c r="AA478" s="67"/>
      <c r="AB478" s="67"/>
      <c r="AC478" s="67"/>
    </row>
    <row r="479" spans="1:68" ht="14.25" customHeight="1" x14ac:dyDescent="0.25">
      <c r="A479" s="637" t="s">
        <v>148</v>
      </c>
      <c r="B479" s="637"/>
      <c r="C479" s="637"/>
      <c r="D479" s="637"/>
      <c r="E479" s="637"/>
      <c r="F479" s="637"/>
      <c r="G479" s="637"/>
      <c r="H479" s="637"/>
      <c r="I479" s="637"/>
      <c r="J479" s="637"/>
      <c r="K479" s="637"/>
      <c r="L479" s="637"/>
      <c r="M479" s="637"/>
      <c r="N479" s="637"/>
      <c r="O479" s="637"/>
      <c r="P479" s="637"/>
      <c r="Q479" s="637"/>
      <c r="R479" s="637"/>
      <c r="S479" s="637"/>
      <c r="T479" s="637"/>
      <c r="U479" s="637"/>
      <c r="V479" s="637"/>
      <c r="W479" s="637"/>
      <c r="X479" s="637"/>
      <c r="Y479" s="637"/>
      <c r="Z479" s="637"/>
      <c r="AA479" s="66"/>
      <c r="AB479" s="66"/>
      <c r="AC479" s="80"/>
    </row>
    <row r="480" spans="1:68" ht="27" customHeight="1" x14ac:dyDescent="0.25">
      <c r="A480" s="63" t="s">
        <v>753</v>
      </c>
      <c r="B480" s="63" t="s">
        <v>754</v>
      </c>
      <c r="C480" s="36">
        <v>4301020400</v>
      </c>
      <c r="D480" s="638">
        <v>4640242180519</v>
      </c>
      <c r="E480" s="638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76" t="s">
        <v>755</v>
      </c>
      <c r="Q480" s="640"/>
      <c r="R480" s="640"/>
      <c r="S480" s="640"/>
      <c r="T480" s="641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6" t="s">
        <v>756</v>
      </c>
      <c r="AG480" s="78"/>
      <c r="AJ480" s="84" t="s">
        <v>45</v>
      </c>
      <c r="AK480" s="84">
        <v>0</v>
      </c>
      <c r="BB480" s="547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757</v>
      </c>
      <c r="B481" s="63" t="s">
        <v>758</v>
      </c>
      <c r="C481" s="36">
        <v>4301020260</v>
      </c>
      <c r="D481" s="638">
        <v>4640242180526</v>
      </c>
      <c r="E481" s="638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7" t="s">
        <v>759</v>
      </c>
      <c r="Q481" s="640"/>
      <c r="R481" s="640"/>
      <c r="S481" s="640"/>
      <c r="T481" s="64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760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761</v>
      </c>
      <c r="B482" s="63" t="s">
        <v>762</v>
      </c>
      <c r="C482" s="36">
        <v>4301020295</v>
      </c>
      <c r="D482" s="638">
        <v>4640242181363</v>
      </c>
      <c r="E482" s="638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78" t="s">
        <v>763</v>
      </c>
      <c r="Q482" s="640"/>
      <c r="R482" s="640"/>
      <c r="S482" s="640"/>
      <c r="T482" s="64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764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45"/>
      <c r="B483" s="645"/>
      <c r="C483" s="645"/>
      <c r="D483" s="645"/>
      <c r="E483" s="645"/>
      <c r="F483" s="645"/>
      <c r="G483" s="645"/>
      <c r="H483" s="645"/>
      <c r="I483" s="645"/>
      <c r="J483" s="645"/>
      <c r="K483" s="645"/>
      <c r="L483" s="645"/>
      <c r="M483" s="645"/>
      <c r="N483" s="645"/>
      <c r="O483" s="646"/>
      <c r="P483" s="642" t="s">
        <v>40</v>
      </c>
      <c r="Q483" s="643"/>
      <c r="R483" s="643"/>
      <c r="S483" s="643"/>
      <c r="T483" s="643"/>
      <c r="U483" s="643"/>
      <c r="V483" s="644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45"/>
      <c r="B484" s="645"/>
      <c r="C484" s="645"/>
      <c r="D484" s="645"/>
      <c r="E484" s="645"/>
      <c r="F484" s="645"/>
      <c r="G484" s="645"/>
      <c r="H484" s="645"/>
      <c r="I484" s="645"/>
      <c r="J484" s="645"/>
      <c r="K484" s="645"/>
      <c r="L484" s="645"/>
      <c r="M484" s="645"/>
      <c r="N484" s="645"/>
      <c r="O484" s="646"/>
      <c r="P484" s="642" t="s">
        <v>40</v>
      </c>
      <c r="Q484" s="643"/>
      <c r="R484" s="643"/>
      <c r="S484" s="643"/>
      <c r="T484" s="643"/>
      <c r="U484" s="643"/>
      <c r="V484" s="644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37" t="s">
        <v>78</v>
      </c>
      <c r="B485" s="637"/>
      <c r="C485" s="637"/>
      <c r="D485" s="637"/>
      <c r="E485" s="637"/>
      <c r="F485" s="637"/>
      <c r="G485" s="637"/>
      <c r="H485" s="637"/>
      <c r="I485" s="637"/>
      <c r="J485" s="637"/>
      <c r="K485" s="637"/>
      <c r="L485" s="637"/>
      <c r="M485" s="637"/>
      <c r="N485" s="637"/>
      <c r="O485" s="637"/>
      <c r="P485" s="637"/>
      <c r="Q485" s="637"/>
      <c r="R485" s="637"/>
      <c r="S485" s="637"/>
      <c r="T485" s="637"/>
      <c r="U485" s="637"/>
      <c r="V485" s="637"/>
      <c r="W485" s="637"/>
      <c r="X485" s="637"/>
      <c r="Y485" s="637"/>
      <c r="Z485" s="637"/>
      <c r="AA485" s="66"/>
      <c r="AB485" s="66"/>
      <c r="AC485" s="80"/>
    </row>
    <row r="486" spans="1:68" ht="27" customHeight="1" x14ac:dyDescent="0.25">
      <c r="A486" s="63" t="s">
        <v>765</v>
      </c>
      <c r="B486" s="63" t="s">
        <v>766</v>
      </c>
      <c r="C486" s="36">
        <v>4301031280</v>
      </c>
      <c r="D486" s="638">
        <v>4640242180816</v>
      </c>
      <c r="E486" s="638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79" t="s">
        <v>767</v>
      </c>
      <c r="Q486" s="640"/>
      <c r="R486" s="640"/>
      <c r="S486" s="640"/>
      <c r="T486" s="641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2" t="s">
        <v>768</v>
      </c>
      <c r="AG486" s="78"/>
      <c r="AJ486" s="84" t="s">
        <v>45</v>
      </c>
      <c r="AK486" s="84">
        <v>0</v>
      </c>
      <c r="BB486" s="553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769</v>
      </c>
      <c r="B487" s="63" t="s">
        <v>770</v>
      </c>
      <c r="C487" s="36">
        <v>4301031244</v>
      </c>
      <c r="D487" s="638">
        <v>4640242180595</v>
      </c>
      <c r="E487" s="638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0" t="s">
        <v>771</v>
      </c>
      <c r="Q487" s="640"/>
      <c r="R487" s="640"/>
      <c r="S487" s="640"/>
      <c r="T487" s="641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772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45"/>
      <c r="B488" s="645"/>
      <c r="C488" s="645"/>
      <c r="D488" s="645"/>
      <c r="E488" s="645"/>
      <c r="F488" s="645"/>
      <c r="G488" s="645"/>
      <c r="H488" s="645"/>
      <c r="I488" s="645"/>
      <c r="J488" s="645"/>
      <c r="K488" s="645"/>
      <c r="L488" s="645"/>
      <c r="M488" s="645"/>
      <c r="N488" s="645"/>
      <c r="O488" s="646"/>
      <c r="P488" s="642" t="s">
        <v>40</v>
      </c>
      <c r="Q488" s="643"/>
      <c r="R488" s="643"/>
      <c r="S488" s="643"/>
      <c r="T488" s="643"/>
      <c r="U488" s="643"/>
      <c r="V488" s="644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45"/>
      <c r="B489" s="645"/>
      <c r="C489" s="645"/>
      <c r="D489" s="645"/>
      <c r="E489" s="645"/>
      <c r="F489" s="645"/>
      <c r="G489" s="645"/>
      <c r="H489" s="645"/>
      <c r="I489" s="645"/>
      <c r="J489" s="645"/>
      <c r="K489" s="645"/>
      <c r="L489" s="645"/>
      <c r="M489" s="645"/>
      <c r="N489" s="645"/>
      <c r="O489" s="646"/>
      <c r="P489" s="642" t="s">
        <v>40</v>
      </c>
      <c r="Q489" s="643"/>
      <c r="R489" s="643"/>
      <c r="S489" s="643"/>
      <c r="T489" s="643"/>
      <c r="U489" s="643"/>
      <c r="V489" s="644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37" t="s">
        <v>85</v>
      </c>
      <c r="B490" s="637"/>
      <c r="C490" s="637"/>
      <c r="D490" s="637"/>
      <c r="E490" s="637"/>
      <c r="F490" s="637"/>
      <c r="G490" s="637"/>
      <c r="H490" s="637"/>
      <c r="I490" s="637"/>
      <c r="J490" s="637"/>
      <c r="K490" s="637"/>
      <c r="L490" s="637"/>
      <c r="M490" s="637"/>
      <c r="N490" s="637"/>
      <c r="O490" s="637"/>
      <c r="P490" s="637"/>
      <c r="Q490" s="637"/>
      <c r="R490" s="637"/>
      <c r="S490" s="637"/>
      <c r="T490" s="637"/>
      <c r="U490" s="637"/>
      <c r="V490" s="637"/>
      <c r="W490" s="637"/>
      <c r="X490" s="637"/>
      <c r="Y490" s="637"/>
      <c r="Z490" s="637"/>
      <c r="AA490" s="66"/>
      <c r="AB490" s="66"/>
      <c r="AC490" s="80"/>
    </row>
    <row r="491" spans="1:68" ht="27" customHeight="1" x14ac:dyDescent="0.25">
      <c r="A491" s="63" t="s">
        <v>773</v>
      </c>
      <c r="B491" s="63" t="s">
        <v>774</v>
      </c>
      <c r="C491" s="36">
        <v>4301052046</v>
      </c>
      <c r="D491" s="638">
        <v>4640242180533</v>
      </c>
      <c r="E491" s="638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81" t="s">
        <v>775</v>
      </c>
      <c r="Q491" s="640"/>
      <c r="R491" s="640"/>
      <c r="S491" s="640"/>
      <c r="T491" s="641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6" t="s">
        <v>776</v>
      </c>
      <c r="AG491" s="78"/>
      <c r="AJ491" s="84" t="s">
        <v>45</v>
      </c>
      <c r="AK491" s="84">
        <v>0</v>
      </c>
      <c r="BB491" s="557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777</v>
      </c>
      <c r="B492" s="63" t="s">
        <v>778</v>
      </c>
      <c r="C492" s="36">
        <v>4301051920</v>
      </c>
      <c r="D492" s="638">
        <v>4640242181233</v>
      </c>
      <c r="E492" s="638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82" t="s">
        <v>779</v>
      </c>
      <c r="Q492" s="640"/>
      <c r="R492" s="640"/>
      <c r="S492" s="640"/>
      <c r="T492" s="641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8" t="s">
        <v>776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45"/>
      <c r="B493" s="645"/>
      <c r="C493" s="645"/>
      <c r="D493" s="645"/>
      <c r="E493" s="645"/>
      <c r="F493" s="645"/>
      <c r="G493" s="645"/>
      <c r="H493" s="645"/>
      <c r="I493" s="645"/>
      <c r="J493" s="645"/>
      <c r="K493" s="645"/>
      <c r="L493" s="645"/>
      <c r="M493" s="645"/>
      <c r="N493" s="645"/>
      <c r="O493" s="646"/>
      <c r="P493" s="642" t="s">
        <v>40</v>
      </c>
      <c r="Q493" s="643"/>
      <c r="R493" s="643"/>
      <c r="S493" s="643"/>
      <c r="T493" s="643"/>
      <c r="U493" s="643"/>
      <c r="V493" s="644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45"/>
      <c r="B494" s="645"/>
      <c r="C494" s="645"/>
      <c r="D494" s="645"/>
      <c r="E494" s="645"/>
      <c r="F494" s="645"/>
      <c r="G494" s="645"/>
      <c r="H494" s="645"/>
      <c r="I494" s="645"/>
      <c r="J494" s="645"/>
      <c r="K494" s="645"/>
      <c r="L494" s="645"/>
      <c r="M494" s="645"/>
      <c r="N494" s="645"/>
      <c r="O494" s="646"/>
      <c r="P494" s="642" t="s">
        <v>40</v>
      </c>
      <c r="Q494" s="643"/>
      <c r="R494" s="643"/>
      <c r="S494" s="643"/>
      <c r="T494" s="643"/>
      <c r="U494" s="643"/>
      <c r="V494" s="644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37" t="s">
        <v>183</v>
      </c>
      <c r="B495" s="637"/>
      <c r="C495" s="637"/>
      <c r="D495" s="637"/>
      <c r="E495" s="637"/>
      <c r="F495" s="637"/>
      <c r="G495" s="637"/>
      <c r="H495" s="637"/>
      <c r="I495" s="637"/>
      <c r="J495" s="637"/>
      <c r="K495" s="637"/>
      <c r="L495" s="637"/>
      <c r="M495" s="637"/>
      <c r="N495" s="637"/>
      <c r="O495" s="637"/>
      <c r="P495" s="637"/>
      <c r="Q495" s="637"/>
      <c r="R495" s="637"/>
      <c r="S495" s="637"/>
      <c r="T495" s="637"/>
      <c r="U495" s="637"/>
      <c r="V495" s="637"/>
      <c r="W495" s="637"/>
      <c r="X495" s="637"/>
      <c r="Y495" s="637"/>
      <c r="Z495" s="637"/>
      <c r="AA495" s="66"/>
      <c r="AB495" s="66"/>
      <c r="AC495" s="80"/>
    </row>
    <row r="496" spans="1:68" ht="27" customHeight="1" x14ac:dyDescent="0.25">
      <c r="A496" s="63" t="s">
        <v>780</v>
      </c>
      <c r="B496" s="63" t="s">
        <v>781</v>
      </c>
      <c r="C496" s="36">
        <v>4301060491</v>
      </c>
      <c r="D496" s="638">
        <v>4640242180120</v>
      </c>
      <c r="E496" s="638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83" t="s">
        <v>782</v>
      </c>
      <c r="Q496" s="640"/>
      <c r="R496" s="640"/>
      <c r="S496" s="640"/>
      <c r="T496" s="641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0" t="s">
        <v>783</v>
      </c>
      <c r="AG496" s="78"/>
      <c r="AJ496" s="84" t="s">
        <v>45</v>
      </c>
      <c r="AK496" s="84">
        <v>0</v>
      </c>
      <c r="BB496" s="561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784</v>
      </c>
      <c r="B497" s="63" t="s">
        <v>785</v>
      </c>
      <c r="C497" s="36">
        <v>4301060493</v>
      </c>
      <c r="D497" s="638">
        <v>4640242180137</v>
      </c>
      <c r="E497" s="638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4" t="s">
        <v>786</v>
      </c>
      <c r="Q497" s="640"/>
      <c r="R497" s="640"/>
      <c r="S497" s="640"/>
      <c r="T497" s="641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787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45"/>
      <c r="B498" s="645"/>
      <c r="C498" s="645"/>
      <c r="D498" s="645"/>
      <c r="E498" s="645"/>
      <c r="F498" s="645"/>
      <c r="G498" s="645"/>
      <c r="H498" s="645"/>
      <c r="I498" s="645"/>
      <c r="J498" s="645"/>
      <c r="K498" s="645"/>
      <c r="L498" s="645"/>
      <c r="M498" s="645"/>
      <c r="N498" s="645"/>
      <c r="O498" s="646"/>
      <c r="P498" s="642" t="s">
        <v>40</v>
      </c>
      <c r="Q498" s="643"/>
      <c r="R498" s="643"/>
      <c r="S498" s="643"/>
      <c r="T498" s="643"/>
      <c r="U498" s="643"/>
      <c r="V498" s="644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45"/>
      <c r="B499" s="645"/>
      <c r="C499" s="645"/>
      <c r="D499" s="645"/>
      <c r="E499" s="645"/>
      <c r="F499" s="645"/>
      <c r="G499" s="645"/>
      <c r="H499" s="645"/>
      <c r="I499" s="645"/>
      <c r="J499" s="645"/>
      <c r="K499" s="645"/>
      <c r="L499" s="645"/>
      <c r="M499" s="645"/>
      <c r="N499" s="645"/>
      <c r="O499" s="646"/>
      <c r="P499" s="642" t="s">
        <v>40</v>
      </c>
      <c r="Q499" s="643"/>
      <c r="R499" s="643"/>
      <c r="S499" s="643"/>
      <c r="T499" s="643"/>
      <c r="U499" s="643"/>
      <c r="V499" s="644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36" t="s">
        <v>788</v>
      </c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6"/>
      <c r="P500" s="636"/>
      <c r="Q500" s="636"/>
      <c r="R500" s="636"/>
      <c r="S500" s="636"/>
      <c r="T500" s="636"/>
      <c r="U500" s="636"/>
      <c r="V500" s="636"/>
      <c r="W500" s="636"/>
      <c r="X500" s="636"/>
      <c r="Y500" s="636"/>
      <c r="Z500" s="636"/>
      <c r="AA500" s="65"/>
      <c r="AB500" s="65"/>
      <c r="AC500" s="79"/>
    </row>
    <row r="501" spans="1:68" ht="14.25" customHeight="1" x14ac:dyDescent="0.25">
      <c r="A501" s="637" t="s">
        <v>148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6"/>
      <c r="AB501" s="66"/>
      <c r="AC501" s="80"/>
    </row>
    <row r="502" spans="1:68" ht="27" customHeight="1" x14ac:dyDescent="0.25">
      <c r="A502" s="63" t="s">
        <v>789</v>
      </c>
      <c r="B502" s="63" t="s">
        <v>790</v>
      </c>
      <c r="C502" s="36">
        <v>4301020314</v>
      </c>
      <c r="D502" s="638">
        <v>4640242180090</v>
      </c>
      <c r="E502" s="638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85" t="s">
        <v>791</v>
      </c>
      <c r="Q502" s="640"/>
      <c r="R502" s="640"/>
      <c r="S502" s="640"/>
      <c r="T502" s="641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4" t="s">
        <v>792</v>
      </c>
      <c r="AG502" s="78"/>
      <c r="AJ502" s="84" t="s">
        <v>45</v>
      </c>
      <c r="AK502" s="84">
        <v>0</v>
      </c>
      <c r="BB502" s="565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45"/>
      <c r="B503" s="645"/>
      <c r="C503" s="645"/>
      <c r="D503" s="645"/>
      <c r="E503" s="645"/>
      <c r="F503" s="645"/>
      <c r="G503" s="645"/>
      <c r="H503" s="645"/>
      <c r="I503" s="645"/>
      <c r="J503" s="645"/>
      <c r="K503" s="645"/>
      <c r="L503" s="645"/>
      <c r="M503" s="645"/>
      <c r="N503" s="645"/>
      <c r="O503" s="646"/>
      <c r="P503" s="642" t="s">
        <v>40</v>
      </c>
      <c r="Q503" s="643"/>
      <c r="R503" s="643"/>
      <c r="S503" s="643"/>
      <c r="T503" s="643"/>
      <c r="U503" s="643"/>
      <c r="V503" s="644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45"/>
      <c r="B504" s="645"/>
      <c r="C504" s="645"/>
      <c r="D504" s="645"/>
      <c r="E504" s="645"/>
      <c r="F504" s="645"/>
      <c r="G504" s="645"/>
      <c r="H504" s="645"/>
      <c r="I504" s="645"/>
      <c r="J504" s="645"/>
      <c r="K504" s="645"/>
      <c r="L504" s="645"/>
      <c r="M504" s="645"/>
      <c r="N504" s="645"/>
      <c r="O504" s="646"/>
      <c r="P504" s="642" t="s">
        <v>40</v>
      </c>
      <c r="Q504" s="643"/>
      <c r="R504" s="643"/>
      <c r="S504" s="643"/>
      <c r="T504" s="643"/>
      <c r="U504" s="643"/>
      <c r="V504" s="644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45"/>
      <c r="B505" s="645"/>
      <c r="C505" s="645"/>
      <c r="D505" s="645"/>
      <c r="E505" s="645"/>
      <c r="F505" s="645"/>
      <c r="G505" s="645"/>
      <c r="H505" s="645"/>
      <c r="I505" s="645"/>
      <c r="J505" s="645"/>
      <c r="K505" s="645"/>
      <c r="L505" s="645"/>
      <c r="M505" s="645"/>
      <c r="N505" s="645"/>
      <c r="O505" s="889"/>
      <c r="P505" s="886" t="s">
        <v>33</v>
      </c>
      <c r="Q505" s="887"/>
      <c r="R505" s="887"/>
      <c r="S505" s="887"/>
      <c r="T505" s="887"/>
      <c r="U505" s="887"/>
      <c r="V505" s="888"/>
      <c r="W505" s="42" t="s">
        <v>0</v>
      </c>
      <c r="X505" s="43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0</v>
      </c>
      <c r="Y505" s="43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0</v>
      </c>
      <c r="Z505" s="42"/>
      <c r="AA505" s="67"/>
      <c r="AB505" s="67"/>
      <c r="AC505" s="67"/>
    </row>
    <row r="506" spans="1:68" x14ac:dyDescent="0.2">
      <c r="A506" s="645"/>
      <c r="B506" s="645"/>
      <c r="C506" s="645"/>
      <c r="D506" s="645"/>
      <c r="E506" s="645"/>
      <c r="F506" s="645"/>
      <c r="G506" s="645"/>
      <c r="H506" s="645"/>
      <c r="I506" s="645"/>
      <c r="J506" s="645"/>
      <c r="K506" s="645"/>
      <c r="L506" s="645"/>
      <c r="M506" s="645"/>
      <c r="N506" s="645"/>
      <c r="O506" s="889"/>
      <c r="P506" s="886" t="s">
        <v>34</v>
      </c>
      <c r="Q506" s="887"/>
      <c r="R506" s="887"/>
      <c r="S506" s="887"/>
      <c r="T506" s="887"/>
      <c r="U506" s="887"/>
      <c r="V506" s="888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45"/>
      <c r="B507" s="645"/>
      <c r="C507" s="645"/>
      <c r="D507" s="645"/>
      <c r="E507" s="645"/>
      <c r="F507" s="645"/>
      <c r="G507" s="645"/>
      <c r="H507" s="645"/>
      <c r="I507" s="645"/>
      <c r="J507" s="645"/>
      <c r="K507" s="645"/>
      <c r="L507" s="645"/>
      <c r="M507" s="645"/>
      <c r="N507" s="645"/>
      <c r="O507" s="889"/>
      <c r="P507" s="886" t="s">
        <v>35</v>
      </c>
      <c r="Q507" s="887"/>
      <c r="R507" s="887"/>
      <c r="S507" s="887"/>
      <c r="T507" s="887"/>
      <c r="U507" s="887"/>
      <c r="V507" s="888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45"/>
      <c r="B508" s="645"/>
      <c r="C508" s="645"/>
      <c r="D508" s="645"/>
      <c r="E508" s="645"/>
      <c r="F508" s="645"/>
      <c r="G508" s="645"/>
      <c r="H508" s="645"/>
      <c r="I508" s="645"/>
      <c r="J508" s="645"/>
      <c r="K508" s="645"/>
      <c r="L508" s="645"/>
      <c r="M508" s="645"/>
      <c r="N508" s="645"/>
      <c r="O508" s="889"/>
      <c r="P508" s="886" t="s">
        <v>36</v>
      </c>
      <c r="Q508" s="887"/>
      <c r="R508" s="887"/>
      <c r="S508" s="887"/>
      <c r="T508" s="887"/>
      <c r="U508" s="887"/>
      <c r="V508" s="888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45"/>
      <c r="B509" s="645"/>
      <c r="C509" s="645"/>
      <c r="D509" s="645"/>
      <c r="E509" s="645"/>
      <c r="F509" s="645"/>
      <c r="G509" s="645"/>
      <c r="H509" s="645"/>
      <c r="I509" s="645"/>
      <c r="J509" s="645"/>
      <c r="K509" s="645"/>
      <c r="L509" s="645"/>
      <c r="M509" s="645"/>
      <c r="N509" s="645"/>
      <c r="O509" s="889"/>
      <c r="P509" s="886" t="s">
        <v>37</v>
      </c>
      <c r="Q509" s="887"/>
      <c r="R509" s="887"/>
      <c r="S509" s="887"/>
      <c r="T509" s="887"/>
      <c r="U509" s="887"/>
      <c r="V509" s="888"/>
      <c r="W509" s="42" t="s">
        <v>20</v>
      </c>
      <c r="X509" s="43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0</v>
      </c>
      <c r="Y509" s="43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0</v>
      </c>
      <c r="Z509" s="42"/>
      <c r="AA509" s="67"/>
      <c r="AB509" s="67"/>
      <c r="AC509" s="67"/>
    </row>
    <row r="510" spans="1:68" ht="14.25" x14ac:dyDescent="0.2">
      <c r="A510" s="645"/>
      <c r="B510" s="645"/>
      <c r="C510" s="645"/>
      <c r="D510" s="645"/>
      <c r="E510" s="645"/>
      <c r="F510" s="645"/>
      <c r="G510" s="645"/>
      <c r="H510" s="645"/>
      <c r="I510" s="645"/>
      <c r="J510" s="645"/>
      <c r="K510" s="645"/>
      <c r="L510" s="645"/>
      <c r="M510" s="645"/>
      <c r="N510" s="645"/>
      <c r="O510" s="889"/>
      <c r="P510" s="886" t="s">
        <v>38</v>
      </c>
      <c r="Q510" s="887"/>
      <c r="R510" s="887"/>
      <c r="S510" s="887"/>
      <c r="T510" s="887"/>
      <c r="U510" s="887"/>
      <c r="V510" s="888"/>
      <c r="W510" s="45" t="s">
        <v>51</v>
      </c>
      <c r="X510" s="42"/>
      <c r="Y510" s="42"/>
      <c r="Z510" s="42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892" t="s">
        <v>112</v>
      </c>
      <c r="D512" s="892" t="s">
        <v>112</v>
      </c>
      <c r="E512" s="892" t="s">
        <v>112</v>
      </c>
      <c r="F512" s="892" t="s">
        <v>112</v>
      </c>
      <c r="G512" s="892" t="s">
        <v>112</v>
      </c>
      <c r="H512" s="892" t="s">
        <v>112</v>
      </c>
      <c r="I512" s="892" t="s">
        <v>269</v>
      </c>
      <c r="J512" s="892" t="s">
        <v>269</v>
      </c>
      <c r="K512" s="892" t="s">
        <v>269</v>
      </c>
      <c r="L512" s="892" t="s">
        <v>269</v>
      </c>
      <c r="M512" s="892" t="s">
        <v>269</v>
      </c>
      <c r="N512" s="893"/>
      <c r="O512" s="892" t="s">
        <v>269</v>
      </c>
      <c r="P512" s="892" t="s">
        <v>269</v>
      </c>
      <c r="Q512" s="892" t="s">
        <v>269</v>
      </c>
      <c r="R512" s="892" t="s">
        <v>269</v>
      </c>
      <c r="S512" s="892" t="s">
        <v>269</v>
      </c>
      <c r="T512" s="892" t="s">
        <v>558</v>
      </c>
      <c r="U512" s="892" t="s">
        <v>558</v>
      </c>
      <c r="V512" s="892" t="s">
        <v>613</v>
      </c>
      <c r="W512" s="892" t="s">
        <v>613</v>
      </c>
      <c r="X512" s="892" t="s">
        <v>613</v>
      </c>
      <c r="Y512" s="892" t="s">
        <v>613</v>
      </c>
      <c r="Z512" s="85" t="s">
        <v>669</v>
      </c>
      <c r="AA512" s="892" t="s">
        <v>738</v>
      </c>
      <c r="AB512" s="892" t="s">
        <v>738</v>
      </c>
      <c r="AC512" s="60"/>
      <c r="AF512" s="1"/>
    </row>
    <row r="513" spans="1:32" ht="14.25" customHeight="1" thickTop="1" x14ac:dyDescent="0.2">
      <c r="A513" s="890" t="s">
        <v>10</v>
      </c>
      <c r="B513" s="892" t="s">
        <v>77</v>
      </c>
      <c r="C513" s="892" t="s">
        <v>113</v>
      </c>
      <c r="D513" s="892" t="s">
        <v>130</v>
      </c>
      <c r="E513" s="892" t="s">
        <v>190</v>
      </c>
      <c r="F513" s="892" t="s">
        <v>212</v>
      </c>
      <c r="G513" s="892" t="s">
        <v>245</v>
      </c>
      <c r="H513" s="892" t="s">
        <v>112</v>
      </c>
      <c r="I513" s="892" t="s">
        <v>270</v>
      </c>
      <c r="J513" s="892" t="s">
        <v>310</v>
      </c>
      <c r="K513" s="892" t="s">
        <v>371</v>
      </c>
      <c r="L513" s="892" t="s">
        <v>412</v>
      </c>
      <c r="M513" s="892" t="s">
        <v>428</v>
      </c>
      <c r="N513" s="1"/>
      <c r="O513" s="892" t="s">
        <v>442</v>
      </c>
      <c r="P513" s="892" t="s">
        <v>452</v>
      </c>
      <c r="Q513" s="892" t="s">
        <v>459</v>
      </c>
      <c r="R513" s="892" t="s">
        <v>464</v>
      </c>
      <c r="S513" s="892" t="s">
        <v>548</v>
      </c>
      <c r="T513" s="892" t="s">
        <v>559</v>
      </c>
      <c r="U513" s="892" t="s">
        <v>593</v>
      </c>
      <c r="V513" s="892" t="s">
        <v>614</v>
      </c>
      <c r="W513" s="892" t="s">
        <v>646</v>
      </c>
      <c r="X513" s="892" t="s">
        <v>661</v>
      </c>
      <c r="Y513" s="892" t="s">
        <v>665</v>
      </c>
      <c r="Z513" s="892" t="s">
        <v>669</v>
      </c>
      <c r="AA513" s="892" t="s">
        <v>738</v>
      </c>
      <c r="AB513" s="892" t="s">
        <v>788</v>
      </c>
      <c r="AC513" s="60"/>
      <c r="AF513" s="1"/>
    </row>
    <row r="514" spans="1:32" ht="13.5" thickBot="1" x14ac:dyDescent="0.25">
      <c r="A514" s="891"/>
      <c r="B514" s="892"/>
      <c r="C514" s="892"/>
      <c r="D514" s="892"/>
      <c r="E514" s="892"/>
      <c r="F514" s="892"/>
      <c r="G514" s="892"/>
      <c r="H514" s="892"/>
      <c r="I514" s="892"/>
      <c r="J514" s="892"/>
      <c r="K514" s="892"/>
      <c r="L514" s="892"/>
      <c r="M514" s="892"/>
      <c r="N514" s="1"/>
      <c r="O514" s="892"/>
      <c r="P514" s="892"/>
      <c r="Q514" s="892"/>
      <c r="R514" s="892"/>
      <c r="S514" s="892"/>
      <c r="T514" s="892"/>
      <c r="U514" s="892"/>
      <c r="V514" s="892"/>
      <c r="W514" s="892"/>
      <c r="X514" s="892"/>
      <c r="Y514" s="892"/>
      <c r="Z514" s="892"/>
      <c r="AA514" s="892"/>
      <c r="AB514" s="892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</f>
        <v>0</v>
      </c>
      <c r="F515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52">
        <f>IFERROR(Y130*1,"0")+IFERROR(Y131*1,"0")+IFERROR(Y135*1,"0")+IFERROR(Y136*1,"0")+IFERROR(Y140*1,"0")+IFERROR(Y141*1,"0")</f>
        <v>0</v>
      </c>
      <c r="H515" s="52">
        <f>IFERROR(Y146*1,"0")+IFERROR(Y150*1,"0")+IFERROR(Y151*1,"0")+IFERROR(Y152*1,"0")</f>
        <v>0</v>
      </c>
      <c r="I515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2">
        <f>IFERROR(Y251*1,"0")+IFERROR(Y252*1,"0")+IFERROR(Y253*1,"0")+IFERROR(Y254*1,"0")+IFERROR(Y255*1,"0")</f>
        <v>0</v>
      </c>
      <c r="M515" s="52">
        <f>IFERROR(Y260*1,"0")+IFERROR(Y261*1,"0")+IFERROR(Y262*1,"0")+IFERROR(Y263*1,"0")</f>
        <v>0</v>
      </c>
      <c r="N515" s="1"/>
      <c r="O515" s="52">
        <f>IFERROR(Y268*1,"0")+IFERROR(Y269*1,"0")+IFERROR(Y270*1,"0")</f>
        <v>0</v>
      </c>
      <c r="P515" s="52">
        <f>IFERROR(Y275*1,"0")+IFERROR(Y279*1,"0")</f>
        <v>0</v>
      </c>
      <c r="Q515" s="52">
        <f>IFERROR(Y284*1,"0")</f>
        <v>0</v>
      </c>
      <c r="R515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52">
        <f>IFERROR(Y336*1,"0")+IFERROR(Y337*1,"0")+IFERROR(Y338*1,"0")</f>
        <v>0</v>
      </c>
      <c r="T515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5" s="52">
        <f>IFERROR(Y369*1,"0")+IFERROR(Y370*1,"0")+IFERROR(Y371*1,"0")+IFERROR(Y375*1,"0")+IFERROR(Y379*1,"0")+IFERROR(Y380*1,"0")+IFERROR(Y384*1,"0")</f>
        <v>0</v>
      </c>
      <c r="V515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2">
        <f>IFERROR(Y409*1,"0")+IFERROR(Y413*1,"0")+IFERROR(Y414*1,"0")+IFERROR(Y415*1,"0")+IFERROR(Y416*1,"0")</f>
        <v>0</v>
      </c>
      <c r="X515" s="52">
        <f>IFERROR(Y421*1,"0")</f>
        <v>0</v>
      </c>
      <c r="Y515" s="52">
        <f>IFERROR(Y426*1,"0")</f>
        <v>0</v>
      </c>
      <c r="Z515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52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2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A470:Z470"/>
    <mergeCell ref="A471:Z471"/>
    <mergeCell ref="A472:Z472"/>
    <mergeCell ref="D473:E473"/>
    <mergeCell ref="P473:T473"/>
    <mergeCell ref="D474:E474"/>
    <mergeCell ref="P474:T474"/>
    <mergeCell ref="D475:E475"/>
    <mergeCell ref="P475:T475"/>
    <mergeCell ref="A464:Z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A448:Z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4 X347 X344:X345 X270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7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9"/>
    </row>
    <row r="3" spans="2:8" x14ac:dyDescent="0.2">
      <c r="B3" s="53" t="s">
        <v>794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796</v>
      </c>
      <c r="D6" s="53" t="s">
        <v>797</v>
      </c>
      <c r="E6" s="53" t="s">
        <v>45</v>
      </c>
    </row>
    <row r="8" spans="2:8" x14ac:dyDescent="0.2">
      <c r="B8" s="53" t="s">
        <v>76</v>
      </c>
      <c r="C8" s="53" t="s">
        <v>796</v>
      </c>
      <c r="D8" s="53" t="s">
        <v>45</v>
      </c>
      <c r="E8" s="53" t="s">
        <v>45</v>
      </c>
    </row>
    <row r="10" spans="2:8" x14ac:dyDescent="0.2">
      <c r="B10" s="53" t="s">
        <v>798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799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807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808</v>
      </c>
      <c r="C20" s="53" t="s">
        <v>45</v>
      </c>
      <c r="D20" s="53" t="s">
        <v>45</v>
      </c>
      <c r="E20" s="53" t="s">
        <v>45</v>
      </c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2025-08-13T10:42:53Z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