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F947432-1D95-4F90-A7CC-91CBB4DD27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BP488" i="1" s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Y485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Y474" i="1" s="1"/>
  <c r="P469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4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X426" i="1"/>
  <c r="X425" i="1"/>
  <c r="BO424" i="1"/>
  <c r="BM424" i="1"/>
  <c r="Y424" i="1"/>
  <c r="Y511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U511" i="1" s="1"/>
  <c r="P367" i="1"/>
  <c r="X364" i="1"/>
  <c r="X363" i="1"/>
  <c r="BO362" i="1"/>
  <c r="BM362" i="1"/>
  <c r="Y362" i="1"/>
  <c r="Y364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Z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11" i="1" s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Y246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1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7" i="1" s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N166" i="1"/>
  <c r="BM166" i="1"/>
  <c r="Z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I511" i="1" s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Y133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Z80" i="1" l="1"/>
  <c r="Z132" i="1"/>
  <c r="Z192" i="1"/>
  <c r="Z58" i="1"/>
  <c r="Z121" i="1"/>
  <c r="Z177" i="1"/>
  <c r="H9" i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7" i="1"/>
  <c r="Y143" i="1"/>
  <c r="Y148" i="1"/>
  <c r="Z151" i="1"/>
  <c r="BN151" i="1"/>
  <c r="Y154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BN175" i="1"/>
  <c r="Y178" i="1"/>
  <c r="Y181" i="1"/>
  <c r="BP180" i="1"/>
  <c r="BN180" i="1"/>
  <c r="Z180" i="1"/>
  <c r="Z181" i="1" s="1"/>
  <c r="Y182" i="1"/>
  <c r="J511" i="1"/>
  <c r="Y188" i="1"/>
  <c r="BP185" i="1"/>
  <c r="BN185" i="1"/>
  <c r="Z185" i="1"/>
  <c r="Z187" i="1" s="1"/>
  <c r="BP197" i="1"/>
  <c r="BN197" i="1"/>
  <c r="Z197" i="1"/>
  <c r="BP201" i="1"/>
  <c r="BN201" i="1"/>
  <c r="Z201" i="1"/>
  <c r="Z337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1" i="1"/>
  <c r="Z131" i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68" i="1"/>
  <c r="BN168" i="1"/>
  <c r="Z170" i="1"/>
  <c r="BN170" i="1"/>
  <c r="Y187" i="1"/>
  <c r="BP191" i="1"/>
  <c r="BN191" i="1"/>
  <c r="Z191" i="1"/>
  <c r="Y193" i="1"/>
  <c r="Y204" i="1"/>
  <c r="BP195" i="1"/>
  <c r="BN195" i="1"/>
  <c r="Z195" i="1"/>
  <c r="Z203" i="1" s="1"/>
  <c r="BP199" i="1"/>
  <c r="BN199" i="1"/>
  <c r="Z199" i="1"/>
  <c r="Y203" i="1"/>
  <c r="Y215" i="1"/>
  <c r="BP207" i="1"/>
  <c r="BN207" i="1"/>
  <c r="Z207" i="1"/>
  <c r="Z215" i="1" s="1"/>
  <c r="Z246" i="1"/>
  <c r="Z209" i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BN244" i="1"/>
  <c r="BP244" i="1"/>
  <c r="L511" i="1"/>
  <c r="Z251" i="1"/>
  <c r="Z255" i="1" s="1"/>
  <c r="BN251" i="1"/>
  <c r="BP251" i="1"/>
  <c r="Z253" i="1"/>
  <c r="BN253" i="1"/>
  <c r="Y256" i="1"/>
  <c r="M511" i="1"/>
  <c r="Z261" i="1"/>
  <c r="Z263" i="1" s="1"/>
  <c r="BN261" i="1"/>
  <c r="BP261" i="1"/>
  <c r="Z262" i="1"/>
  <c r="BN262" i="1"/>
  <c r="Y263" i="1"/>
  <c r="Z267" i="1"/>
  <c r="Z270" i="1" s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Z293" i="1" s="1"/>
  <c r="BN288" i="1"/>
  <c r="BP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Y303" i="1"/>
  <c r="Z306" i="1"/>
  <c r="Z311" i="1" s="1"/>
  <c r="BN306" i="1"/>
  <c r="BP306" i="1"/>
  <c r="Z308" i="1"/>
  <c r="BN308" i="1"/>
  <c r="Z310" i="1"/>
  <c r="BN310" i="1"/>
  <c r="Y311" i="1"/>
  <c r="Z314" i="1"/>
  <c r="Z317" i="1" s="1"/>
  <c r="BN314" i="1"/>
  <c r="BP314" i="1"/>
  <c r="Z316" i="1"/>
  <c r="BN316" i="1"/>
  <c r="Y317" i="1"/>
  <c r="Z322" i="1"/>
  <c r="Z324" i="1" s="1"/>
  <c r="BN322" i="1"/>
  <c r="BP322" i="1"/>
  <c r="Z328" i="1"/>
  <c r="Z330" i="1" s="1"/>
  <c r="BN328" i="1"/>
  <c r="BP328" i="1"/>
  <c r="S511" i="1"/>
  <c r="Z335" i="1"/>
  <c r="BN335" i="1"/>
  <c r="BP335" i="1"/>
  <c r="Y338" i="1"/>
  <c r="T511" i="1"/>
  <c r="Y350" i="1"/>
  <c r="Z343" i="1"/>
  <c r="BN343" i="1"/>
  <c r="BP343" i="1"/>
  <c r="Z345" i="1"/>
  <c r="BN345" i="1"/>
  <c r="Y354" i="1"/>
  <c r="Y232" i="1"/>
  <c r="Y271" i="1"/>
  <c r="Y276" i="1"/>
  <c r="Y285" i="1"/>
  <c r="Y294" i="1"/>
  <c r="Z349" i="1"/>
  <c r="BP347" i="1"/>
  <c r="BN347" i="1"/>
  <c r="BP353" i="1"/>
  <c r="BN353" i="1"/>
  <c r="Z353" i="1"/>
  <c r="Z354" i="1" s="1"/>
  <c r="Y355" i="1"/>
  <c r="Y360" i="1"/>
  <c r="BP357" i="1"/>
  <c r="BN357" i="1"/>
  <c r="Z357" i="1"/>
  <c r="Z359" i="1" s="1"/>
  <c r="Z362" i="1"/>
  <c r="Z363" i="1" s="1"/>
  <c r="BN362" i="1"/>
  <c r="BP362" i="1"/>
  <c r="Y363" i="1"/>
  <c r="Z367" i="1"/>
  <c r="BN367" i="1"/>
  <c r="BP367" i="1"/>
  <c r="Z369" i="1"/>
  <c r="BN369" i="1"/>
  <c r="Y370" i="1"/>
  <c r="Z373" i="1"/>
  <c r="Z374" i="1" s="1"/>
  <c r="BN373" i="1"/>
  <c r="BP373" i="1"/>
  <c r="Y374" i="1"/>
  <c r="Z377" i="1"/>
  <c r="Z379" i="1" s="1"/>
  <c r="BN377" i="1"/>
  <c r="BP377" i="1"/>
  <c r="Y380" i="1"/>
  <c r="V511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W511" i="1"/>
  <c r="Y409" i="1"/>
  <c r="Z412" i="1"/>
  <c r="BN412" i="1"/>
  <c r="BP412" i="1"/>
  <c r="Z414" i="1"/>
  <c r="Z415" i="1" s="1"/>
  <c r="BN414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Z433" i="1"/>
  <c r="BN433" i="1"/>
  <c r="Z435" i="1"/>
  <c r="BN435" i="1"/>
  <c r="BP436" i="1"/>
  <c r="BN436" i="1"/>
  <c r="Z436" i="1"/>
  <c r="BP439" i="1"/>
  <c r="BN439" i="1"/>
  <c r="Z439" i="1"/>
  <c r="Y371" i="1"/>
  <c r="Y399" i="1"/>
  <c r="Y421" i="1"/>
  <c r="Y426" i="1"/>
  <c r="Z511" i="1"/>
  <c r="Y444" i="1"/>
  <c r="Y443" i="1"/>
  <c r="BP438" i="1"/>
  <c r="BN438" i="1"/>
  <c r="Z438" i="1"/>
  <c r="BP441" i="1"/>
  <c r="BN441" i="1"/>
  <c r="Z441" i="1"/>
  <c r="Z458" i="1"/>
  <c r="Y449" i="1"/>
  <c r="Y459" i="1"/>
  <c r="Y465" i="1"/>
  <c r="Y473" i="1"/>
  <c r="Y480" i="1"/>
  <c r="Y484" i="1"/>
  <c r="Y490" i="1"/>
  <c r="Y494" i="1"/>
  <c r="Y500" i="1"/>
  <c r="AA511" i="1"/>
  <c r="Z447" i="1"/>
  <c r="Z449" i="1" s="1"/>
  <c r="BN447" i="1"/>
  <c r="Z453" i="1"/>
  <c r="BN453" i="1"/>
  <c r="Z455" i="1"/>
  <c r="BN455" i="1"/>
  <c r="Z457" i="1"/>
  <c r="BN457" i="1"/>
  <c r="Z461" i="1"/>
  <c r="BN461" i="1"/>
  <c r="BP461" i="1"/>
  <c r="Z463" i="1"/>
  <c r="BN463" i="1"/>
  <c r="Z469" i="1"/>
  <c r="Z473" i="1" s="1"/>
  <c r="BN469" i="1"/>
  <c r="BP469" i="1"/>
  <c r="Z471" i="1"/>
  <c r="BN471" i="1"/>
  <c r="Z478" i="1"/>
  <c r="Z479" i="1" s="1"/>
  <c r="BN478" i="1"/>
  <c r="Z482" i="1"/>
  <c r="Z484" i="1" s="1"/>
  <c r="BN482" i="1"/>
  <c r="BP482" i="1"/>
  <c r="Z488" i="1"/>
  <c r="Z489" i="1" s="1"/>
  <c r="BN488" i="1"/>
  <c r="Z492" i="1"/>
  <c r="Z494" i="1" s="1"/>
  <c r="BN492" i="1"/>
  <c r="BP492" i="1"/>
  <c r="Z498" i="1"/>
  <c r="Z499" i="1" s="1"/>
  <c r="BN498" i="1"/>
  <c r="BP498" i="1"/>
  <c r="Y499" i="1"/>
  <c r="Z443" i="1" l="1"/>
  <c r="Y503" i="1"/>
  <c r="Z464" i="1"/>
  <c r="Z370" i="1"/>
  <c r="Z231" i="1"/>
  <c r="Z153" i="1"/>
  <c r="Z108" i="1"/>
  <c r="Z32" i="1"/>
  <c r="Z506" i="1" s="1"/>
  <c r="Y505" i="1"/>
  <c r="Y502" i="1"/>
  <c r="Y501" i="1"/>
  <c r="Y504" i="1" l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<sst xmlns="http://schemas.openxmlformats.org/spreadsheetml/2006/main" count="2207" uniqueCount="806">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</sst>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72</v>
      </c>
      <c r="Y95" s="550">
        <f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76.61333333333333</v>
      </c>
      <c r="BN95" s="64">
        <f>IFERROR(Y95*I95/H95,"0")</f>
        <v>77.570999999999998</v>
      </c>
      <c r="BO95" s="64">
        <f>IFERROR(1/J95*(X95/H95),"0")</f>
        <v>0.1388888888888889</v>
      </c>
      <c r="BP95" s="64">
        <f>IFERROR(1/J95*(Y95/H95),"0")</f>
        <v>0.140625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8.8888888888888893</v>
      </c>
      <c r="Y100" s="551">
        <f>IFERROR(Y95/H95,"0")+IFERROR(Y96/H96,"0")+IFERROR(Y97/H97,"0")+IFERROR(Y98/H98,"0")+IFERROR(Y99/H99,"0")</f>
        <v>9</v>
      </c>
      <c r="Z100" s="551">
        <f>IFERROR(IF(Z95="",0,Z95),"0")+IFERROR(IF(Z96="",0,Z96),"0")+IFERROR(IF(Z97="",0,Z97),"0")+IFERROR(IF(Z98="",0,Z98),"0")+IFERROR(IF(Z99="",0,Z99),"0")</f>
        <v>0.17082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72</v>
      </c>
      <c r="Y101" s="551">
        <f>IFERROR(SUM(Y95:Y99),"0")</f>
        <v>72.899999999999991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120</v>
      </c>
      <c r="Y117" s="550">
        <f>IFERROR(IF(X117="",0,CEILING((X117/$H117),1)*$H117),"")</f>
        <v>121.5</v>
      </c>
      <c r="Z117" s="36">
        <f>IFERROR(IF(Y117=0,"",ROUNDUP(Y117/H117,0)*0.01898),"")</f>
        <v>0.28470000000000001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127.6</v>
      </c>
      <c r="BN117" s="64">
        <f>IFERROR(Y117*I117/H117,"0")</f>
        <v>129.19499999999999</v>
      </c>
      <c r="BO117" s="64">
        <f>IFERROR(1/J117*(X117/H117),"0")</f>
        <v>0.23148148148148148</v>
      </c>
      <c r="BP117" s="64">
        <f>IFERROR(1/J117*(Y117/H117),"0")</f>
        <v>0.234375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14.814814814814815</v>
      </c>
      <c r="Y121" s="551">
        <f>IFERROR(Y117/H117,"0")+IFERROR(Y118/H118,"0")+IFERROR(Y119/H119,"0")+IFERROR(Y120/H120,"0")</f>
        <v>15</v>
      </c>
      <c r="Z121" s="551">
        <f>IFERROR(IF(Z117="",0,Z117),"0")+IFERROR(IF(Z118="",0,Z118),"0")+IFERROR(IF(Z119="",0,Z119),"0")+IFERROR(IF(Z120="",0,Z120),"0")</f>
        <v>0.28470000000000001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120</v>
      </c>
      <c r="Y122" s="551">
        <f>IFERROR(SUM(Y117:Y120),"0")</f>
        <v>121.5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91</v>
      </c>
      <c r="Y211" s="550">
        <f t="shared" si="26"/>
        <v>91.2</v>
      </c>
      <c r="Z211" s="36">
        <f t="shared" si="31"/>
        <v>0.24738000000000002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100.55500000000001</v>
      </c>
      <c r="BN211" s="64">
        <f t="shared" si="28"/>
        <v>100.77600000000001</v>
      </c>
      <c r="BO211" s="64">
        <f t="shared" si="29"/>
        <v>0.20833333333333337</v>
      </c>
      <c r="BP211" s="64">
        <f t="shared" si="30"/>
        <v>0.2087912087912088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84</v>
      </c>
      <c r="Y212" s="550">
        <f t="shared" si="26"/>
        <v>84</v>
      </c>
      <c r="Z212" s="36">
        <f t="shared" si="31"/>
        <v>0.22785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92.820000000000007</v>
      </c>
      <c r="BN212" s="64">
        <f t="shared" si="28"/>
        <v>92.820000000000007</v>
      </c>
      <c r="BO212" s="64">
        <f t="shared" si="29"/>
        <v>0.19230769230769232</v>
      </c>
      <c r="BP212" s="64">
        <f t="shared" si="30"/>
        <v>0.19230769230769232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72.916666666666671</v>
      </c>
      <c r="Y215" s="551">
        <f>IFERROR(Y206/H206,"0")+IFERROR(Y207/H207,"0")+IFERROR(Y208/H208,"0")+IFERROR(Y209/H209,"0")+IFERROR(Y210/H210,"0")+IFERROR(Y211/H211,"0")+IFERROR(Y212/H212,"0")+IFERROR(Y213/H213,"0")+IFERROR(Y214/H214,"0")</f>
        <v>73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0.47523000000000004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175</v>
      </c>
      <c r="Y216" s="551">
        <f>IFERROR(SUM(Y206:Y214),"0")</f>
        <v>175.2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43</v>
      </c>
      <c r="Y268" s="550">
        <f>IFERROR(IF(X268="",0,CEILING((X268/$H268),1)*$H268),"")</f>
        <v>43.199999999999996</v>
      </c>
      <c r="Z268" s="36">
        <f>IFERROR(IF(Y268=0,"",ROUNDUP(Y268/H268,0)*0.00651),"")</f>
        <v>0.11718000000000001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47.515000000000001</v>
      </c>
      <c r="BN268" s="64">
        <f>IFERROR(Y268*I268/H268,"0")</f>
        <v>47.736000000000004</v>
      </c>
      <c r="BO268" s="64">
        <f>IFERROR(1/J268*(X268/H268),"0")</f>
        <v>9.8443223443223454E-2</v>
      </c>
      <c r="BP268" s="64">
        <f>IFERROR(1/J268*(Y268/H268),"0")</f>
        <v>9.8901098901098911E-2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46</v>
      </c>
      <c r="Y269" s="550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49.45</v>
      </c>
      <c r="BN269" s="64">
        <f>IFERROR(Y269*I269/H269,"0")</f>
        <v>51.6</v>
      </c>
      <c r="BO269" s="64">
        <f>IFERROR(1/J269*(X269/H269),"0")</f>
        <v>0.10531135531135533</v>
      </c>
      <c r="BP269" s="64">
        <f>IFERROR(1/J269*(Y269/H269),"0")</f>
        <v>0.1098901098901099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37.083333333333336</v>
      </c>
      <c r="Y270" s="551">
        <f>IFERROR(Y267/H267,"0")+IFERROR(Y268/H268,"0")+IFERROR(Y269/H269,"0")</f>
        <v>38</v>
      </c>
      <c r="Z270" s="551">
        <f>IFERROR(IF(Z267="",0,Z267),"0")+IFERROR(IF(Z268="",0,Z268),"0")+IFERROR(IF(Z269="",0,Z269),"0")</f>
        <v>0.24738000000000002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89</v>
      </c>
      <c r="Y271" s="551">
        <f>IFERROR(SUM(Y267:Y269),"0")</f>
        <v>91.199999999999989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56</v>
      </c>
      <c r="Y315" s="550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59.726153846153849</v>
      </c>
      <c r="BN315" s="64">
        <f>IFERROR(Y315*I315/H315,"0")</f>
        <v>66.552000000000007</v>
      </c>
      <c r="BO315" s="64">
        <f>IFERROR(1/J315*(X315/H315),"0")</f>
        <v>0.11217948717948718</v>
      </c>
      <c r="BP315" s="64">
        <f>IFERROR(1/J315*(Y315/H315),"0")</f>
        <v>0.125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7.1794871794871797</v>
      </c>
      <c r="Y317" s="551">
        <f>IFERROR(Y314/H314,"0")+IFERROR(Y315/H315,"0")+IFERROR(Y316/H316,"0")</f>
        <v>8</v>
      </c>
      <c r="Z317" s="551">
        <f>IFERROR(IF(Z314="",0,Z314),"0")+IFERROR(IF(Z315="",0,Z315),"0")+IFERROR(IF(Z316="",0,Z316),"0")</f>
        <v>0.15184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56</v>
      </c>
      <c r="Y318" s="551">
        <f>IFERROR(SUM(Y314:Y316),"0")</f>
        <v>62.4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136</v>
      </c>
      <c r="Y342" s="550">
        <f t="shared" ref="Y342:Y348" si="42">IFERROR(IF(X342="",0,CEILING((X342/$H342),1)*$H342),"")</f>
        <v>150</v>
      </c>
      <c r="Z342" s="36">
        <f>IFERROR(IF(Y342=0,"",ROUNDUP(Y342/H342,0)*0.02175),"")</f>
        <v>0.21749999999999997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140.352</v>
      </c>
      <c r="BN342" s="64">
        <f t="shared" ref="BN342:BN348" si="44">IFERROR(Y342*I342/H342,"0")</f>
        <v>154.80000000000001</v>
      </c>
      <c r="BO342" s="64">
        <f t="shared" ref="BO342:BO348" si="45">IFERROR(1/J342*(X342/H342),"0")</f>
        <v>0.18888888888888888</v>
      </c>
      <c r="BP342" s="64">
        <f t="shared" ref="BP342:BP348" si="46">IFERROR(1/J342*(Y342/H342),"0")</f>
        <v>0.20833333333333331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70</v>
      </c>
      <c r="Y344" s="550">
        <f t="shared" si="42"/>
        <v>75</v>
      </c>
      <c r="Z344" s="36">
        <f>IFERROR(IF(Y344=0,"",ROUNDUP(Y344/H344,0)*0.02175),"")</f>
        <v>0.10874999999999999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72.240000000000009</v>
      </c>
      <c r="BN344" s="64">
        <f t="shared" si="44"/>
        <v>77.400000000000006</v>
      </c>
      <c r="BO344" s="64">
        <f t="shared" si="45"/>
        <v>9.7222222222222224E-2</v>
      </c>
      <c r="BP344" s="64">
        <f t="shared" si="46"/>
        <v>0.10416666666666666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13.733333333333334</v>
      </c>
      <c r="Y349" s="551">
        <f>IFERROR(Y342/H342,"0")+IFERROR(Y343/H343,"0")+IFERROR(Y344/H344,"0")+IFERROR(Y345/H345,"0")+IFERROR(Y346/H346,"0")+IFERROR(Y347/H347,"0")+IFERROR(Y348/H348,"0")</f>
        <v>15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0.32624999999999993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206</v>
      </c>
      <c r="Y350" s="551">
        <f>IFERROR(SUM(Y342:Y348),"0")</f>
        <v>225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87</v>
      </c>
      <c r="Y352" s="550">
        <f>IFERROR(IF(X352="",0,CEILING((X352/$H352),1)*$H352),"")</f>
        <v>90</v>
      </c>
      <c r="Z352" s="36">
        <f>IFERROR(IF(Y352=0,"",ROUNDUP(Y352/H352,0)*0.02175),"")</f>
        <v>0.1305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89.784000000000006</v>
      </c>
      <c r="BN352" s="64">
        <f>IFERROR(Y352*I352/H352,"0")</f>
        <v>92.88000000000001</v>
      </c>
      <c r="BO352" s="64">
        <f>IFERROR(1/J352*(X352/H352),"0")</f>
        <v>0.12083333333333332</v>
      </c>
      <c r="BP352" s="64">
        <f>IFERROR(1/J352*(Y352/H352),"0")</f>
        <v>0.125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5.8</v>
      </c>
      <c r="Y354" s="551">
        <f>IFERROR(Y352/H352,"0")+IFERROR(Y353/H353,"0")</f>
        <v>6</v>
      </c>
      <c r="Z354" s="551">
        <f>IFERROR(IF(Z352="",0,Z352),"0")+IFERROR(IF(Z353="",0,Z353),"0")</f>
        <v>0.1305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87</v>
      </c>
      <c r="Y355" s="551">
        <f>IFERROR(SUM(Y352:Y353),"0")</f>
        <v>90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274</v>
      </c>
      <c r="Y435" s="550">
        <f t="shared" si="53"/>
        <v>274.56</v>
      </c>
      <c r="Z435" s="36">
        <f t="shared" si="54"/>
        <v>0.62192000000000003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292.68181818181813</v>
      </c>
      <c r="BN435" s="64">
        <f t="shared" si="56"/>
        <v>293.27999999999997</v>
      </c>
      <c r="BO435" s="64">
        <f t="shared" si="57"/>
        <v>0.49898018648018649</v>
      </c>
      <c r="BP435" s="64">
        <f t="shared" si="58"/>
        <v>0.5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51.893939393939391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52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0.62192000000000003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274</v>
      </c>
      <c r="Y444" s="551">
        <f>IFERROR(SUM(Y430:Y442),"0")</f>
        <v>274.56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199</v>
      </c>
      <c r="Y446" s="550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212.56818181818178</v>
      </c>
      <c r="BN446" s="64">
        <f>IFERROR(Y446*I446/H446,"0")</f>
        <v>214.32</v>
      </c>
      <c r="BO446" s="64">
        <f>IFERROR(1/J446*(X446/H446),"0")</f>
        <v>0.36239801864801863</v>
      </c>
      <c r="BP446" s="64">
        <f>IFERROR(1/J446*(Y446/H446),"0")</f>
        <v>0.36538461538461542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37.689393939393938</v>
      </c>
      <c r="Y449" s="551">
        <f>IFERROR(Y446/H446,"0")+IFERROR(Y447/H447,"0")+IFERROR(Y448/H448,"0")</f>
        <v>38</v>
      </c>
      <c r="Z449" s="551">
        <f>IFERROR(IF(Z446="",0,Z446),"0")+IFERROR(IF(Z447="",0,Z447),"0")+IFERROR(IF(Z448="",0,Z448),"0")</f>
        <v>0.45448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199</v>
      </c>
      <c r="Y450" s="551">
        <f>IFERROR(SUM(Y446:Y448),"0")</f>
        <v>200.64000000000001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21</v>
      </c>
      <c r="Y452" s="550">
        <f t="shared" ref="Y452:Y457" si="59">IFERROR(IF(X452="",0,CEILING((X452/$H452),1)*$H452),"")</f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22.43181818181818</v>
      </c>
      <c r="BN452" s="64">
        <f t="shared" ref="BN452:BN457" si="61">IFERROR(Y452*I452/H452,"0")</f>
        <v>22.56</v>
      </c>
      <c r="BO452" s="64">
        <f t="shared" ref="BO452:BO457" si="62">IFERROR(1/J452*(X452/H452),"0")</f>
        <v>3.8243006993006992E-2</v>
      </c>
      <c r="BP452" s="64">
        <f t="shared" ref="BP452:BP457" si="63">IFERROR(1/J452*(Y452/H452),"0")</f>
        <v>3.8461538461538464E-2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39</v>
      </c>
      <c r="Y453" s="550">
        <f t="shared" si="59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41.659090909090907</v>
      </c>
      <c r="BN453" s="64">
        <f t="shared" si="61"/>
        <v>45.12</v>
      </c>
      <c r="BO453" s="64">
        <f t="shared" si="62"/>
        <v>7.1022727272727265E-2</v>
      </c>
      <c r="BP453" s="64">
        <f t="shared" si="63"/>
        <v>7.6923076923076927E-2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60</v>
      </c>
      <c r="Y454" s="550">
        <f t="shared" si="59"/>
        <v>63.36</v>
      </c>
      <c r="Z454" s="36">
        <f>IFERROR(IF(Y454=0,"",ROUNDUP(Y454/H454,0)*0.01196),"")</f>
        <v>0.14352000000000001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64.090909090909079</v>
      </c>
      <c r="BN454" s="64">
        <f t="shared" si="61"/>
        <v>67.679999999999993</v>
      </c>
      <c r="BO454" s="64">
        <f t="shared" si="62"/>
        <v>0.10926573426573427</v>
      </c>
      <c r="BP454" s="64">
        <f t="shared" si="63"/>
        <v>0.11538461538461539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22.727272727272727</v>
      </c>
      <c r="Y458" s="551">
        <f>IFERROR(Y452/H452,"0")+IFERROR(Y453/H453,"0")+IFERROR(Y454/H454,"0")+IFERROR(Y455/H455,"0")+IFERROR(Y456/H456,"0")+IFERROR(Y457/H457,"0")</f>
        <v>24</v>
      </c>
      <c r="Z458" s="551">
        <f>IFERROR(IF(Z452="",0,Z452),"0")+IFERROR(IF(Z453="",0,Z453),"0")+IFERROR(IF(Z454="",0,Z454),"0")+IFERROR(IF(Z455="",0,Z455),"0")+IFERROR(IF(Z456="",0,Z456),"0")+IFERROR(IF(Z457="",0,Z457),"0")</f>
        <v>0.28704000000000002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120</v>
      </c>
      <c r="Y459" s="551">
        <f>IFERROR(SUM(Y452:Y457),"0")</f>
        <v>126.72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1398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1440.1200000000001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1490.0873053613052</v>
      </c>
      <c r="Y502" s="551">
        <f>IFERROR(SUM(BN22:BN498),"0")</f>
        <v>1534.2899999999997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3</v>
      </c>
      <c r="Y503" s="38">
        <f>ROUNDUP(SUM(BP22:BP498),0)</f>
        <v>3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1565.0873053613052</v>
      </c>
      <c r="Y504" s="551">
        <f>GrossWeightTotalR+PalletQtyTotalR*25</f>
        <v>1609.2899999999997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272.7271302771303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278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3.1501600000000005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72.899999999999991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121.5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175.2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91.199999999999989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62.4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315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601.92000000000007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2025-09-03T06:34:05Z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