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8D859A5-BF2C-456C-B7C9-7CDA7C2F78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80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Y450" i="1" s="1"/>
  <c r="P448" i="1"/>
  <c r="BP447" i="1"/>
  <c r="BO447" i="1"/>
  <c r="BN447" i="1"/>
  <c r="BM447" i="1"/>
  <c r="Z447" i="1"/>
  <c r="Y447" i="1"/>
  <c r="Y451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W512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Y400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1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Y361" i="1" s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N316" i="1"/>
  <c r="BM316" i="1"/>
  <c r="Z316" i="1"/>
  <c r="Y316" i="1"/>
  <c r="BP316" i="1" s="1"/>
  <c r="P316" i="1"/>
  <c r="BO315" i="1"/>
  <c r="BM315" i="1"/>
  <c r="Y315" i="1"/>
  <c r="Y319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3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2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2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Y33" i="1"/>
  <c r="C512" i="1"/>
  <c r="Z42" i="1"/>
  <c r="Z44" i="1" s="1"/>
  <c r="BN42" i="1"/>
  <c r="BP42" i="1"/>
  <c r="Y45" i="1"/>
  <c r="D512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2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2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BP163" i="1"/>
  <c r="BN163" i="1"/>
  <c r="Z163" i="1"/>
  <c r="Z171" i="1" s="1"/>
  <c r="BP167" i="1"/>
  <c r="BN167" i="1"/>
  <c r="Z167" i="1"/>
  <c r="Y171" i="1"/>
  <c r="Z187" i="1"/>
  <c r="H9" i="1"/>
  <c r="Y24" i="1"/>
  <c r="Y108" i="1"/>
  <c r="Y148" i="1"/>
  <c r="I512" i="1"/>
  <c r="Y160" i="1"/>
  <c r="BP165" i="1"/>
  <c r="BN165" i="1"/>
  <c r="Z165" i="1"/>
  <c r="BP169" i="1"/>
  <c r="BN169" i="1"/>
  <c r="Z169" i="1"/>
  <c r="Z175" i="1"/>
  <c r="Z177" i="1" s="1"/>
  <c r="BN175" i="1"/>
  <c r="BP175" i="1"/>
  <c r="J512" i="1"/>
  <c r="Z186" i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2" i="1"/>
  <c r="Z225" i="1"/>
  <c r="BN225" i="1"/>
  <c r="BP225" i="1"/>
  <c r="Z227" i="1"/>
  <c r="Z231" i="1" s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Z289" i="1"/>
  <c r="Z294" i="1" s="1"/>
  <c r="BN289" i="1"/>
  <c r="BP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Z318" i="1" s="1"/>
  <c r="BN315" i="1"/>
  <c r="BP315" i="1"/>
  <c r="BP322" i="1"/>
  <c r="BN322" i="1"/>
  <c r="Z322" i="1"/>
  <c r="BP330" i="1"/>
  <c r="BN330" i="1"/>
  <c r="Z330" i="1"/>
  <c r="S512" i="1"/>
  <c r="Y338" i="1"/>
  <c r="BP335" i="1"/>
  <c r="BN335" i="1"/>
  <c r="Z335" i="1"/>
  <c r="Z338" i="1" s="1"/>
  <c r="Y256" i="1"/>
  <c r="Y263" i="1"/>
  <c r="Y318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12" i="1"/>
  <c r="Y351" i="1"/>
  <c r="Y350" i="1"/>
  <c r="BP343" i="1"/>
  <c r="BN343" i="1"/>
  <c r="Z343" i="1"/>
  <c r="Z350" i="1" s="1"/>
  <c r="Z345" i="1"/>
  <c r="BN345" i="1"/>
  <c r="Z347" i="1"/>
  <c r="BN347" i="1"/>
  <c r="Z349" i="1"/>
  <c r="BN349" i="1"/>
  <c r="Z353" i="1"/>
  <c r="Z355" i="1" s="1"/>
  <c r="BN353" i="1"/>
  <c r="BP353" i="1"/>
  <c r="Y356" i="1"/>
  <c r="Z359" i="1"/>
  <c r="Z360" i="1" s="1"/>
  <c r="BN359" i="1"/>
  <c r="BP359" i="1"/>
  <c r="Z369" i="1"/>
  <c r="Z371" i="1" s="1"/>
  <c r="BN369" i="1"/>
  <c r="Y372" i="1"/>
  <c r="Y376" i="1"/>
  <c r="Y38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Z370" i="1"/>
  <c r="BN370" i="1"/>
  <c r="Z374" i="1"/>
  <c r="Z375" i="1" s="1"/>
  <c r="BN374" i="1"/>
  <c r="BP374" i="1"/>
  <c r="Z378" i="1"/>
  <c r="Z380" i="1" s="1"/>
  <c r="BN378" i="1"/>
  <c r="BP378" i="1"/>
  <c r="V512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Z450" i="1"/>
  <c r="BP448" i="1"/>
  <c r="BN448" i="1"/>
  <c r="Z448" i="1"/>
  <c r="BP456" i="1"/>
  <c r="BN456" i="1"/>
  <c r="Z456" i="1"/>
  <c r="BP464" i="1"/>
  <c r="BN464" i="1"/>
  <c r="Z464" i="1"/>
  <c r="Y466" i="1"/>
  <c r="Y475" i="1"/>
  <c r="BP470" i="1"/>
  <c r="BN470" i="1"/>
  <c r="Z470" i="1"/>
  <c r="Z474" i="1" s="1"/>
  <c r="Y474" i="1"/>
  <c r="BP479" i="1"/>
  <c r="BN479" i="1"/>
  <c r="Z479" i="1"/>
  <c r="Z480" i="1" s="1"/>
  <c r="Y481" i="1"/>
  <c r="Y486" i="1"/>
  <c r="BP483" i="1"/>
  <c r="BN483" i="1"/>
  <c r="Z483" i="1"/>
  <c r="Z485" i="1" s="1"/>
  <c r="AB512" i="1"/>
  <c r="Y500" i="1"/>
  <c r="BP499" i="1"/>
  <c r="BN499" i="1"/>
  <c r="Z499" i="1"/>
  <c r="Z500" i="1" s="1"/>
  <c r="Y501" i="1"/>
  <c r="AA512" i="1"/>
  <c r="Z465" i="1" l="1"/>
  <c r="Z312" i="1"/>
  <c r="Z304" i="1"/>
  <c r="Z263" i="1"/>
  <c r="Z255" i="1"/>
  <c r="Z246" i="1"/>
  <c r="Y502" i="1"/>
  <c r="Z65" i="1"/>
  <c r="Z32" i="1"/>
  <c r="Z507" i="1" s="1"/>
  <c r="Y506" i="1"/>
  <c r="Y503" i="1"/>
  <c r="Z444" i="1"/>
  <c r="Y504" i="1"/>
  <c r="Y505" i="1" l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<sst xmlns="http://schemas.openxmlformats.org/spreadsheetml/2006/main" count="2214" uniqueCount="793">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</sst>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3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400</v>
      </c>
      <c r="Y41" s="55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37.037037037037038</v>
      </c>
      <c r="Y44" s="553">
        <f>IFERROR(Y41/H41,"0")+IFERROR(Y42/H42,"0")+IFERROR(Y43/H43,"0")</f>
        <v>38</v>
      </c>
      <c r="Z44" s="553">
        <f>IFERROR(IF(Z41="",0,Z41),"0")+IFERROR(IF(Z42="",0,Z42),"0")+IFERROR(IF(Z43="",0,Z43),"0")</f>
        <v>0.72123999999999999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400</v>
      </c>
      <c r="Y45" s="553">
        <f>IFERROR(SUM(Y41:Y43),"0")</f>
        <v>410.40000000000003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2400</v>
      </c>
      <c r="Y61" s="552">
        <f>IFERROR(IF(X61="",0,CEILING((X61/$H61),1)*$H61),"")</f>
        <v>2408.4</v>
      </c>
      <c r="Z61" s="36">
        <f>IFERROR(IF(Y61=0,"",ROUNDUP(Y61/H61,0)*0.01898),"")</f>
        <v>4.2325400000000002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2496.6666666666665</v>
      </c>
      <c r="BN61" s="64">
        <f>IFERROR(Y61*I61/H61,"0")</f>
        <v>2505.4049999999997</v>
      </c>
      <c r="BO61" s="64">
        <f>IFERROR(1/J61*(X61/H61),"0")</f>
        <v>3.4722222222222219</v>
      </c>
      <c r="BP61" s="64">
        <f>IFERROR(1/J61*(Y61/H61),"0")</f>
        <v>3.484375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0</v>
      </c>
      <c r="Y64" s="55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222.2222222222222</v>
      </c>
      <c r="Y65" s="553">
        <f>IFERROR(Y61/H61,"0")+IFERROR(Y62/H62,"0")+IFERROR(Y63/H63,"0")+IFERROR(Y64/H64,"0")</f>
        <v>223</v>
      </c>
      <c r="Z65" s="553">
        <f>IFERROR(IF(Z61="",0,Z61),"0")+IFERROR(IF(Z62="",0,Z62),"0")+IFERROR(IF(Z63="",0,Z63),"0")+IFERROR(IF(Z64="",0,Z64),"0")</f>
        <v>4.2325400000000002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2400</v>
      </c>
      <c r="Y66" s="553">
        <f>IFERROR(SUM(Y61:Y64),"0")</f>
        <v>2408.4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400</v>
      </c>
      <c r="Y89" s="552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37.037037037037038</v>
      </c>
      <c r="Y92" s="553">
        <f>IFERROR(Y89/H89,"0")+IFERROR(Y90/H90,"0")+IFERROR(Y91/H91,"0")</f>
        <v>38</v>
      </c>
      <c r="Z92" s="553">
        <f>IFERROR(IF(Z89="",0,Z89),"0")+IFERROR(IF(Z90="",0,Z90),"0")+IFERROR(IF(Z91="",0,Z91),"0")</f>
        <v>0.72123999999999999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400</v>
      </c>
      <c r="Y93" s="553">
        <f>IFERROR(SUM(Y89:Y91),"0")</f>
        <v>410.40000000000003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300</v>
      </c>
      <c r="Y95" s="552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37.037037037037038</v>
      </c>
      <c r="Y100" s="553">
        <f>IFERROR(Y95/H95,"0")+IFERROR(Y96/H96,"0")+IFERROR(Y97/H97,"0")+IFERROR(Y98/H98,"0")+IFERROR(Y99/H99,"0")</f>
        <v>38</v>
      </c>
      <c r="Z100" s="553">
        <f>IFERROR(IF(Z95="",0,Z95),"0")+IFERROR(IF(Z96="",0,Z96),"0")+IFERROR(IF(Z97="",0,Z97),"0")+IFERROR(IF(Z98="",0,Z98),"0")+IFERROR(IF(Z99="",0,Z99),"0")</f>
        <v>0.72123999999999999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300</v>
      </c>
      <c r="Y101" s="553">
        <f>IFERROR(SUM(Y95:Y99),"0")</f>
        <v>307.8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500</v>
      </c>
      <c r="Y117" s="552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61.728395061728399</v>
      </c>
      <c r="Y121" s="553">
        <f>IFERROR(Y117/H117,"0")+IFERROR(Y118/H118,"0")+IFERROR(Y119/H119,"0")+IFERROR(Y120/H120,"0")</f>
        <v>62</v>
      </c>
      <c r="Z121" s="553">
        <f>IFERROR(IF(Z117="",0,Z117),"0")+IFERROR(IF(Z118="",0,Z118),"0")+IFERROR(IF(Z119="",0,Z119),"0")+IFERROR(IF(Z120="",0,Z120),"0")</f>
        <v>1.17676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500</v>
      </c>
      <c r="Y122" s="553">
        <f>IFERROR(SUM(Y117:Y120),"0")</f>
        <v>502.2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0</v>
      </c>
      <c r="Y153" s="553">
        <f>IFERROR(Y150/H150,"0")+IFERROR(Y151/H151,"0")+IFERROR(Y152/H152,"0")</f>
        <v>0</v>
      </c>
      <c r="Z153" s="553">
        <f>IFERROR(IF(Z150="",0,Z150),"0")+IFERROR(IF(Z151="",0,Z151),"0")+IFERROR(IF(Z152="",0,Z152),"0")</f>
        <v>0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0</v>
      </c>
      <c r="Y154" s="553">
        <f>IFERROR(SUM(Y150:Y152),"0")</f>
        <v>0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4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0</v>
      </c>
      <c r="BN297" s="64">
        <f t="shared" ref="BN297:BN303" si="44">IFERROR(Y297*I297/H297,"0")</f>
        <v>0</v>
      </c>
      <c r="BO297" s="64">
        <f t="shared" ref="BO297:BO303" si="45">IFERROR(1/J297*(X297/H297),"0")</f>
        <v>0</v>
      </c>
      <c r="BP297" s="64">
        <f t="shared" ref="BP297:BP303" si="46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300</v>
      </c>
      <c r="Y335" s="552">
        <f>IFERROR(IF(X335="",0,CEILING((X335/$H335),1)*$H335),"")</f>
        <v>307.8</v>
      </c>
      <c r="Z335" s="36">
        <f>IFERROR(IF(Y335=0,"",ROUNDUP(Y335/H335,0)*0.01898),"")</f>
        <v>0.72123999999999999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319.22222222222223</v>
      </c>
      <c r="BN335" s="64">
        <f>IFERROR(Y335*I335/H335,"0")</f>
        <v>327.52199999999999</v>
      </c>
      <c r="BO335" s="64">
        <f>IFERROR(1/J335*(X335/H335),"0")</f>
        <v>0.57870370370370372</v>
      </c>
      <c r="BP335" s="64">
        <f>IFERROR(1/J335*(Y335/H335),"0")</f>
        <v>0.59375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37.037037037037038</v>
      </c>
      <c r="Y338" s="553">
        <f>IFERROR(Y335/H335,"0")+IFERROR(Y336/H336,"0")+IFERROR(Y337/H337,"0")</f>
        <v>38</v>
      </c>
      <c r="Z338" s="553">
        <f>IFERROR(IF(Z335="",0,Z335),"0")+IFERROR(IF(Z336="",0,Z336),"0")+IFERROR(IF(Z337="",0,Z337),"0")</f>
        <v>0.72123999999999999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300</v>
      </c>
      <c r="Y339" s="553">
        <f>IFERROR(SUM(Y335:Y337),"0")</f>
        <v>307.8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2000</v>
      </c>
      <c r="Y343" s="552">
        <f t="shared" ref="Y343:Y349" si="47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2064</v>
      </c>
      <c r="BN343" s="64">
        <f t="shared" ref="BN343:BN349" si="49">IFERROR(Y343*I343/H343,"0")</f>
        <v>2074.3200000000002</v>
      </c>
      <c r="BO343" s="64">
        <f t="shared" ref="BO343:BO349" si="50">IFERROR(1/J343*(X343/H343),"0")</f>
        <v>2.7777777777777777</v>
      </c>
      <c r="BP343" s="64">
        <f t="shared" ref="BP343:BP349" si="51">IFERROR(1/J343*(Y343/H343),"0")</f>
        <v>2.7916666666666665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3000</v>
      </c>
      <c r="Y344" s="552">
        <f t="shared" si="47"/>
        <v>3000</v>
      </c>
      <c r="Z344" s="36">
        <f>IFERROR(IF(Y344=0,"",ROUNDUP(Y344/H344,0)*0.02175),"")</f>
        <v>4.3499999999999996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3096</v>
      </c>
      <c r="BN344" s="64">
        <f t="shared" si="49"/>
        <v>3096</v>
      </c>
      <c r="BO344" s="64">
        <f t="shared" si="50"/>
        <v>4.1666666666666661</v>
      </c>
      <c r="BP344" s="64">
        <f t="shared" si="51"/>
        <v>4.1666666666666661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4000</v>
      </c>
      <c r="Y346" s="552">
        <f t="shared" si="47"/>
        <v>4005</v>
      </c>
      <c r="Z346" s="36">
        <f>IFERROR(IF(Y346=0,"",ROUNDUP(Y346/H346,0)*0.02175),"")</f>
        <v>5.8072499999999998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4128</v>
      </c>
      <c r="BN346" s="64">
        <f t="shared" si="49"/>
        <v>4133.16</v>
      </c>
      <c r="BO346" s="64">
        <f t="shared" si="50"/>
        <v>5.5555555555555554</v>
      </c>
      <c r="BP346" s="64">
        <f t="shared" si="51"/>
        <v>5.5625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600</v>
      </c>
      <c r="Y350" s="553">
        <f>IFERROR(Y343/H343,"0")+IFERROR(Y344/H344,"0")+IFERROR(Y345/H345,"0")+IFERROR(Y346/H346,"0")+IFERROR(Y347/H347,"0")+IFERROR(Y348/H348,"0")+IFERROR(Y349/H349,"0")</f>
        <v>601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13.07175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9000</v>
      </c>
      <c r="Y351" s="553">
        <f>IFERROR(SUM(Y343:Y349),"0")</f>
        <v>9015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2000</v>
      </c>
      <c r="Y353" s="552">
        <f>IFERROR(IF(X353="",0,CEILING((X353/$H353),1)*$H353),"")</f>
        <v>2010</v>
      </c>
      <c r="Z353" s="36">
        <f>IFERROR(IF(Y353=0,"",ROUNDUP(Y353/H353,0)*0.02175),"")</f>
        <v>2.9144999999999999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2064</v>
      </c>
      <c r="BN353" s="64">
        <f>IFERROR(Y353*I353/H353,"0")</f>
        <v>2074.3200000000002</v>
      </c>
      <c r="BO353" s="64">
        <f>IFERROR(1/J353*(X353/H353),"0")</f>
        <v>2.7777777777777777</v>
      </c>
      <c r="BP353" s="64">
        <f>IFERROR(1/J353*(Y353/H353),"0")</f>
        <v>2.7916666666666665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133.33333333333334</v>
      </c>
      <c r="Y355" s="553">
        <f>IFERROR(Y353/H353,"0")+IFERROR(Y354/H354,"0")</f>
        <v>134</v>
      </c>
      <c r="Z355" s="553">
        <f>IFERROR(IF(Z353="",0,Z353),"0")+IFERROR(IF(Z354="",0,Z354),"0")</f>
        <v>2.9144999999999999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2000</v>
      </c>
      <c r="Y356" s="553">
        <f>IFERROR(SUM(Y353:Y354),"0")</f>
        <v>2010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8">IFERROR(IF(X431="",0,CEILING((X431/$H431),1)*$H431),"")</f>
        <v>0</v>
      </c>
      <c r="Z431" s="36" t="str">
        <f t="shared" ref="Z431:Z437" si="59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0</v>
      </c>
      <c r="BN431" s="64">
        <f t="shared" ref="BN431:BN443" si="61">IFERROR(Y431*I431/H431,"0")</f>
        <v>0</v>
      </c>
      <c r="BO431" s="64">
        <f t="shared" ref="BO431:BO443" si="62">IFERROR(1/J431*(X431/H431),"0")</f>
        <v>0</v>
      </c>
      <c r="BP431" s="64">
        <f t="shared" ref="BP431:BP443" si="63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550</v>
      </c>
      <c r="Y436" s="552">
        <f t="shared" si="58"/>
        <v>554.4</v>
      </c>
      <c r="Z436" s="36">
        <f t="shared" si="59"/>
        <v>1.2558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587.5</v>
      </c>
      <c r="BN436" s="64">
        <f t="shared" si="61"/>
        <v>592.19999999999993</v>
      </c>
      <c r="BO436" s="64">
        <f t="shared" si="62"/>
        <v>1.0016025641025641</v>
      </c>
      <c r="BP436" s="64">
        <f t="shared" si="63"/>
        <v>1.0096153846153846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550</v>
      </c>
      <c r="Y445" s="553">
        <f>IFERROR(SUM(Y431:Y443),"0")</f>
        <v>554.4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400</v>
      </c>
      <c r="Y453" s="552">
        <f t="shared" ref="Y453:Y458" si="64">IFERROR(IF(X453="",0,CEILING((X453/$H453),1)*$H453),"")</f>
        <v>401.28000000000003</v>
      </c>
      <c r="Z453" s="36">
        <f>IFERROR(IF(Y453=0,"",ROUNDUP(Y453/H453,0)*0.01196),"")</f>
        <v>0.90895999999999999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427.27272727272725</v>
      </c>
      <c r="BN453" s="64">
        <f t="shared" ref="BN453:BN458" si="66">IFERROR(Y453*I453/H453,"0")</f>
        <v>428.64</v>
      </c>
      <c r="BO453" s="64">
        <f t="shared" ref="BO453:BO458" si="67">IFERROR(1/J453*(X453/H453),"0")</f>
        <v>0.72843822843822836</v>
      </c>
      <c r="BP453" s="64">
        <f t="shared" ref="BP453:BP458" si="68">IFERROR(1/J453*(Y453/H453),"0")</f>
        <v>0.73076923076923084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400</v>
      </c>
      <c r="Y454" s="552">
        <f t="shared" si="64"/>
        <v>401.28000000000003</v>
      </c>
      <c r="Z454" s="36">
        <f>IFERROR(IF(Y454=0,"",ROUNDUP(Y454/H454,0)*0.01196),"")</f>
        <v>0.90895999999999999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427.27272727272725</v>
      </c>
      <c r="BN454" s="64">
        <f t="shared" si="66"/>
        <v>428.64</v>
      </c>
      <c r="BO454" s="64">
        <f t="shared" si="67"/>
        <v>0.72843822843822836</v>
      </c>
      <c r="BP454" s="64">
        <f t="shared" si="68"/>
        <v>0.73076923076923084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300</v>
      </c>
      <c r="Y455" s="552">
        <f t="shared" si="64"/>
        <v>300.96000000000004</v>
      </c>
      <c r="Z455" s="36">
        <f>IFERROR(IF(Y455=0,"",ROUNDUP(Y455/H455,0)*0.01196),"")</f>
        <v>0.68171999999999999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320.45454545454544</v>
      </c>
      <c r="BN455" s="64">
        <f t="shared" si="66"/>
        <v>321.48</v>
      </c>
      <c r="BO455" s="64">
        <f t="shared" si="67"/>
        <v>0.54632867132867136</v>
      </c>
      <c r="BP455" s="64">
        <f t="shared" si="68"/>
        <v>0.54807692307692313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208.33333333333331</v>
      </c>
      <c r="Y459" s="553">
        <f>IFERROR(Y453/H453,"0")+IFERROR(Y454/H454,"0")+IFERROR(Y455/H455,"0")+IFERROR(Y456/H456,"0")+IFERROR(Y457/H457,"0")+IFERROR(Y458/H458,"0")</f>
        <v>209</v>
      </c>
      <c r="Z459" s="553">
        <f>IFERROR(IF(Z453="",0,Z453),"0")+IFERROR(IF(Z454="",0,Z454),"0")+IFERROR(IF(Z455="",0,Z455),"0")+IFERROR(IF(Z456="",0,Z456),"0")+IFERROR(IF(Z457="",0,Z457),"0")+IFERROR(IF(Z458="",0,Z458),"0")</f>
        <v>2.4996399999999999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1100</v>
      </c>
      <c r="Y460" s="553">
        <f>IFERROR(SUM(Y453:Y458),"0")</f>
        <v>1103.52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600</v>
      </c>
      <c r="Y484" s="552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142.85714285714286</v>
      </c>
      <c r="Y485" s="553">
        <f>IFERROR(Y483/H483,"0")+IFERROR(Y484/H484,"0")</f>
        <v>143</v>
      </c>
      <c r="Z485" s="553">
        <f>IFERROR(IF(Z483="",0,Z483),"0")+IFERROR(IF(Z484="",0,Z484),"0")</f>
        <v>1.28986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600</v>
      </c>
      <c r="Y486" s="553">
        <f>IFERROR(SUM(Y483:Y484),"0")</f>
        <v>600.6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500</v>
      </c>
      <c r="Y488" s="552">
        <f>IFERROR(IF(X488="",0,CEILING((X488/$H488),1)*$H488),"")</f>
        <v>504</v>
      </c>
      <c r="Z488" s="36">
        <f>IFERROR(IF(Y488=0,"",ROUNDUP(Y488/H488,0)*0.01898),"")</f>
        <v>1.06288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528.83333333333337</v>
      </c>
      <c r="BN488" s="64">
        <f>IFERROR(Y488*I488/H488,"0")</f>
        <v>533.06399999999996</v>
      </c>
      <c r="BO488" s="64">
        <f>IFERROR(1/J488*(X488/H488),"0")</f>
        <v>0.86805555555555558</v>
      </c>
      <c r="BP488" s="64">
        <f>IFERROR(1/J488*(Y488/H488),"0")</f>
        <v>0.875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55.555555555555557</v>
      </c>
      <c r="Y490" s="553">
        <f>IFERROR(Y488/H488,"0")+IFERROR(Y489/H489,"0")</f>
        <v>56</v>
      </c>
      <c r="Z490" s="553">
        <f>IFERROR(IF(Z488="",0,Z488),"0")+IFERROR(IF(Z489="",0,Z489),"0")</f>
        <v>1.06288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500</v>
      </c>
      <c r="Y491" s="553">
        <f>IFERROR(SUM(Y488:Y489),"0")</f>
        <v>504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18050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18134.519999999997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18780.90476190476</v>
      </c>
      <c r="Y503" s="553">
        <f>IFERROR(SUM(BN22:BN499),"0")</f>
        <v>18869.348999999995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27</v>
      </c>
      <c r="Y504" s="38">
        <f>ROUNDUP(SUM(BP22:BP499),0)</f>
        <v>28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19455.90476190476</v>
      </c>
      <c r="Y505" s="553">
        <f>GrossWeightTotalR+PalletQtyTotalR*25</f>
        <v>19569.348999999995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1676.3447971781306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1685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30.38869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410.40000000000003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2408.4</v>
      </c>
      <c r="E512" s="46">
        <f>IFERROR(Y89*1,"0")+IFERROR(Y90*1,"0")+IFERROR(Y91*1,"0")+IFERROR(Y95*1,"0")+IFERROR(Y96*1,"0")+IFERROR(Y97*1,"0")+IFERROR(Y98*1,"0")+IFERROR(Y99*1,"0")</f>
        <v>718.2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502.2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0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307.8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11025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1104.5999999999999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