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53E08D-7AE4-4DC5-A03F-57FCF2C467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N151" i="1"/>
  <c r="BM151" i="1"/>
  <c r="Z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BP169" i="1" l="1"/>
  <c r="BN169" i="1"/>
  <c r="Z169" i="1"/>
  <c r="BP206" i="1"/>
  <c r="BN206" i="1"/>
  <c r="Z206" i="1"/>
  <c r="BP229" i="1"/>
  <c r="BN229" i="1"/>
  <c r="Z229" i="1"/>
  <c r="BP243" i="1"/>
  <c r="BN243" i="1"/>
  <c r="Z243" i="1"/>
  <c r="BP260" i="1"/>
  <c r="BN260" i="1"/>
  <c r="Z260" i="1"/>
  <c r="BP299" i="1"/>
  <c r="BN299" i="1"/>
  <c r="Z299" i="1"/>
  <c r="BP320" i="1"/>
  <c r="BN320" i="1"/>
  <c r="Z320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Z31" i="1"/>
  <c r="BN31" i="1"/>
  <c r="Z54" i="1"/>
  <c r="BN54" i="1"/>
  <c r="Z70" i="1"/>
  <c r="BN70" i="1"/>
  <c r="Z84" i="1"/>
  <c r="BN84" i="1"/>
  <c r="Z105" i="1"/>
  <c r="BN105" i="1"/>
  <c r="Z117" i="1"/>
  <c r="BN117" i="1"/>
  <c r="Z136" i="1"/>
  <c r="BN136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15" i="1"/>
  <c r="BN315" i="1"/>
  <c r="Z315" i="1"/>
  <c r="BP321" i="1"/>
  <c r="BN321" i="1"/>
  <c r="Z321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80" i="1"/>
  <c r="BP74" i="1"/>
  <c r="BN74" i="1"/>
  <c r="Z74" i="1"/>
  <c r="BP89" i="1"/>
  <c r="BN89" i="1"/>
  <c r="Z89" i="1"/>
  <c r="BP107" i="1"/>
  <c r="BN107" i="1"/>
  <c r="Z107" i="1"/>
  <c r="BP119" i="1"/>
  <c r="BN119" i="1"/>
  <c r="Z119" i="1"/>
  <c r="Y142" i="1"/>
  <c r="BP140" i="1"/>
  <c r="BN140" i="1"/>
  <c r="Z140" i="1"/>
  <c r="BP167" i="1"/>
  <c r="BN167" i="1"/>
  <c r="Z167" i="1"/>
  <c r="Y192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BP68" i="1"/>
  <c r="BN68" i="1"/>
  <c r="Z68" i="1"/>
  <c r="BP78" i="1"/>
  <c r="BN78" i="1"/>
  <c r="Z78" i="1"/>
  <c r="BP98" i="1"/>
  <c r="BN98" i="1"/>
  <c r="Z98" i="1"/>
  <c r="BP113" i="1"/>
  <c r="BN113" i="1"/>
  <c r="Z113" i="1"/>
  <c r="BP130" i="1"/>
  <c r="BN130" i="1"/>
  <c r="Z130" i="1"/>
  <c r="I511" i="1"/>
  <c r="Y171" i="1"/>
  <c r="BP163" i="1"/>
  <c r="BN163" i="1"/>
  <c r="Z163" i="1"/>
  <c r="BP175" i="1"/>
  <c r="BN175" i="1"/>
  <c r="Z175" i="1"/>
  <c r="BP198" i="1"/>
  <c r="BN198" i="1"/>
  <c r="Z198" i="1"/>
  <c r="BP208" i="1"/>
  <c r="BN208" i="1"/>
  <c r="Z208" i="1"/>
  <c r="BP218" i="1"/>
  <c r="BN218" i="1"/>
  <c r="Z218" i="1"/>
  <c r="BP245" i="1"/>
  <c r="BN245" i="1"/>
  <c r="Z245" i="1"/>
  <c r="BP250" i="1"/>
  <c r="BN250" i="1"/>
  <c r="Z250" i="1"/>
  <c r="BP289" i="1"/>
  <c r="BN289" i="1"/>
  <c r="Z289" i="1"/>
  <c r="BP301" i="1"/>
  <c r="BN301" i="1"/>
  <c r="Z301" i="1"/>
  <c r="BP323" i="1"/>
  <c r="BN323" i="1"/>
  <c r="Z323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100" i="1"/>
  <c r="F511" i="1"/>
  <c r="Y115" i="1"/>
  <c r="Y121" i="1"/>
  <c r="H511" i="1"/>
  <c r="Y153" i="1"/>
  <c r="J511" i="1"/>
  <c r="Y204" i="1"/>
  <c r="Y215" i="1"/>
  <c r="Y247" i="1"/>
  <c r="Y246" i="1"/>
  <c r="BP297" i="1"/>
  <c r="BN297" i="1"/>
  <c r="Z297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271" i="1"/>
  <c r="Y325" i="1"/>
  <c r="Y331" i="1"/>
  <c r="S511" i="1"/>
  <c r="Y354" i="1"/>
  <c r="U511" i="1"/>
  <c r="Y370" i="1"/>
  <c r="Y458" i="1"/>
  <c r="Y489" i="1"/>
  <c r="H9" i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BP219" i="1"/>
  <c r="BN219" i="1"/>
  <c r="Z219" i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Y216" i="1"/>
  <c r="Z207" i="1"/>
  <c r="BN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64" i="1"/>
  <c r="Y270" i="1"/>
  <c r="BP267" i="1"/>
  <c r="BN267" i="1"/>
  <c r="Z267" i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Y318" i="1"/>
  <c r="Y324" i="1"/>
  <c r="Y330" i="1"/>
  <c r="Y337" i="1"/>
  <c r="Y349" i="1"/>
  <c r="Y355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Z316" i="1"/>
  <c r="BN316" i="1"/>
  <c r="Z322" i="1"/>
  <c r="BN322" i="1"/>
  <c r="Z328" i="1"/>
  <c r="BN328" i="1"/>
  <c r="Z335" i="1"/>
  <c r="BN335" i="1"/>
  <c r="Y338" i="1"/>
  <c r="T511" i="1"/>
  <c r="Z343" i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Y360" i="1"/>
  <c r="Z370" i="1"/>
  <c r="BP368" i="1"/>
  <c r="BN368" i="1"/>
  <c r="Z368" i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84" i="1" l="1"/>
  <c r="Z337" i="1"/>
  <c r="Z330" i="1"/>
  <c r="Z324" i="1"/>
  <c r="Z270" i="1"/>
  <c r="Z255" i="1"/>
  <c r="Z220" i="1"/>
  <c r="Z215" i="1"/>
  <c r="Z121" i="1"/>
  <c r="Z80" i="1"/>
  <c r="Z58" i="1"/>
  <c r="Z458" i="1"/>
  <c r="Z443" i="1"/>
  <c r="Z349" i="1"/>
  <c r="Z171" i="1"/>
  <c r="Z100" i="1"/>
  <c r="Z65" i="1"/>
  <c r="Z263" i="1"/>
  <c r="Z473" i="1"/>
  <c r="Z203" i="1"/>
  <c r="Z177" i="1"/>
  <c r="Z153" i="1"/>
  <c r="Z108" i="1"/>
  <c r="Z32" i="1"/>
  <c r="Y505" i="1"/>
  <c r="Y502" i="1"/>
  <c r="Z303" i="1"/>
  <c r="Z293" i="1"/>
  <c r="Z231" i="1"/>
  <c r="Z398" i="1"/>
  <c r="Z317" i="1"/>
  <c r="Y503" i="1"/>
  <c r="Y501" i="1"/>
  <c r="Z506" i="1" l="1"/>
  <c r="Y504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<sst xmlns="http://schemas.openxmlformats.org/spreadsheetml/2006/main" count="2208" uniqueCount="807">
  <si>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</si>
  <si>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</si>
  <si>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</si>
  <si>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</si>
  <si>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</si>
  <si>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</si>
  <si>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</si>
  <si>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</si>
  <si>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</si>
  <si>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</si>
  <si>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</si>
  <si>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</si>
  <si>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</si>
  <si>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</si>
  <si>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</si>
  <si>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</si>
  <si>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</si>
  <si>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</si>
  <si>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</si>
  <si>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</si>
  <si>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</si>
  <si>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</si>
  <si>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</si>
  <si>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</si>
  <si>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</si>
  <si>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</si>
  <si>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</si>
  <si>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</si>
  <si>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</si>
  <si>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</si>
  <si>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</si>
  <si>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</si>
  <si>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</si>
  <si>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</si>
  <si>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</si>
  <si>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</si>
  <si>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</si>
  <si>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</si>
  <si>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</si>
  <si>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</si>
  <si>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</si>
  <si>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</si>
  <si>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</si>
  <si>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</si>
  <si>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</si>
  <si>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</si>
  <si>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</si>
  <si>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</si>
  <si>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</si>
  <si>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</si>
  <si>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</si>
  <si>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</si>
  <si>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</si>
  <si>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</si>
  <si>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</si>
  <si>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</si>
  <si>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</si>
  <si>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</si>
  <si>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</si>
  <si>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</si>
  <si>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</si>
  <si>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</si>
  <si>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</si>
  <si>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</si>
  <si>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</si>
  <si>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</si>
  <si>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</si>
  <si>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</si>
  <si>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</si>
  <si>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</si>
  <si>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</si>
  <si>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</si>
  <si>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</si>
  <si>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</si>
  <si>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</si>
  <si>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</si>
  <si>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</si>
  <si>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</si>
  <si>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</si>
  <si>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</si>
  <si>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</si>
  <si>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</si>
  <si>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</si>
  <si>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</si>
  <si>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</si>
  <si>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</si>
  <si>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</si>
  <si>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</si>
  <si>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</si>
  <si>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</si>
  <si>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</si>
  <si>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</si>
  <si>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</si>
  <si>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</si>
  <si>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</si>
  <si>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</si>
  <si>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</si>
  <si>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</si>
  <si>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</si>
  <si>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</si>
  <si>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</si>
  <si>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</si>
  <si>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</si>
  <si>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</si>
  <si>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</si>
  <si>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</si>
  <si>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</si>
  <si>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</si>
  <si>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</si>
  <si>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</si>
  <si>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</si>
  <si>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</si>
  <si>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</si>
  <si>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</si>
  <si>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</si>
  <si>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</si>
  <si>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</si>
  <si>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</si>
  <si>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</si>
  <si>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</si>
  <si>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</si>
  <si>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</si>
  <si>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</si>
  <si>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</si>
  <si>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</si>
  <si>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</si>
  <si>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</si>
  <si>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</si>
  <si>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</si>
  <si>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</si>
  <si>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</si>
  <si>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</si>
  <si>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</si>
  <si>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</si>
  <si>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</si>
  <si>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</si>
  <si>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</si>
  <si>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</si>
  <si>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</si>
  <si>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</si>
  <si>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</si>
  <si>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</si>
  <si>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</si>
  <si>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</si>
  <si>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</si>
  <si>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</si>
  <si>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</si>
  <si>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</si>
  <si>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</si>
  <si>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</si>
  <si>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</si>
  <si>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</si>
  <si>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</si>
  <si>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</si>
  <si>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</si>
  <si>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</si>
  <si>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</si>
  <si>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</si>
  <si>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</si>
  <si>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</si>
  <si>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</si>
  <si>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</si>
  <si>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</si>
  <si>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</si>
  <si>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</si>
  <si>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</si>
  <si>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</si>
  <si>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</si>
  <si>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</si>
  <si>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</si>
  <si>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</si>
  <si>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</si>
  <si>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</si>
  <si>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</si>
  <si>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</si>
  <si>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</si>
  <si>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</si>
  <si>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</si>
  <si>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</si>
  <si>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</si>
  <si>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</si>
  <si>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</si>
  <si>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</si>
  <si>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</si>
  <si>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</si>
  <si>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</si>
  <si>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</si>
  <si>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</si>
  <si>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</si>
  <si>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</si>
  <si>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</si>
  <si>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</si>
  <si>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</si>
  <si>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</si>
  <si>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</si>
  <si>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</si>
  <si>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</si>
  <si>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</si>
  <si>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</si>
  <si>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</si>
  <si>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</si>
  <si>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</si>
  <si>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</si>
  <si>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</si>
  <si>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</si>
  <si>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</si>
  <si>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</si>
  <si>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</si>
  <si>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</si>
  <si>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</si>
  <si>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</si>
  <si>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</si>
  <si>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</si>
  <si>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</si>
  <si>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</si>
  <si>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</si>
  <si>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</si>
  <si>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</si>
  <si>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</si>
  <si>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</si>
  <si>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</si>
  <si>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</si>
  <si>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</si>
  <si>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</si>
  <si>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</si>
  <si>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</si>
  <si>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</si>
  <si>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</si>
  <si>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</si>
  <si>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</si>
  <si>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</si>
  <si>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</si>
  <si>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</si>
  <si>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</si>
  <si>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</si>
  <si>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</si>
  <si>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</si>
  <si>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</si>
  <si>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</si>
  <si>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</si>
  <si>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</si>
  <si>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</si>
  <si>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</si>
  <si>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</si>
  <si>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</si>
  <si>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</si>
  <si>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</si>
  <si>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</si>
  <si>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</si>
  <si>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</si>
  <si>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</si>
  <si>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</si>
  <si>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</si>
  <si>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</si>
  <si>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</si>
  <si>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</si>
  <si>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</si>
  <si>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</si>
  <si>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</si>
  <si>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</si>
  <si>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</si>
  <si>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</si>
  <si>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</si>
  <si>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</si>
  <si>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</si>
  <si>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</si>
  <si>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</si>
  <si>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</si>
  <si>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</si>
  <si>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</si>
  <si>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</si>
  <si>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</si>
  <si>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</si>
  <si>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</si>
  <si>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</si>
  <si>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</si>
  <si>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</si>
  <si>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</si>
  <si>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</si>
  <si>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</si>
  <si>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</si>
  <si>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</si>
  <si>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</si>
  <si>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</si>
  <si>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</si>
  <si>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</si>
  <si>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</si>
  <si>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</si>
  <si>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</si>
  <si>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</si>
  <si>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</si>
  <si>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</si>
  <si>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</si>
  <si>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</si>
  <si>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</si>
  <si>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</si>
  <si>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</si>
  <si>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</si>
  <si>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</si>
  <si>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</si>
  <si>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</si>
  <si>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</si>
  <si>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</si>
  <si>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</si>
  <si>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</si>
  <si>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</si>
  <si>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</si>
  <si>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</si>
  <si>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</si>
  <si>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</si>
  <si>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</si>
  <si>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</si>
  <si>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</si>
  <si>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</si>
  <si>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</si>
  <si>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</si>
  <si>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</si>
  <si>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</si>
  <si>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</si>
  <si>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</si>
  <si>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</si>
  <si>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</si>
  <si>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</si>
  <si>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</si>
  <si>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</si>
  <si>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</si>
  <si>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</si>
  <si>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</si>
  <si>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</si>
  <si>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</si>
  <si>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</si>
  <si>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</si>
  <si>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</si>
  <si>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</si>
  <si>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</si>
  <si>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</si>
  <si>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</si>
  <si>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</si>
  <si>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</si>
  <si>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</si>
  <si>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</si>
  <si>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</si>
  <si>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</si>
  <si>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</si>
  <si>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</si>
  <si>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</si>
  <si>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</si>
  <si>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</si>
  <si>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</si>
  <si>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</si>
  <si>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</si>
  <si>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</si>
  <si>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</si>
  <si>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</si>
  <si>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</si>
  <si>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</si>
  <si>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</si>
  <si>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</si>
  <si>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</si>
  <si>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</si>
  <si>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</si>
  <si>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</si>
  <si>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</si>
  <si>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</si>
  <si>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</si>
  <si>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</si>
  <si>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</si>
  <si>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</si>
  <si>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</si>
  <si>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</si>
  <si>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</si>
  <si>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</si>
  <si>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</si>
  <si>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</si>
  <si>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</si>
  <si>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</si>
  <si>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</si>
  <si>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</si>
  <si>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</si>
  <si>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</si>
  <si>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</si>
  <si>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</si>
  <si>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</si>
  <si>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</si>
  <si>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</si>
  <si>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</si>
  <si>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</si>
  <si>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</si>
  <si>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</si>
  <si>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</si>
  <si>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</si>
  <si>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</si>
  <si>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</si>
  <si>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</si>
  <si>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</si>
  <si>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</si>
  <si>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</si>
  <si>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</si>
  <si>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</si>
  <si>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</si>
  <si>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</si>
  <si>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</si>
  <si>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</si>
  <si>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</si>
  <si>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</si>
  <si>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</si>
  <si>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</si>
  <si>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</si>
  <si>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</si>
  <si>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</si>
  <si>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</si>
  <si>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</si>
  <si>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</si>
  <si>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</si>
  <si>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</si>
  <si>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</si>
  <si>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</si>
  <si>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</si>
  <si>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</si>
  <si>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</si>
  <si>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</si>
  <si>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</si>
  <si>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</si>
  <si>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</si>
  <si>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</si>
  <si>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</si>
  <si>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</si>
  <si>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</si>
  <si>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</si>
  <si>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</si>
  <si>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</si>
  <si>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</si>
  <si>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</si>
  <si>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</si>
  <si>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</si>
  <si>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</si>
  <si>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</si>
  <si>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</si>
  <si>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</si>
  <si>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</si>
  <si>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</si>
  <si>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</si>
  <si>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</si>
  <si>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</si>
  <si>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</si>
  <si>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</si>
  <si>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</si>
  <si>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</si>
  <si>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</si>
  <si>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</si>
  <si>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</si>
  <si>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</si>
  <si>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</si>
  <si>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</si>
  <si>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</si>
  <si>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</si>
  <si>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</si>
  <si>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</si>
  <si>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</si>
  <si>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</si>
  <si>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</si>
  <si>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</si>
  <si>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</si>
  <si>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</si>
  <si>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</si>
  <si>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</si>
  <si>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</si>
  <si>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</si>
  <si>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</si>
  <si>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</si>
  <si>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</si>
  <si>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</si>
  <si>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</si>
  <si>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</si>
  <si>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</si>
  <si>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</si>
  <si>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</si>
  <si>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</si>
  <si>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</si>
  <si>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</si>
  <si>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</si>
  <si>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</si>
  <si>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</si>
  <si>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</si>
  <si>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</si>
  <si>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</si>
  <si>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</si>
  <si>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</si>
  <si>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</si>
  <si>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</si>
  <si>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</si>
  <si>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</si>
  <si>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</si>
  <si>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</si>
  <si>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</si>
  <si>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</si>
  <si>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</si>
  <si>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</si>
  <si>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</si>
  <si>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</si>
  <si>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</si>
  <si>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</si>
  <si>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</si>
  <si>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</si>
  <si>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</si>
  <si>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</si>
  <si>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</si>
  <si>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</si>
  <si>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</si>
  <si>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</si>
  <si>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</si>
  <si>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</si>
  <si>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</si>
  <si>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</si>
  <si>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</si>
  <si>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</si>
  <si>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</si>
  <si>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</si>
  <si>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</si>
  <si>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</si>
  <si>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</si>
  <si>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</si>
  <si>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</si>
  <si>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</si>
  <si>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</si>
  <si>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</si>
  <si>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</si>
  <si>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</si>
  <si>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</si>
  <si>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</si>
  <si>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</si>
  <si>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</si>
  <si>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</si>
  <si>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</si>
  <si>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</si>
  <si>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</si>
  <si>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</si>
  <si>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</si>
  <si>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</si>
  <si>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</si>
  <si>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</si>
  <si>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</si>
  <si>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</si>
  <si>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</si>
  <si>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</si>
  <si>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</si>
  <si>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</si>
  <si>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</si>
  <si>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</si>
  <si>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</si>
  <si>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</si>
  <si>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</si>
  <si>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</si>
  <si>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</si>
  <si>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</si>
  <si>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</si>
  <si>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</si>
  <si>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</si>
  <si>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</si>
  <si>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</si>
  <si>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</si>
  <si>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</si>
  <si>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</si>
  <si>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</si>
  <si>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</si>
  <si>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</si>
  <si>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</si>
  <si>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</si>
  <si>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</si>
  <si>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</si>
  <si>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</si>
  <si>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</si>
  <si>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</si>
  <si>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</si>
  <si>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</si>
  <si>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</si>
  <si>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</si>
  <si>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</si>
  <si>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</si>
  <si>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</si>
  <si>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</si>
  <si>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</si>
  <si>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</si>
  <si>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</si>
  <si>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</si>
  <si>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</si>
  <si>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</si>
  <si>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</si>
  <si>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</si>
  <si>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</si>
  <si>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</si>
  <si>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</si>
  <si>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</si>
  <si>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</si>
  <si>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</si>
  <si>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</si>
  <si>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</si>
  <si>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</si>
  <si>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</si>
  <si>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</si>
  <si>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</si>
  <si>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</si>
  <si>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</si>
  <si>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</si>
  <si>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</si>
  <si>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</si>
  <si>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</si>
  <si>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</si>
  <si>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</si>
  <si>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</si>
  <si>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</si>
  <si>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</si>
  <si>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</si>
  <si>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</si>
  <si>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</si>
  <si>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</si>
  <si>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</si>
  <si>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</si>
  <si>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</si>
  <si>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</si>
  <si>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</si>
  <si>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</si>
  <si>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</si>
  <si>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</si>
  <si>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</si>
  <si>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</si>
  <si>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</si>
  <si>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</si>
  <si>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</si>
  <si>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</si>
  <si>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</si>
  <si>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</si>
  <si>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</si>
  <si>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</si>
  <si>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</si>
  <si>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</si>
  <si>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</si>
  <si>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</si>
  <si>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</si>
  <si>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</si>
  <si>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</si>
  <si>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</si>
  <si>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</si>
  <si>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</si>
  <si>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</si>
  <si>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</si>
  <si>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</si>
  <si>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</si>
  <si>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</si>
  <si>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</si>
  <si>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</si>
  <si>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</si>
  <si>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</si>
  <si>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</si>
  <si>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</si>
  <si>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</si>
  <si>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</si>
  <si>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</si>
  <si>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</si>
  <si>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</si>
  <si>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</si>
  <si>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</si>
  <si>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</si>
  <si>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</si>
  <si>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</si>
  <si>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</si>
  <si>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</si>
  <si>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</si>
  <si>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</si>
  <si>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</si>
  <si>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</si>
  <si>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</si>
  <si>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</si>
  <si>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</si>
  <si>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</si>
  <si>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</si>
  <si>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</si>
  <si>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</si>
  <si>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</si>
  <si>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</si>
  <si>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</si>
  <si>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</si>
  <si>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</si>
  <si>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</si>
  <si>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</si>
  <si>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</si>
  <si>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</si>
  <si>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</si>
  <si>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</si>
  <si>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</si>
  <si>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</si>
  <si>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</si>
  <si>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</si>
  <si>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</si>
  <si>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</si>
  <si>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</si>
  <si>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</si>
  <si>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</si>
  <si>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</si>
  <si>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</si>
  <si>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</si>
  <si>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</si>
  <si>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</si>
  <si>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</si>
  <si>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</si>
  <si>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</si>
  <si>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</si>
  <si>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</si>
  <si>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</si>
  <si>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</si>
  <si>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</si>
  <si>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</si>
  <si>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</si>
  <si>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</si>
  <si>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</si>
  <si>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</si>
  <si>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</si>
  <si>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</si>
  <si>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</si>
  <si>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</si>
  <si>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</si>
  <si>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</si>
  <si>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</si>
  <si>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</si>
  <si>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</si>
  <si>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</si>
  <si>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</si>
  <si>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</si>
  <si>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</si>
  <si>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</si>
  <si>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</si>
  <si>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</si>
  <si>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</si>
  <si>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</si>
  <si>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</si>
  <si>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</si>
  <si>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</si>
  <si>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</si>
  <si>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</si>
  <si>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</si>
  <si>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</si>
  <si>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</si>
  <si>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</si>
  <si>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</si>
  <si>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</si>
  <si>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</si>
  <si>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</si>
  <si>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</si>
  <si>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</si>
  <si>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</si>
  <si>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</si>
  <si>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</si>
  <si>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</si>
  <si>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</si>
  <si>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</si>
  <si>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</si>
  <si>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</si>
  <si>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</si>
  <si>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</si>
  <si>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</si>
  <si>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</si>
  <si>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</si>
  <si>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</si>
  <si>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</si>
  <si>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</si>
  <si>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</si>
  <si>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</si>
  <si>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</si>
  <si>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</si>
  <si>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</si>
  <si>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</si>
  <si>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</si>
  <si>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</si>
  <si>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</si>
  <si>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</si>
  <si>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</si>
  <si>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</si>
  <si>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</si>
  <si>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</si>
  <si>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</si>
  <si>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</si>
  <si>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</si>
  <si>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</si>
  <si>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</si>
  <si>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</si>
  <si>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</si>
  <si>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</si>
  <si>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</si>
  <si>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</si>
  <si>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</si>
  <si>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</si>
  <si>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</si>
  <si>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</si>
  <si>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</si>
  <si>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</si>
  <si>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</si>
  <si>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</si>
  <si>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</si>
  <si>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</si>
  <si>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</si>
  <si>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</si>
  <si>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</si>
  <si>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</si>
  <si>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</si>
  <si>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</si>
  <si>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</si>
  <si>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 европалет,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</si>
</sst>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4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8</v>
      </c>
      <c r="Y41" s="550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8.3222222222222211</v>
      </c>
      <c r="BN41" s="64">
        <f>IFERROR(Y41*I41/H41,"0")</f>
        <v>11.234999999999999</v>
      </c>
      <c r="BO41" s="64">
        <f>IFERROR(1/J41*(X41/H41),"0")</f>
        <v>1.1574074074074073E-2</v>
      </c>
      <c r="BP41" s="64">
        <f>IFERROR(1/J41*(Y41/H41),"0")</f>
        <v>1.5625E-2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0.7407407407407407</v>
      </c>
      <c r="Y44" s="551">
        <f>IFERROR(Y41/H41,"0")+IFERROR(Y42/H42,"0")+IFERROR(Y43/H43,"0")</f>
        <v>1</v>
      </c>
      <c r="Z44" s="551">
        <f>IFERROR(IF(Z41="",0,Z41),"0")+IFERROR(IF(Z42="",0,Z42),"0")+IFERROR(IF(Z43="",0,Z43),"0")</f>
        <v>1.898E-2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8</v>
      </c>
      <c r="Y45" s="551">
        <f>IFERROR(SUM(Y41:Y43),"0")</f>
        <v>10.8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8</v>
      </c>
      <c r="Y53" s="550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8.3222222222222211</v>
      </c>
      <c r="BN53" s="64">
        <f t="shared" si="8"/>
        <v>11.234999999999999</v>
      </c>
      <c r="BO53" s="64">
        <f t="shared" si="9"/>
        <v>1.1574074074074073E-2</v>
      </c>
      <c r="BP53" s="64">
        <f t="shared" si="10"/>
        <v>1.5625E-2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0.7407407407407407</v>
      </c>
      <c r="Y58" s="551">
        <f>IFERROR(Y52/H52,"0")+IFERROR(Y53/H53,"0")+IFERROR(Y54/H54,"0")+IFERROR(Y55/H55,"0")+IFERROR(Y56/H56,"0")+IFERROR(Y57/H57,"0")</f>
        <v>1</v>
      </c>
      <c r="Z58" s="551">
        <f>IFERROR(IF(Z52="",0,Z52),"0")+IFERROR(IF(Z53="",0,Z53),"0")+IFERROR(IF(Z54="",0,Z54),"0")+IFERROR(IF(Z55="",0,Z55),"0")+IFERROR(IF(Z56="",0,Z56),"0")+IFERROR(IF(Z57="",0,Z57),"0")</f>
        <v>1.898E-2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8</v>
      </c>
      <c r="Y59" s="551">
        <f>IFERROR(SUM(Y52:Y57),"0")</f>
        <v>10.8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8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8.3222222222222211</v>
      </c>
      <c r="BN61" s="64">
        <f>IFERROR(Y61*I61/H61,"0")</f>
        <v>11.234999999999999</v>
      </c>
      <c r="BO61" s="64">
        <f>IFERROR(1/J61*(X61/H61),"0")</f>
        <v>1.1574074074074073E-2</v>
      </c>
      <c r="BP61" s="64">
        <f>IFERROR(1/J61*(Y61/H61),"0")</f>
        <v>1.5625E-2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0.7407407407407407</v>
      </c>
      <c r="Y65" s="551">
        <f>IFERROR(Y61/H61,"0")+IFERROR(Y62/H62,"0")+IFERROR(Y63/H63,"0")+IFERROR(Y64/H64,"0")</f>
        <v>1</v>
      </c>
      <c r="Z65" s="551">
        <f>IFERROR(IF(Z61="",0,Z61),"0")+IFERROR(IF(Z62="",0,Z62),"0")+IFERROR(IF(Z63="",0,Z63),"0")+IFERROR(IF(Z64="",0,Z64),"0")</f>
        <v>1.898E-2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8</v>
      </c>
      <c r="Y66" s="551">
        <f>IFERROR(SUM(Y61:Y64),"0")</f>
        <v>10.8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8</v>
      </c>
      <c r="Y89" s="550">
        <f>IFERROR(IF(X89="",0,CEILING((X89/$H89),1)*$H89),"")</f>
        <v>10.8</v>
      </c>
      <c r="Z89" s="36">
        <f>IFERROR(IF(Y89=0,"",ROUNDUP(Y89/H89,0)*0.01898),"")</f>
        <v>1.898E-2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8.3222222222222211</v>
      </c>
      <c r="BN89" s="64">
        <f>IFERROR(Y89*I89/H89,"0")</f>
        <v>11.234999999999999</v>
      </c>
      <c r="BO89" s="64">
        <f>IFERROR(1/J89*(X89/H89),"0")</f>
        <v>1.1574074074074073E-2</v>
      </c>
      <c r="BP89" s="64">
        <f>IFERROR(1/J89*(Y89/H89),"0")</f>
        <v>1.5625E-2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0.7407407407407407</v>
      </c>
      <c r="Y92" s="551">
        <f>IFERROR(Y89/H89,"0")+IFERROR(Y90/H90,"0")+IFERROR(Y91/H91,"0")</f>
        <v>1</v>
      </c>
      <c r="Z92" s="551">
        <f>IFERROR(IF(Z89="",0,Z89),"0")+IFERROR(IF(Z90="",0,Z90),"0")+IFERROR(IF(Z91="",0,Z91),"0")</f>
        <v>1.898E-2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8</v>
      </c>
      <c r="Y93" s="551">
        <f>IFERROR(SUM(Y89:Y91),"0")</f>
        <v>10.8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8</v>
      </c>
      <c r="Y104" s="550">
        <f>IFERROR(IF(X104="",0,CEILING((X104/$H104),1)*$H104),"")</f>
        <v>10.8</v>
      </c>
      <c r="Z104" s="36">
        <f>IFERROR(IF(Y104=0,"",ROUNDUP(Y104/H104,0)*0.01898),"")</f>
        <v>1.898E-2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8.3222222222222211</v>
      </c>
      <c r="BN104" s="64">
        <f>IFERROR(Y104*I104/H104,"0")</f>
        <v>11.234999999999999</v>
      </c>
      <c r="BO104" s="64">
        <f>IFERROR(1/J104*(X104/H104),"0")</f>
        <v>1.1574074074074073E-2</v>
      </c>
      <c r="BP104" s="64">
        <f>IFERROR(1/J104*(Y104/H104),"0")</f>
        <v>1.5625E-2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0.7407407407407407</v>
      </c>
      <c r="Y108" s="551">
        <f>IFERROR(Y104/H104,"0")+IFERROR(Y105/H105,"0")+IFERROR(Y106/H106,"0")+IFERROR(Y107/H107,"0")</f>
        <v>1</v>
      </c>
      <c r="Z108" s="551">
        <f>IFERROR(IF(Z104="",0,Z104),"0")+IFERROR(IF(Z105="",0,Z105),"0")+IFERROR(IF(Z106="",0,Z106),"0")+IFERROR(IF(Z107="",0,Z107),"0")</f>
        <v>1.898E-2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8</v>
      </c>
      <c r="Y109" s="551">
        <f>IFERROR(SUM(Y104:Y107),"0")</f>
        <v>10.8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hidden="1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8</v>
      </c>
      <c r="Y164" s="550">
        <f t="shared" si="16"/>
        <v>8.4</v>
      </c>
      <c r="Z164" s="36">
        <f>IFERROR(IF(Y164=0,"",ROUNDUP(Y164/H164,0)*0.00902),"")</f>
        <v>1.804E-2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8.4</v>
      </c>
      <c r="BN164" s="64">
        <f t="shared" si="18"/>
        <v>8.82</v>
      </c>
      <c r="BO164" s="64">
        <f t="shared" si="19"/>
        <v>1.443001443001443E-2</v>
      </c>
      <c r="BP164" s="64">
        <f t="shared" si="20"/>
        <v>1.5151515151515152E-2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1.9047619047619047</v>
      </c>
      <c r="Y171" s="551">
        <f>IFERROR(Y162/H162,"0")+IFERROR(Y163/H163,"0")+IFERROR(Y164/H164,"0")+IFERROR(Y165/H165,"0")+IFERROR(Y166/H166,"0")+IFERROR(Y167/H167,"0")+IFERROR(Y168/H168,"0")+IFERROR(Y169/H169,"0")+IFERROR(Y170/H170,"0")</f>
        <v>2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1.804E-2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8</v>
      </c>
      <c r="Y172" s="551">
        <f>IFERROR(SUM(Y162:Y170),"0")</f>
        <v>8.4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8</v>
      </c>
      <c r="Y197" s="550">
        <f t="shared" si="21"/>
        <v>10.8</v>
      </c>
      <c r="Z197" s="36">
        <f>IFERROR(IF(Y197=0,"",ROUNDUP(Y197/H197,0)*0.00902),"")</f>
        <v>1.804E-2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8.3111111111111118</v>
      </c>
      <c r="BN197" s="64">
        <f t="shared" si="23"/>
        <v>11.22</v>
      </c>
      <c r="BO197" s="64">
        <f t="shared" si="24"/>
        <v>1.1223344556677889E-2</v>
      </c>
      <c r="BP197" s="64">
        <f t="shared" si="25"/>
        <v>1.5151515151515152E-2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8</v>
      </c>
      <c r="Y198" s="550">
        <f t="shared" si="21"/>
        <v>10.8</v>
      </c>
      <c r="Z198" s="36">
        <f>IFERROR(IF(Y198=0,"",ROUNDUP(Y198/H198,0)*0.00902),"")</f>
        <v>1.804E-2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8.3111111111111118</v>
      </c>
      <c r="BN198" s="64">
        <f t="shared" si="23"/>
        <v>11.22</v>
      </c>
      <c r="BO198" s="64">
        <f t="shared" si="24"/>
        <v>1.1223344556677889E-2</v>
      </c>
      <c r="BP198" s="64">
        <f t="shared" si="25"/>
        <v>1.5151515151515152E-2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2.9629629629629628</v>
      </c>
      <c r="Y203" s="551">
        <f>IFERROR(Y195/H195,"0")+IFERROR(Y196/H196,"0")+IFERROR(Y197/H197,"0")+IFERROR(Y198/H198,"0")+IFERROR(Y199/H199,"0")+IFERROR(Y200/H200,"0")+IFERROR(Y201/H201,"0")+IFERROR(Y202/H202,"0")</f>
        <v>4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3.6080000000000001E-2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16</v>
      </c>
      <c r="Y204" s="551">
        <f>IFERROR(SUM(Y195:Y202),"0")</f>
        <v>21.6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4.8000000000000007</v>
      </c>
      <c r="Y209" s="550">
        <f t="shared" si="26"/>
        <v>4.8</v>
      </c>
      <c r="Z209" s="36">
        <f t="shared" ref="Z209:Z214" si="31">IFERROR(IF(Y209=0,"",ROUNDUP(Y209/H209,0)*0.00651),"")</f>
        <v>1.302E-2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5.3400000000000007</v>
      </c>
      <c r="BN209" s="64">
        <f t="shared" si="28"/>
        <v>5.34</v>
      </c>
      <c r="BO209" s="64">
        <f t="shared" si="29"/>
        <v>1.0989010989010992E-2</v>
      </c>
      <c r="BP209" s="64">
        <f t="shared" si="30"/>
        <v>1.098901098901099E-2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4.8000000000000007</v>
      </c>
      <c r="Y211" s="550">
        <f t="shared" si="26"/>
        <v>4.8</v>
      </c>
      <c r="Z211" s="36">
        <f t="shared" si="31"/>
        <v>1.302E-2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5.3040000000000012</v>
      </c>
      <c r="BN211" s="64">
        <f t="shared" si="28"/>
        <v>5.3040000000000003</v>
      </c>
      <c r="BO211" s="64">
        <f t="shared" si="29"/>
        <v>1.0989010989010992E-2</v>
      </c>
      <c r="BP211" s="64">
        <f t="shared" si="30"/>
        <v>1.098901098901099E-2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4.8000000000000007</v>
      </c>
      <c r="Y212" s="550">
        <f t="shared" si="26"/>
        <v>4.8</v>
      </c>
      <c r="Z212" s="36">
        <f t="shared" si="31"/>
        <v>1.302E-2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5.3040000000000012</v>
      </c>
      <c r="BN212" s="64">
        <f t="shared" si="28"/>
        <v>5.3040000000000003</v>
      </c>
      <c r="BO212" s="64">
        <f t="shared" si="29"/>
        <v>1.0989010989010992E-2</v>
      </c>
      <c r="BP212" s="64">
        <f t="shared" si="30"/>
        <v>1.098901098901099E-2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4.8000000000000007</v>
      </c>
      <c r="Y213" s="550">
        <f t="shared" si="26"/>
        <v>4.8</v>
      </c>
      <c r="Z213" s="36">
        <f t="shared" si="31"/>
        <v>1.302E-2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5.3040000000000012</v>
      </c>
      <c r="BN213" s="64">
        <f t="shared" si="28"/>
        <v>5.3040000000000003</v>
      </c>
      <c r="BO213" s="64">
        <f t="shared" si="29"/>
        <v>1.0989010989010992E-2</v>
      </c>
      <c r="BP213" s="64">
        <f t="shared" si="30"/>
        <v>1.098901098901099E-2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4.8000000000000007</v>
      </c>
      <c r="Y214" s="550">
        <f t="shared" si="26"/>
        <v>4.8</v>
      </c>
      <c r="Z214" s="36">
        <f t="shared" si="31"/>
        <v>1.302E-2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5.3160000000000007</v>
      </c>
      <c r="BN214" s="64">
        <f t="shared" si="28"/>
        <v>5.3159999999999998</v>
      </c>
      <c r="BO214" s="64">
        <f t="shared" si="29"/>
        <v>1.0989010989010992E-2</v>
      </c>
      <c r="BP214" s="64">
        <f t="shared" si="30"/>
        <v>1.098901098901099E-2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10.000000000000002</v>
      </c>
      <c r="Y215" s="551">
        <f>IFERROR(Y206/H206,"0")+IFERROR(Y207/H207,"0")+IFERROR(Y208/H208,"0")+IFERROR(Y209/H209,"0")+IFERROR(Y210/H210,"0")+IFERROR(Y211/H211,"0")+IFERROR(Y212/H212,"0")+IFERROR(Y213/H213,"0")+IFERROR(Y214/H214,"0")</f>
        <v>10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6.5100000000000005E-2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24.000000000000004</v>
      </c>
      <c r="Y216" s="551">
        <f>IFERROR(SUM(Y206:Y214),"0")</f>
        <v>24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30</v>
      </c>
      <c r="Y342" s="550">
        <f t="shared" ref="Y342:Y348" si="42">IFERROR(IF(X342="",0,CEILING((X342/$H342),1)*$H342),"")</f>
        <v>30</v>
      </c>
      <c r="Z342" s="36">
        <f>IFERROR(IF(Y342=0,"",ROUNDUP(Y342/H342,0)*0.02175),"")</f>
        <v>4.3499999999999997E-2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30.96</v>
      </c>
      <c r="BN342" s="64">
        <f t="shared" ref="BN342:BN348" si="44">IFERROR(Y342*I342/H342,"0")</f>
        <v>30.96</v>
      </c>
      <c r="BO342" s="64">
        <f t="shared" ref="BO342:BO348" si="45">IFERROR(1/J342*(X342/H342),"0")</f>
        <v>4.1666666666666664E-2</v>
      </c>
      <c r="BP342" s="64">
        <f t="shared" ref="BP342:BP348" si="46">IFERROR(1/J342*(Y342/H342),"0")</f>
        <v>4.1666666666666664E-2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30</v>
      </c>
      <c r="Y343" s="550">
        <f t="shared" si="42"/>
        <v>30</v>
      </c>
      <c r="Z343" s="36">
        <f>IFERROR(IF(Y343=0,"",ROUNDUP(Y343/H343,0)*0.02175),"")</f>
        <v>4.3499999999999997E-2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30.96</v>
      </c>
      <c r="BN343" s="64">
        <f t="shared" si="44"/>
        <v>30.96</v>
      </c>
      <c r="BO343" s="64">
        <f t="shared" si="45"/>
        <v>4.1666666666666664E-2</v>
      </c>
      <c r="BP343" s="64">
        <f t="shared" si="46"/>
        <v>4.1666666666666664E-2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30</v>
      </c>
      <c r="Y345" s="550">
        <f t="shared" si="42"/>
        <v>30</v>
      </c>
      <c r="Z345" s="36">
        <f>IFERROR(IF(Y345=0,"",ROUNDUP(Y345/H345,0)*0.02175),"")</f>
        <v>4.3499999999999997E-2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30.96</v>
      </c>
      <c r="BN345" s="64">
        <f t="shared" si="44"/>
        <v>30.96</v>
      </c>
      <c r="BO345" s="64">
        <f t="shared" si="45"/>
        <v>4.1666666666666664E-2</v>
      </c>
      <c r="BP345" s="64">
        <f t="shared" si="46"/>
        <v>4.1666666666666664E-2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6</v>
      </c>
      <c r="Y349" s="551">
        <f>IFERROR(Y342/H342,"0")+IFERROR(Y343/H343,"0")+IFERROR(Y344/H344,"0")+IFERROR(Y345/H345,"0")+IFERROR(Y346/H346,"0")+IFERROR(Y347/H347,"0")+IFERROR(Y348/H348,"0")</f>
        <v>6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0.1305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90</v>
      </c>
      <c r="Y350" s="551">
        <f>IFERROR(SUM(Y342:Y348),"0")</f>
        <v>90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30</v>
      </c>
      <c r="Y352" s="550">
        <f>IFERROR(IF(X352="",0,CEILING((X352/$H352),1)*$H352),"")</f>
        <v>30</v>
      </c>
      <c r="Z352" s="36">
        <f>IFERROR(IF(Y352=0,"",ROUNDUP(Y352/H352,0)*0.02175),"")</f>
        <v>4.3499999999999997E-2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30.96</v>
      </c>
      <c r="BN352" s="64">
        <f>IFERROR(Y352*I352/H352,"0")</f>
        <v>30.96</v>
      </c>
      <c r="BO352" s="64">
        <f>IFERROR(1/J352*(X352/H352),"0")</f>
        <v>4.1666666666666664E-2</v>
      </c>
      <c r="BP352" s="64">
        <f>IFERROR(1/J352*(Y352/H352),"0")</f>
        <v>4.1666666666666664E-2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2</v>
      </c>
      <c r="Y354" s="551">
        <f>IFERROR(Y352/H352,"0")+IFERROR(Y353/H353,"0")</f>
        <v>2</v>
      </c>
      <c r="Z354" s="551">
        <f>IFERROR(IF(Z352="",0,Z352),"0")+IFERROR(IF(Z353="",0,Z353),"0")</f>
        <v>4.3499999999999997E-2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30</v>
      </c>
      <c r="Y355" s="551">
        <f>IFERROR(SUM(Y352:Y353),"0")</f>
        <v>30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8</v>
      </c>
      <c r="Y391" s="550">
        <f t="shared" si="47"/>
        <v>10.8</v>
      </c>
      <c r="Z391" s="36">
        <f>IFERROR(IF(Y391=0,"",ROUNDUP(Y391/H391,0)*0.00902),"")</f>
        <v>1.804E-2</v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8.3111111111111118</v>
      </c>
      <c r="BN391" s="64">
        <f t="shared" si="49"/>
        <v>11.22</v>
      </c>
      <c r="BO391" s="64">
        <f t="shared" si="50"/>
        <v>1.1223344556677889E-2</v>
      </c>
      <c r="BP391" s="64">
        <f t="shared" si="51"/>
        <v>1.5151515151515152E-2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1.4814814814814814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1.804E-2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8</v>
      </c>
      <c r="Y399" s="551">
        <f>IFERROR(SUM(Y388:Y397),"0")</f>
        <v>10.8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8</v>
      </c>
      <c r="Y411" s="550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8.3111111111111118</v>
      </c>
      <c r="BN411" s="64">
        <f>IFERROR(Y411*I411/H411,"0")</f>
        <v>11.22</v>
      </c>
      <c r="BO411" s="64">
        <f>IFERROR(1/J411*(X411/H411),"0")</f>
        <v>1.1223344556677889E-2</v>
      </c>
      <c r="BP411" s="64">
        <f>IFERROR(1/J411*(Y411/H411),"0")</f>
        <v>1.5151515151515152E-2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1.4814814814814814</v>
      </c>
      <c r="Y415" s="551">
        <f>IFERROR(Y411/H411,"0")+IFERROR(Y412/H412,"0")+IFERROR(Y413/H413,"0")+IFERROR(Y414/H414,"0")</f>
        <v>2</v>
      </c>
      <c r="Z415" s="551">
        <f>IFERROR(IF(Z411="",0,Z411),"0")+IFERROR(IF(Z412="",0,Z412),"0")+IFERROR(IF(Z413="",0,Z413),"0")+IFERROR(IF(Z414="",0,Z414),"0")</f>
        <v>1.804E-2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8</v>
      </c>
      <c r="Y416" s="551">
        <f>IFERROR(SUM(Y411:Y414),"0")</f>
        <v>10.8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hidden="1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64</v>
      </c>
      <c r="Y487" s="550">
        <f>IFERROR(IF(X487="",0,CEILING((X487/$H487),1)*$H487),"")</f>
        <v>72</v>
      </c>
      <c r="Z487" s="36">
        <f>IFERROR(IF(Y487=0,"",ROUNDUP(Y487/H487,0)*0.01898),"")</f>
        <v>0.15184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67.690666666666672</v>
      </c>
      <c r="BN487" s="64">
        <f>IFERROR(Y487*I487/H487,"0")</f>
        <v>76.152000000000001</v>
      </c>
      <c r="BO487" s="64">
        <f>IFERROR(1/J487*(X487/H487),"0")</f>
        <v>0.1111111111111111</v>
      </c>
      <c r="BP487" s="64">
        <f>IFERROR(1/J487*(Y487/H487),"0")</f>
        <v>0.125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7.1111111111111107</v>
      </c>
      <c r="Y489" s="551">
        <f>IFERROR(Y487/H487,"0")+IFERROR(Y488/H488,"0")</f>
        <v>8</v>
      </c>
      <c r="Z489" s="551">
        <f>IFERROR(IF(Z487="",0,Z487),"0")+IFERROR(IF(Z488="",0,Z488),"0")</f>
        <v>0.15184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64</v>
      </c>
      <c r="Y490" s="551">
        <f>IFERROR(SUM(Y487:Y488),"0")</f>
        <v>72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288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321.60000000000002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301.35422222222223</v>
      </c>
      <c r="Y502" s="551">
        <f>IFERROR(SUM(BN22:BN498),"0")</f>
        <v>336.43500000000006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</v>
      </c>
      <c r="Y503" s="38">
        <f>ROUNDUP(SUM(BP22:BP498),0)</f>
        <v>1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326.35422222222223</v>
      </c>
      <c r="Y504" s="551">
        <f>GrossWeightTotalR+PalletQtyTotalR*25</f>
        <v>361.43500000000006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36.645502645502646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41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0.57604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10.8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21.6</v>
      </c>
      <c r="E511" s="46">
        <f>IFERROR(Y89*1,"0")+IFERROR(Y90*1,"0")+IFERROR(Y91*1,"0")+IFERROR(Y95*1,"0")+IFERROR(Y96*1,"0")+IFERROR(Y97*1,"0")+IFERROR(Y98*1,"0")+IFERROR(Y99*1,"0")</f>
        <v>10.8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10.8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8.4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45.599999999999994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120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10.8</v>
      </c>
      <c r="W511" s="46">
        <f>IFERROR(Y407*1,"0")+IFERROR(Y411*1,"0")+IFERROR(Y412*1,"0")+IFERROR(Y413*1,"0")+IFERROR(Y414*1,"0")</f>
        <v>10.8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72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"/>
        <filter val="1,48"/>
        <filter val="1,90"/>
        <filter val="10,00"/>
        <filter val="16,00"/>
        <filter val="2,00"/>
        <filter val="2,96"/>
        <filter val="24,00"/>
        <filter val="288,00"/>
        <filter val="30,00"/>
        <filter val="301,35"/>
        <filter val="326,35"/>
        <filter val="36,65"/>
        <filter val="4,80"/>
        <filter val="6,00"/>
        <filter val="64,00"/>
        <filter val="7,11"/>
        <filter val="8,00"/>
        <filter val="90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