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BB50127-8280-4919-9BBE-BB92EF7893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Y443" i="1" s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5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O51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1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N208" i="1"/>
  <c r="BM208" i="1"/>
  <c r="Z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BP55" i="1"/>
  <c r="BN55" i="1"/>
  <c r="Z55" i="1"/>
  <c r="BP63" i="1"/>
  <c r="BN63" i="1"/>
  <c r="Z63" i="1"/>
  <c r="Y72" i="1"/>
  <c r="H9" i="1"/>
  <c r="Y24" i="1"/>
  <c r="BP53" i="1"/>
  <c r="BN53" i="1"/>
  <c r="Z53" i="1"/>
  <c r="Z58" i="1" s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BP210" i="1"/>
  <c r="BN210" i="1"/>
  <c r="Z210" i="1"/>
  <c r="BP214" i="1"/>
  <c r="BN214" i="1"/>
  <c r="Z214" i="1"/>
  <c r="Y221" i="1"/>
  <c r="BP218" i="1"/>
  <c r="BN218" i="1"/>
  <c r="Z218" i="1"/>
  <c r="Z220" i="1" s="1"/>
  <c r="BP227" i="1"/>
  <c r="BN227" i="1"/>
  <c r="Z227" i="1"/>
  <c r="D511" i="1"/>
  <c r="Y58" i="1"/>
  <c r="Z75" i="1"/>
  <c r="Z80" i="1" s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Y215" i="1"/>
  <c r="Z207" i="1"/>
  <c r="Z215" i="1" s="1"/>
  <c r="BN207" i="1"/>
  <c r="BP212" i="1"/>
  <c r="BN212" i="1"/>
  <c r="Z212" i="1"/>
  <c r="Y220" i="1"/>
  <c r="Y231" i="1"/>
  <c r="BP225" i="1"/>
  <c r="BN225" i="1"/>
  <c r="Z225" i="1"/>
  <c r="Z231" i="1" s="1"/>
  <c r="K511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Z268" i="1"/>
  <c r="Z270" i="1" s="1"/>
  <c r="BN268" i="1"/>
  <c r="BP268" i="1"/>
  <c r="Y271" i="1"/>
  <c r="Y276" i="1"/>
  <c r="Y285" i="1"/>
  <c r="R511" i="1"/>
  <c r="Z289" i="1"/>
  <c r="Z293" i="1" s="1"/>
  <c r="BN289" i="1"/>
  <c r="BP289" i="1"/>
  <c r="Z291" i="1"/>
  <c r="BN291" i="1"/>
  <c r="Y294" i="1"/>
  <c r="Z297" i="1"/>
  <c r="Z303" i="1" s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Z317" i="1" s="1"/>
  <c r="BN315" i="1"/>
  <c r="BP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Z359" i="1" s="1"/>
  <c r="BN358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BP368" i="1"/>
  <c r="BN368" i="1"/>
  <c r="Z368" i="1"/>
  <c r="Z370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398" i="1" l="1"/>
  <c r="Y503" i="1"/>
  <c r="Z473" i="1"/>
  <c r="Z349" i="1"/>
  <c r="Z337" i="1"/>
  <c r="Z330" i="1"/>
  <c r="Z324" i="1"/>
  <c r="Z263" i="1"/>
  <c r="Z255" i="1"/>
  <c r="Z246" i="1"/>
  <c r="Z203" i="1"/>
  <c r="Z177" i="1"/>
  <c r="Z153" i="1"/>
  <c r="Z108" i="1"/>
  <c r="Y501" i="1"/>
  <c r="Z32" i="1"/>
  <c r="Z506" i="1" s="1"/>
  <c r="Y505" i="1"/>
  <c r="Y502" i="1"/>
  <c r="Y504" i="1" s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<sst xmlns="http://schemas.openxmlformats.org/spreadsheetml/2006/main" count="2207" uniqueCount="806">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</sst>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48</v>
      </c>
      <c r="Y41" s="55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49.93333333333333</v>
      </c>
      <c r="BN41" s="64">
        <f>IFERROR(Y41*I41/H41,"0")</f>
        <v>56.17499999999999</v>
      </c>
      <c r="BO41" s="64">
        <f>IFERROR(1/J41*(X41/H41),"0")</f>
        <v>6.9444444444444434E-2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4.4444444444444438</v>
      </c>
      <c r="Y44" s="551">
        <f>IFERROR(Y41/H41,"0")+IFERROR(Y42/H42,"0")+IFERROR(Y43/H43,"0")</f>
        <v>5</v>
      </c>
      <c r="Z44" s="551">
        <f>IFERROR(IF(Z41="",0,Z41),"0")+IFERROR(IF(Z42="",0,Z42),"0")+IFERROR(IF(Z43="",0,Z43),"0")</f>
        <v>9.4899999999999998E-2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48</v>
      </c>
      <c r="Y45" s="551">
        <f>IFERROR(SUM(Y41:Y43),"0")</f>
        <v>54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13</v>
      </c>
      <c r="Y61" s="550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13.52361111111111</v>
      </c>
      <c r="BN61" s="64">
        <f>IFERROR(Y61*I61/H61,"0")</f>
        <v>22.47</v>
      </c>
      <c r="BO61" s="64">
        <f>IFERROR(1/J61*(X61/H61),"0")</f>
        <v>1.8807870370370371E-2</v>
      </c>
      <c r="BP61" s="64">
        <f>IFERROR(1/J61*(Y61/H61),"0")</f>
        <v>3.125E-2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1.2037037037037037</v>
      </c>
      <c r="Y65" s="551">
        <f>IFERROR(Y61/H61,"0")+IFERROR(Y62/H62,"0")+IFERROR(Y63/H63,"0")+IFERROR(Y64/H64,"0")</f>
        <v>2</v>
      </c>
      <c r="Z65" s="551">
        <f>IFERROR(IF(Z61="",0,Z61),"0")+IFERROR(IF(Z62="",0,Z62),"0")+IFERROR(IF(Z63="",0,Z63),"0")+IFERROR(IF(Z64="",0,Z64),"0")</f>
        <v>3.7960000000000001E-2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13</v>
      </c>
      <c r="Y66" s="551">
        <f>IFERROR(SUM(Y61:Y64),"0")</f>
        <v>21.6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6</v>
      </c>
      <c r="Y69" s="550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6.3333333333333321</v>
      </c>
      <c r="BN69" s="64">
        <f>IFERROR(Y69*I69/H69,"0")</f>
        <v>7.6</v>
      </c>
      <c r="BO69" s="64">
        <f>IFERROR(1/J69*(X69/H69),"0")</f>
        <v>1.4245014245014245E-2</v>
      </c>
      <c r="BP69" s="64">
        <f>IFERROR(1/J69*(Y69/H69),"0")</f>
        <v>1.7094017094017096E-2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3.333333333333333</v>
      </c>
      <c r="Y71" s="551">
        <f>IFERROR(Y68/H68,"0")+IFERROR(Y69/H69,"0")+IFERROR(Y70/H70,"0")</f>
        <v>4</v>
      </c>
      <c r="Z71" s="551">
        <f>IFERROR(IF(Z68="",0,Z68),"0")+IFERROR(IF(Z69="",0,Z69),"0")+IFERROR(IF(Z70="",0,Z70),"0")</f>
        <v>2.0080000000000001E-2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6</v>
      </c>
      <c r="Y72" s="551">
        <f>IFERROR(SUM(Y68:Y70),"0")</f>
        <v>7.2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5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5.2589285714285721</v>
      </c>
      <c r="BN75" s="64">
        <f t="shared" si="13"/>
        <v>8.8350000000000009</v>
      </c>
      <c r="BO75" s="64">
        <f t="shared" si="14"/>
        <v>9.300595238095238E-3</v>
      </c>
      <c r="BP75" s="64">
        <f t="shared" si="15"/>
        <v>1.5625E-2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0.59523809523809523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5</v>
      </c>
      <c r="Y81" s="551">
        <f>IFERROR(SUM(Y74:Y79),"0")</f>
        <v>8.4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65</v>
      </c>
      <c r="Y89" s="550">
        <f>IFERROR(IF(X89="",0,CEILING((X89/$H89),1)*$H89),"")</f>
        <v>75.600000000000009</v>
      </c>
      <c r="Z89" s="36">
        <f>IFERROR(IF(Y89=0,"",ROUNDUP(Y89/H89,0)*0.01898),"")</f>
        <v>0.13286000000000001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67.618055555555543</v>
      </c>
      <c r="BN89" s="64">
        <f>IFERROR(Y89*I89/H89,"0")</f>
        <v>78.64500000000001</v>
      </c>
      <c r="BO89" s="64">
        <f>IFERROR(1/J89*(X89/H89),"0")</f>
        <v>9.4039351851851846E-2</v>
      </c>
      <c r="BP89" s="64">
        <f>IFERROR(1/J89*(Y89/H89),"0")</f>
        <v>0.109375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15</v>
      </c>
      <c r="Y91" s="550">
        <f>IFERROR(IF(X91="",0,CEILING((X91/$H91),1)*$H91),"")</f>
        <v>18</v>
      </c>
      <c r="Z91" s="36">
        <f>IFERROR(IF(Y91=0,"",ROUNDUP(Y91/H91,0)*0.00902),"")</f>
        <v>3.6080000000000001E-2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15.700000000000001</v>
      </c>
      <c r="BN91" s="64">
        <f>IFERROR(Y91*I91/H91,"0")</f>
        <v>18.84</v>
      </c>
      <c r="BO91" s="64">
        <f>IFERROR(1/J91*(X91/H91),"0")</f>
        <v>2.5252525252525256E-2</v>
      </c>
      <c r="BP91" s="64">
        <f>IFERROR(1/J91*(Y91/H91),"0")</f>
        <v>3.0303030303030304E-2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9.3518518518518512</v>
      </c>
      <c r="Y92" s="551">
        <f>IFERROR(Y89/H89,"0")+IFERROR(Y90/H90,"0")+IFERROR(Y91/H91,"0")</f>
        <v>11</v>
      </c>
      <c r="Z92" s="551">
        <f>IFERROR(IF(Z89="",0,Z89),"0")+IFERROR(IF(Z90="",0,Z90),"0")+IFERROR(IF(Z91="",0,Z91),"0")</f>
        <v>0.16894000000000001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80</v>
      </c>
      <c r="Y93" s="551">
        <f>IFERROR(SUM(Y89:Y91),"0")</f>
        <v>93.600000000000009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113</v>
      </c>
      <c r="Y95" s="550">
        <f>IFERROR(IF(X95="",0,CEILING((X95/$H95),1)*$H95),"")</f>
        <v>113.39999999999999</v>
      </c>
      <c r="Z95" s="36">
        <f>IFERROR(IF(Y95=0,"",ROUNDUP(Y95/H95,0)*0.01898),"")</f>
        <v>0.26572000000000001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120.24037037037037</v>
      </c>
      <c r="BN95" s="64">
        <f>IFERROR(Y95*I95/H95,"0")</f>
        <v>120.66599999999998</v>
      </c>
      <c r="BO95" s="64">
        <f>IFERROR(1/J95*(X95/H95),"0")</f>
        <v>0.21797839506172839</v>
      </c>
      <c r="BP95" s="64">
        <f>IFERROR(1/J95*(Y95/H95),"0")</f>
        <v>0.21875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46</v>
      </c>
      <c r="Y97" s="550">
        <f>IFERROR(IF(X97="",0,CEILING((X97/$H97),1)*$H97),"")</f>
        <v>48.6</v>
      </c>
      <c r="Z97" s="36">
        <f>IFERROR(IF(Y97=0,"",ROUNDUP(Y97/H97,0)*0.00651),"")</f>
        <v>0.11718000000000001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50.293333333333329</v>
      </c>
      <c r="BN97" s="64">
        <f>IFERROR(Y97*I97/H97,"0")</f>
        <v>53.135999999999996</v>
      </c>
      <c r="BO97" s="64">
        <f>IFERROR(1/J97*(X97/H97),"0")</f>
        <v>9.3610093610093606E-2</v>
      </c>
      <c r="BP97" s="64">
        <f>IFERROR(1/J97*(Y97/H97),"0")</f>
        <v>9.8901098901098911E-2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30.987654320987652</v>
      </c>
      <c r="Y100" s="551">
        <f>IFERROR(Y95/H95,"0")+IFERROR(Y96/H96,"0")+IFERROR(Y97/H97,"0")+IFERROR(Y98/H98,"0")+IFERROR(Y99/H99,"0")</f>
        <v>32</v>
      </c>
      <c r="Z100" s="551">
        <f>IFERROR(IF(Z95="",0,Z95),"0")+IFERROR(IF(Z96="",0,Z96),"0")+IFERROR(IF(Z97="",0,Z97),"0")+IFERROR(IF(Z98="",0,Z98),"0")+IFERROR(IF(Z99="",0,Z99),"0")</f>
        <v>0.38290000000000002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159</v>
      </c>
      <c r="Y101" s="551">
        <f>IFERROR(SUM(Y95:Y99),"0")</f>
        <v>162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213</v>
      </c>
      <c r="Y104" s="550">
        <f>IFERROR(IF(X104="",0,CEILING((X104/$H104),1)*$H104),"")</f>
        <v>216</v>
      </c>
      <c r="Z104" s="36">
        <f>IFERROR(IF(Y104=0,"",ROUNDUP(Y104/H104,0)*0.01898),"")</f>
        <v>0.37959999999999999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221.57916666666662</v>
      </c>
      <c r="BN104" s="64">
        <f>IFERROR(Y104*I104/H104,"0")</f>
        <v>224.69999999999996</v>
      </c>
      <c r="BO104" s="64">
        <f>IFERROR(1/J104*(X104/H104),"0")</f>
        <v>0.30815972222222221</v>
      </c>
      <c r="BP104" s="64">
        <f>IFERROR(1/J104*(Y104/H104),"0")</f>
        <v>0.3125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42</v>
      </c>
      <c r="Y106" s="550">
        <f>IFERROR(IF(X106="",0,CEILING((X106/$H106),1)*$H106),"")</f>
        <v>45</v>
      </c>
      <c r="Z106" s="36">
        <f>IFERROR(IF(Y106=0,"",ROUNDUP(Y106/H106,0)*0.00902),"")</f>
        <v>9.0200000000000002E-2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43.96</v>
      </c>
      <c r="BN106" s="64">
        <f>IFERROR(Y106*I106/H106,"0")</f>
        <v>47.099999999999994</v>
      </c>
      <c r="BO106" s="64">
        <f>IFERROR(1/J106*(X106/H106),"0")</f>
        <v>7.0707070707070718E-2</v>
      </c>
      <c r="BP106" s="64">
        <f>IFERROR(1/J106*(Y106/H106),"0")</f>
        <v>7.575757575757576E-2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29.055555555555557</v>
      </c>
      <c r="Y108" s="551">
        <f>IFERROR(Y104/H104,"0")+IFERROR(Y105/H105,"0")+IFERROR(Y106/H106,"0")+IFERROR(Y107/H107,"0")</f>
        <v>30</v>
      </c>
      <c r="Z108" s="551">
        <f>IFERROR(IF(Z104="",0,Z104),"0")+IFERROR(IF(Z105="",0,Z105),"0")+IFERROR(IF(Z106="",0,Z106),"0")+IFERROR(IF(Z107="",0,Z107),"0")</f>
        <v>0.4698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255</v>
      </c>
      <c r="Y109" s="551">
        <f>IFERROR(SUM(Y104:Y107),"0")</f>
        <v>261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30</v>
      </c>
      <c r="Y119" s="550">
        <f>IFERROR(IF(X119="",0,CEILING((X119/$H119),1)*$H119),"")</f>
        <v>32.400000000000006</v>
      </c>
      <c r="Z119" s="36">
        <f>IFERROR(IF(Y119=0,"",ROUNDUP(Y119/H119,0)*0.00651),"")</f>
        <v>7.8119999999999995E-2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32.799999999999997</v>
      </c>
      <c r="BN119" s="64">
        <f>IFERROR(Y119*I119/H119,"0")</f>
        <v>35.424000000000007</v>
      </c>
      <c r="BO119" s="64">
        <f>IFERROR(1/J119*(X119/H119),"0")</f>
        <v>6.1050061050061055E-2</v>
      </c>
      <c r="BP119" s="64">
        <f>IFERROR(1/J119*(Y119/H119),"0")</f>
        <v>6.593406593406595E-2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11.111111111111111</v>
      </c>
      <c r="Y121" s="551">
        <f>IFERROR(Y117/H117,"0")+IFERROR(Y118/H118,"0")+IFERROR(Y119/H119,"0")+IFERROR(Y120/H120,"0")</f>
        <v>12.000000000000002</v>
      </c>
      <c r="Z121" s="551">
        <f>IFERROR(IF(Z117="",0,Z117),"0")+IFERROR(IF(Z118="",0,Z118),"0")+IFERROR(IF(Z119="",0,Z119),"0")+IFERROR(IF(Z120="",0,Z120),"0")</f>
        <v>7.8119999999999995E-2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30</v>
      </c>
      <c r="Y122" s="551">
        <f>IFERROR(SUM(Y117:Y120),"0")</f>
        <v>32.400000000000006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8</v>
      </c>
      <c r="Y158" s="550">
        <f>IFERROR(IF(X158="",0,CEILING((X158/$H158),1)*$H158),"")</f>
        <v>9.9</v>
      </c>
      <c r="Z158" s="36">
        <f>IFERROR(IF(Y158=0,"",ROUNDUP(Y158/H158,0)*0.00502),"")</f>
        <v>2.5100000000000001E-2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8.4040404040404049</v>
      </c>
      <c r="BN158" s="64">
        <f>IFERROR(Y158*I158/H158,"0")</f>
        <v>10.400000000000002</v>
      </c>
      <c r="BO158" s="64">
        <f>IFERROR(1/J158*(X158/H158),"0")</f>
        <v>1.7266683933350603E-2</v>
      </c>
      <c r="BP158" s="64">
        <f>IFERROR(1/J158*(Y158/H158),"0")</f>
        <v>2.1367521367521368E-2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4.0404040404040407</v>
      </c>
      <c r="Y159" s="551">
        <f>IFERROR(Y158/H158,"0")</f>
        <v>5</v>
      </c>
      <c r="Z159" s="551">
        <f>IFERROR(IF(Z158="",0,Z158),"0")</f>
        <v>2.5100000000000001E-2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8</v>
      </c>
      <c r="Y160" s="551">
        <f>IFERROR(SUM(Y158:Y158),"0")</f>
        <v>9.9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85</v>
      </c>
      <c r="Y164" s="550">
        <f t="shared" si="16"/>
        <v>88.2</v>
      </c>
      <c r="Z164" s="36">
        <f>IFERROR(IF(Y164=0,"",ROUNDUP(Y164/H164,0)*0.00902),"")</f>
        <v>0.18942000000000001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89.25</v>
      </c>
      <c r="BN164" s="64">
        <f t="shared" si="18"/>
        <v>92.610000000000014</v>
      </c>
      <c r="BO164" s="64">
        <f t="shared" si="19"/>
        <v>0.15331890331890333</v>
      </c>
      <c r="BP164" s="64">
        <f t="shared" si="20"/>
        <v>0.15909090909090909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20</v>
      </c>
      <c r="Y167" s="550">
        <f t="shared" si="16"/>
        <v>21.6</v>
      </c>
      <c r="Z167" s="36">
        <f>IFERROR(IF(Y167=0,"",ROUNDUP(Y167/H167,0)*0.00502),"")</f>
        <v>6.0240000000000002E-2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21.444444444444446</v>
      </c>
      <c r="BN167" s="64">
        <f t="shared" si="18"/>
        <v>23.16</v>
      </c>
      <c r="BO167" s="64">
        <f t="shared" si="19"/>
        <v>4.7483380816714153E-2</v>
      </c>
      <c r="BP167" s="64">
        <f t="shared" si="20"/>
        <v>5.1282051282051287E-2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40</v>
      </c>
      <c r="Y168" s="550">
        <f t="shared" si="16"/>
        <v>42</v>
      </c>
      <c r="Z168" s="36">
        <f>IFERROR(IF(Y168=0,"",ROUNDUP(Y168/H168,0)*0.00502),"")</f>
        <v>0.1004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41.904761904761905</v>
      </c>
      <c r="BN168" s="64">
        <f t="shared" si="18"/>
        <v>44</v>
      </c>
      <c r="BO168" s="64">
        <f t="shared" si="19"/>
        <v>8.1400081400081412E-2</v>
      </c>
      <c r="BP168" s="64">
        <f t="shared" si="20"/>
        <v>8.5470085470085472E-2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50.396825396825392</v>
      </c>
      <c r="Y171" s="551">
        <f>IFERROR(Y162/H162,"0")+IFERROR(Y163/H163,"0")+IFERROR(Y164/H164,"0")+IFERROR(Y165/H165,"0")+IFERROR(Y166/H166,"0")+IFERROR(Y167/H167,"0")+IFERROR(Y168/H168,"0")+IFERROR(Y169/H169,"0")+IFERROR(Y170/H170,"0")</f>
        <v>53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0.35005999999999998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145</v>
      </c>
      <c r="Y172" s="551">
        <f>IFERROR(SUM(Y162:Y170),"0")</f>
        <v>151.80000000000001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95</v>
      </c>
      <c r="Y195" s="550">
        <f t="shared" ref="Y195:Y202" si="21">IFERROR(IF(X195="",0,CEILING((X195/$H195),1)*$H195),"")</f>
        <v>97.2</v>
      </c>
      <c r="Z195" s="36">
        <f>IFERROR(IF(Y195=0,"",ROUNDUP(Y195/H195,0)*0.00902),"")</f>
        <v>0.16236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98.694444444444443</v>
      </c>
      <c r="BN195" s="64">
        <f t="shared" ref="BN195:BN202" si="23">IFERROR(Y195*I195/H195,"0")</f>
        <v>100.98</v>
      </c>
      <c r="BO195" s="64">
        <f t="shared" ref="BO195:BO202" si="24">IFERROR(1/J195*(X195/H195),"0")</f>
        <v>0.13327721661054995</v>
      </c>
      <c r="BP195" s="64">
        <f t="shared" ref="BP195:BP202" si="25">IFERROR(1/J195*(Y195/H195),"0")</f>
        <v>0.13636363636363635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34</v>
      </c>
      <c r="Y196" s="550">
        <f t="shared" si="21"/>
        <v>37.800000000000004</v>
      </c>
      <c r="Z196" s="36">
        <f>IFERROR(IF(Y196=0,"",ROUNDUP(Y196/H196,0)*0.00902),"")</f>
        <v>6.3140000000000002E-2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35.322222222222223</v>
      </c>
      <c r="BN196" s="64">
        <f t="shared" si="23"/>
        <v>39.270000000000003</v>
      </c>
      <c r="BO196" s="64">
        <f t="shared" si="24"/>
        <v>4.7699214365881031E-2</v>
      </c>
      <c r="BP196" s="64">
        <f t="shared" si="25"/>
        <v>5.3030303030303032E-2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23.888888888888886</v>
      </c>
      <c r="Y203" s="551">
        <f>IFERROR(Y195/H195,"0")+IFERROR(Y196/H196,"0")+IFERROR(Y197/H197,"0")+IFERROR(Y198/H198,"0")+IFERROR(Y199/H199,"0")+IFERROR(Y200/H200,"0")+IFERROR(Y201/H201,"0")+IFERROR(Y202/H202,"0")</f>
        <v>25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0.22550000000000001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129</v>
      </c>
      <c r="Y204" s="551">
        <f>IFERROR(SUM(Y195:Y202),"0")</f>
        <v>135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25</v>
      </c>
      <c r="Y208" s="550">
        <f t="shared" si="26"/>
        <v>26.099999999999998</v>
      </c>
      <c r="Z208" s="36">
        <f>IFERROR(IF(Y208=0,"",ROUNDUP(Y208/H208,0)*0.01898),"")</f>
        <v>5.6940000000000004E-2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26.491379310344829</v>
      </c>
      <c r="BN208" s="64">
        <f t="shared" si="28"/>
        <v>27.656999999999996</v>
      </c>
      <c r="BO208" s="64">
        <f t="shared" si="29"/>
        <v>4.4899425287356326E-2</v>
      </c>
      <c r="BP208" s="64">
        <f t="shared" si="30"/>
        <v>4.6875E-2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122</v>
      </c>
      <c r="Y209" s="550">
        <f t="shared" si="26"/>
        <v>122.39999999999999</v>
      </c>
      <c r="Z209" s="36">
        <f t="shared" ref="Z209:Z214" si="31">IFERROR(IF(Y209=0,"",ROUNDUP(Y209/H209,0)*0.00651),"")</f>
        <v>0.33201000000000003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135.72500000000002</v>
      </c>
      <c r="BN209" s="64">
        <f t="shared" si="28"/>
        <v>136.17000000000002</v>
      </c>
      <c r="BO209" s="64">
        <f t="shared" si="29"/>
        <v>0.27930402930402937</v>
      </c>
      <c r="BP209" s="64">
        <f t="shared" si="30"/>
        <v>0.28021978021978022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164</v>
      </c>
      <c r="Y211" s="550">
        <f t="shared" si="26"/>
        <v>165.6</v>
      </c>
      <c r="Z211" s="36">
        <f t="shared" si="31"/>
        <v>0.44919000000000003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181.22</v>
      </c>
      <c r="BN211" s="64">
        <f t="shared" si="28"/>
        <v>182.988</v>
      </c>
      <c r="BO211" s="64">
        <f t="shared" si="29"/>
        <v>0.37545787545787551</v>
      </c>
      <c r="BP211" s="64">
        <f t="shared" si="30"/>
        <v>0.37912087912087916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181</v>
      </c>
      <c r="Y212" s="550">
        <f t="shared" si="26"/>
        <v>182.4</v>
      </c>
      <c r="Z212" s="36">
        <f t="shared" si="31"/>
        <v>0.49476000000000003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200.005</v>
      </c>
      <c r="BN212" s="64">
        <f t="shared" si="28"/>
        <v>201.55200000000002</v>
      </c>
      <c r="BO212" s="64">
        <f t="shared" si="29"/>
        <v>0.41437728937728946</v>
      </c>
      <c r="BP212" s="64">
        <f t="shared" si="30"/>
        <v>0.4175824175824176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24</v>
      </c>
      <c r="Y213" s="550">
        <f t="shared" si="26"/>
        <v>24</v>
      </c>
      <c r="Z213" s="36">
        <f t="shared" si="31"/>
        <v>6.5100000000000005E-2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26.520000000000003</v>
      </c>
      <c r="BN213" s="64">
        <f t="shared" si="28"/>
        <v>26.520000000000003</v>
      </c>
      <c r="BO213" s="64">
        <f t="shared" si="29"/>
        <v>5.4945054945054951E-2</v>
      </c>
      <c r="BP213" s="64">
        <f t="shared" si="30"/>
        <v>5.4945054945054951E-2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165</v>
      </c>
      <c r="Y214" s="550">
        <f t="shared" si="26"/>
        <v>165.6</v>
      </c>
      <c r="Z214" s="36">
        <f t="shared" si="31"/>
        <v>0.44919000000000003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182.73750000000001</v>
      </c>
      <c r="BN214" s="64">
        <f t="shared" si="28"/>
        <v>183.40199999999999</v>
      </c>
      <c r="BO214" s="64">
        <f t="shared" si="29"/>
        <v>0.37774725274725279</v>
      </c>
      <c r="BP214" s="64">
        <f t="shared" si="30"/>
        <v>0.37912087912087916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276.20689655172418</v>
      </c>
      <c r="Y215" s="551">
        <f>IFERROR(Y206/H206,"0")+IFERROR(Y207/H207,"0")+IFERROR(Y208/H208,"0")+IFERROR(Y209/H209,"0")+IFERROR(Y210/H210,"0")+IFERROR(Y211/H211,"0")+IFERROR(Y212/H212,"0")+IFERROR(Y213/H213,"0")+IFERROR(Y214/H214,"0")</f>
        <v>278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1.8471900000000001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681</v>
      </c>
      <c r="Y216" s="551">
        <f>IFERROR(SUM(Y206:Y214),"0")</f>
        <v>686.1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5</v>
      </c>
      <c r="Y218" s="550">
        <f>IFERROR(IF(X218="",0,CEILING((X218/$H218),1)*$H218),"")</f>
        <v>7.1999999999999993</v>
      </c>
      <c r="Z218" s="36">
        <f>IFERROR(IF(Y218=0,"",ROUNDUP(Y218/H218,0)*0.00651),"")</f>
        <v>1.9529999999999999E-2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5.5250000000000012</v>
      </c>
      <c r="BN218" s="64">
        <f>IFERROR(Y218*I218/H218,"0")</f>
        <v>7.9560000000000004</v>
      </c>
      <c r="BO218" s="64">
        <f>IFERROR(1/J218*(X218/H218),"0")</f>
        <v>1.1446886446886448E-2</v>
      </c>
      <c r="BP218" s="64">
        <f>IFERROR(1/J218*(Y218/H218),"0")</f>
        <v>1.6483516483516484E-2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12</v>
      </c>
      <c r="Y219" s="550">
        <f>IFERROR(IF(X219="",0,CEILING((X219/$H219),1)*$H219),"")</f>
        <v>12</v>
      </c>
      <c r="Z219" s="36">
        <f>IFERROR(IF(Y219=0,"",ROUNDUP(Y219/H219,0)*0.00651),"")</f>
        <v>3.2550000000000003E-2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13.260000000000002</v>
      </c>
      <c r="BN219" s="64">
        <f>IFERROR(Y219*I219/H219,"0")</f>
        <v>13.260000000000002</v>
      </c>
      <c r="BO219" s="64">
        <f>IFERROR(1/J219*(X219/H219),"0")</f>
        <v>2.7472527472527476E-2</v>
      </c>
      <c r="BP219" s="64">
        <f>IFERROR(1/J219*(Y219/H219),"0")</f>
        <v>2.7472527472527476E-2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7.0833333333333339</v>
      </c>
      <c r="Y220" s="551">
        <f>IFERROR(Y218/H218,"0")+IFERROR(Y219/H219,"0")</f>
        <v>8</v>
      </c>
      <c r="Z220" s="551">
        <f>IFERROR(IF(Z218="",0,Z218),"0")+IFERROR(IF(Z219="",0,Z219),"0")</f>
        <v>5.2080000000000001E-2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17</v>
      </c>
      <c r="Y221" s="551">
        <f>IFERROR(SUM(Y218:Y219),"0")</f>
        <v>19.2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18</v>
      </c>
      <c r="Y268" s="550">
        <f>IFERROR(IF(X268="",0,CEILING((X268/$H268),1)*$H268),"")</f>
        <v>19.2</v>
      </c>
      <c r="Z268" s="36">
        <f>IFERROR(IF(Y268=0,"",ROUNDUP(Y268/H268,0)*0.00651),"")</f>
        <v>5.2080000000000001E-2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19.890000000000004</v>
      </c>
      <c r="BN268" s="64">
        <f>IFERROR(Y268*I268/H268,"0")</f>
        <v>21.216000000000001</v>
      </c>
      <c r="BO268" s="64">
        <f>IFERROR(1/J268*(X268/H268),"0")</f>
        <v>4.1208791208791215E-2</v>
      </c>
      <c r="BP268" s="64">
        <f>IFERROR(1/J268*(Y268/H268),"0")</f>
        <v>4.3956043956043959E-2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12</v>
      </c>
      <c r="Y269" s="55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12.9</v>
      </c>
      <c r="BN269" s="64">
        <f>IFERROR(Y269*I269/H269,"0")</f>
        <v>12.9</v>
      </c>
      <c r="BO269" s="64">
        <f>IFERROR(1/J269*(X269/H269),"0")</f>
        <v>2.7472527472527476E-2</v>
      </c>
      <c r="BP269" s="64">
        <f>IFERROR(1/J269*(Y269/H269),"0")</f>
        <v>2.7472527472527476E-2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12.5</v>
      </c>
      <c r="Y270" s="551">
        <f>IFERROR(Y267/H267,"0")+IFERROR(Y268/H268,"0")+IFERROR(Y269/H269,"0")</f>
        <v>13</v>
      </c>
      <c r="Z270" s="551">
        <f>IFERROR(IF(Z267="",0,Z267),"0")+IFERROR(IF(Z268="",0,Z268),"0")+IFERROR(IF(Z269="",0,Z269),"0")</f>
        <v>8.4630000000000011E-2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30</v>
      </c>
      <c r="Y271" s="551">
        <f>IFERROR(SUM(Y267:Y269),"0")</f>
        <v>31.2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4</v>
      </c>
      <c r="Y302" s="550">
        <f t="shared" si="37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4.5066666666666668</v>
      </c>
      <c r="BN302" s="64">
        <f t="shared" si="39"/>
        <v>6.0839999999999996</v>
      </c>
      <c r="BO302" s="64">
        <f t="shared" si="40"/>
        <v>1.2210012210012212E-2</v>
      </c>
      <c r="BP302" s="64">
        <f t="shared" si="41"/>
        <v>1.6483516483516484E-2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2.2222222222222223</v>
      </c>
      <c r="Y303" s="551">
        <f>IFERROR(Y296/H296,"0")+IFERROR(Y297/H297,"0")+IFERROR(Y298/H298,"0")+IFERROR(Y299/H299,"0")+IFERROR(Y300/H300,"0")+IFERROR(Y301/H301,"0")+IFERROR(Y302/H302,"0")</f>
        <v>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4</v>
      </c>
      <c r="Y304" s="551">
        <f>IFERROR(SUM(Y296:Y302),"0")</f>
        <v>5.4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100</v>
      </c>
      <c r="Y315" s="550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106.65384615384617</v>
      </c>
      <c r="BN315" s="64">
        <f>IFERROR(Y315*I315/H315,"0")</f>
        <v>108.14700000000001</v>
      </c>
      <c r="BO315" s="64">
        <f>IFERROR(1/J315*(X315/H315),"0")</f>
        <v>0.20032051282051283</v>
      </c>
      <c r="BP315" s="64">
        <f>IFERROR(1/J315*(Y315/H315),"0")</f>
        <v>0.203125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8</v>
      </c>
      <c r="Y316" s="550">
        <f>IFERROR(IF(X316="",0,CEILING((X316/$H316),1)*$H316),"")</f>
        <v>8.4</v>
      </c>
      <c r="Z316" s="36">
        <f>IFERROR(IF(Y316=0,"",ROUNDUP(Y316/H316,0)*0.01898),"")</f>
        <v>1.898E-2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8.4942857142857147</v>
      </c>
      <c r="BN316" s="64">
        <f>IFERROR(Y316*I316/H316,"0")</f>
        <v>8.9190000000000005</v>
      </c>
      <c r="BO316" s="64">
        <f>IFERROR(1/J316*(X316/H316),"0")</f>
        <v>1.488095238095238E-2</v>
      </c>
      <c r="BP316" s="64">
        <f>IFERROR(1/J316*(Y316/H316),"0")</f>
        <v>1.5625E-2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13.772893772893774</v>
      </c>
      <c r="Y317" s="551">
        <f>IFERROR(Y314/H314,"0")+IFERROR(Y315/H315,"0")+IFERROR(Y316/H316,"0")</f>
        <v>14</v>
      </c>
      <c r="Z317" s="551">
        <f>IFERROR(IF(Z314="",0,Z314),"0")+IFERROR(IF(Z315="",0,Z315),"0")+IFERROR(IF(Z316="",0,Z316),"0")</f>
        <v>0.26572000000000001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108</v>
      </c>
      <c r="Y318" s="551">
        <f>IFERROR(SUM(Y314:Y316),"0")</f>
        <v>109.8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1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1.1588235294117648</v>
      </c>
      <c r="BN322" s="64">
        <f>IFERROR(Y322*I322/H322,"0")</f>
        <v>2.9550000000000001</v>
      </c>
      <c r="BO322" s="64">
        <f>IFERROR(1/J322*(X322/H322),"0")</f>
        <v>2.1547080370609788E-3</v>
      </c>
      <c r="BP322" s="64">
        <f>IFERROR(1/J322*(Y322/H322),"0")</f>
        <v>5.4945054945054949E-3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4</v>
      </c>
      <c r="Y323" s="550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4.5176470588235293</v>
      </c>
      <c r="BN323" s="64">
        <f>IFERROR(Y323*I323/H323,"0")</f>
        <v>5.76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1.9607843137254903</v>
      </c>
      <c r="Y324" s="551">
        <f>IFERROR(Y320/H320,"0")+IFERROR(Y321/H321,"0")+IFERROR(Y322/H322,"0")+IFERROR(Y323/H323,"0")</f>
        <v>3</v>
      </c>
      <c r="Z324" s="551">
        <f>IFERROR(IF(Z320="",0,Z320),"0")+IFERROR(IF(Z321="",0,Z321),"0")+IFERROR(IF(Z322="",0,Z322),"0")+IFERROR(IF(Z323="",0,Z323),"0")</f>
        <v>1.9529999999999999E-2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5</v>
      </c>
      <c r="Y325" s="551">
        <f>IFERROR(SUM(Y320:Y323),"0")</f>
        <v>7.6499999999999995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312</v>
      </c>
      <c r="Y342" s="550">
        <f t="shared" ref="Y342:Y348" si="42">IFERROR(IF(X342="",0,CEILING((X342/$H342),1)*$H342),"")</f>
        <v>315</v>
      </c>
      <c r="Z342" s="36">
        <f>IFERROR(IF(Y342=0,"",ROUNDUP(Y342/H342,0)*0.02175),"")</f>
        <v>0.45674999999999999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321.98400000000004</v>
      </c>
      <c r="BN342" s="64">
        <f t="shared" ref="BN342:BN348" si="44">IFERROR(Y342*I342/H342,"0")</f>
        <v>325.08</v>
      </c>
      <c r="BO342" s="64">
        <f t="shared" ref="BO342:BO348" si="45">IFERROR(1/J342*(X342/H342),"0")</f>
        <v>0.43333333333333335</v>
      </c>
      <c r="BP342" s="64">
        <f t="shared" ref="BP342:BP348" si="46">IFERROR(1/J342*(Y342/H342),"0")</f>
        <v>0.4375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468</v>
      </c>
      <c r="Y343" s="550">
        <f t="shared" si="42"/>
        <v>480</v>
      </c>
      <c r="Z343" s="36">
        <f>IFERROR(IF(Y343=0,"",ROUNDUP(Y343/H343,0)*0.02175),"")</f>
        <v>0.69599999999999995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482.976</v>
      </c>
      <c r="BN343" s="64">
        <f t="shared" si="44"/>
        <v>495.36</v>
      </c>
      <c r="BO343" s="64">
        <f t="shared" si="45"/>
        <v>0.64999999999999991</v>
      </c>
      <c r="BP343" s="64">
        <f t="shared" si="46"/>
        <v>0.66666666666666663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174</v>
      </c>
      <c r="Y344" s="550">
        <f t="shared" si="42"/>
        <v>180</v>
      </c>
      <c r="Z344" s="36">
        <f>IFERROR(IF(Y344=0,"",ROUNDUP(Y344/H344,0)*0.02175),"")</f>
        <v>0.26100000000000001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179.56800000000001</v>
      </c>
      <c r="BN344" s="64">
        <f t="shared" si="44"/>
        <v>185.76000000000002</v>
      </c>
      <c r="BO344" s="64">
        <f t="shared" si="45"/>
        <v>0.24166666666666664</v>
      </c>
      <c r="BP344" s="64">
        <f t="shared" si="46"/>
        <v>0.25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600</v>
      </c>
      <c r="Y345" s="550">
        <f t="shared" si="42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619.20000000000005</v>
      </c>
      <c r="BN345" s="64">
        <f t="shared" si="44"/>
        <v>619.20000000000005</v>
      </c>
      <c r="BO345" s="64">
        <f t="shared" si="45"/>
        <v>0.83333333333333326</v>
      </c>
      <c r="BP345" s="64">
        <f t="shared" si="46"/>
        <v>0.83333333333333326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103.6</v>
      </c>
      <c r="Y349" s="551">
        <f>IFERROR(Y342/H342,"0")+IFERROR(Y343/H343,"0")+IFERROR(Y344/H344,"0")+IFERROR(Y345/H345,"0")+IFERROR(Y346/H346,"0")+IFERROR(Y347/H347,"0")+IFERROR(Y348/H348,"0")</f>
        <v>105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2.2837499999999995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1554</v>
      </c>
      <c r="Y350" s="551">
        <f>IFERROR(SUM(Y342:Y348),"0")</f>
        <v>1575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1200</v>
      </c>
      <c r="Y352" s="550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1238.4000000000001</v>
      </c>
      <c r="BN352" s="64">
        <f>IFERROR(Y352*I352/H352,"0")</f>
        <v>1238.4000000000001</v>
      </c>
      <c r="BO352" s="64">
        <f>IFERROR(1/J352*(X352/H352),"0")</f>
        <v>1.6666666666666665</v>
      </c>
      <c r="BP352" s="64">
        <f>IFERROR(1/J352*(Y352/H352),"0")</f>
        <v>1.6666666666666665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80</v>
      </c>
      <c r="Y354" s="551">
        <f>IFERROR(Y352/H352,"0")+IFERROR(Y353/H353,"0")</f>
        <v>80</v>
      </c>
      <c r="Z354" s="551">
        <f>IFERROR(IF(Z352="",0,Z352),"0")+IFERROR(IF(Z353="",0,Z353),"0")</f>
        <v>1.7399999999999998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1200</v>
      </c>
      <c r="Y355" s="551">
        <f>IFERROR(SUM(Y352:Y353),"0")</f>
        <v>1200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34</v>
      </c>
      <c r="Y358" s="550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35.960666666666668</v>
      </c>
      <c r="BN358" s="64">
        <f>IFERROR(Y358*I358/H358,"0")</f>
        <v>38.076000000000001</v>
      </c>
      <c r="BO358" s="64">
        <f>IFERROR(1/J358*(X358/H358),"0")</f>
        <v>5.9027777777777776E-2</v>
      </c>
      <c r="BP358" s="64">
        <f>IFERROR(1/J358*(Y358/H358),"0")</f>
        <v>6.25E-2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3.7777777777777777</v>
      </c>
      <c r="Y359" s="551">
        <f>IFERROR(Y357/H357,"0")+IFERROR(Y358/H358,"0")</f>
        <v>4</v>
      </c>
      <c r="Z359" s="551">
        <f>IFERROR(IF(Z357="",0,Z357),"0")+IFERROR(IF(Z358="",0,Z358),"0")</f>
        <v>7.5920000000000001E-2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34</v>
      </c>
      <c r="Y360" s="551">
        <f>IFERROR(SUM(Y357:Y358),"0")</f>
        <v>36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50</v>
      </c>
      <c r="Y362" s="550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5.5555555555555554</v>
      </c>
      <c r="Y363" s="551">
        <f>IFERROR(Y362/H362,"0")</f>
        <v>6</v>
      </c>
      <c r="Z363" s="551">
        <f>IFERROR(IF(Z362="",0,Z362),"0")</f>
        <v>0.11388000000000001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50</v>
      </c>
      <c r="Y364" s="551">
        <f>IFERROR(SUM(Y362:Y362),"0")</f>
        <v>54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23</v>
      </c>
      <c r="Y388" s="550">
        <f t="shared" ref="Y388:Y397" si="47">IFERROR(IF(X388="",0,CEILING((X388/$H388),1)*$H388),"")</f>
        <v>27</v>
      </c>
      <c r="Z388" s="36">
        <f>IFERROR(IF(Y388=0,"",ROUNDUP(Y388/H388,0)*0.00902),"")</f>
        <v>4.5100000000000001E-2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23.894444444444442</v>
      </c>
      <c r="BN388" s="64">
        <f t="shared" ref="BN388:BN397" si="49">IFERROR(Y388*I388/H388,"0")</f>
        <v>28.049999999999997</v>
      </c>
      <c r="BO388" s="64">
        <f t="shared" ref="BO388:BO397" si="50">IFERROR(1/J388*(X388/H388),"0")</f>
        <v>3.2267115600448933E-2</v>
      </c>
      <c r="BP388" s="64">
        <f t="shared" ref="BP388:BP397" si="51">IFERROR(1/J388*(Y388/H388),"0")</f>
        <v>3.787878787878788E-2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4.2592592592592586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4.5100000000000001E-2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23</v>
      </c>
      <c r="Y399" s="551">
        <f>IFERROR(SUM(Y388:Y397),"0")</f>
        <v>27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130</v>
      </c>
      <c r="Y411" s="550">
        <f>IFERROR(IF(X411="",0,CEILING((X411/$H411),1)*$H411),"")</f>
        <v>135</v>
      </c>
      <c r="Z411" s="36">
        <f>IFERROR(IF(Y411=0,"",ROUNDUP(Y411/H411,0)*0.00902),"")</f>
        <v>0.22550000000000001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135.05555555555557</v>
      </c>
      <c r="BN411" s="64">
        <f>IFERROR(Y411*I411/H411,"0")</f>
        <v>140.25</v>
      </c>
      <c r="BO411" s="64">
        <f>IFERROR(1/J411*(X411/H411),"0")</f>
        <v>0.18237934904601572</v>
      </c>
      <c r="BP411" s="64">
        <f>IFERROR(1/J411*(Y411/H411),"0")</f>
        <v>0.18939393939393939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24.074074074074073</v>
      </c>
      <c r="Y415" s="551">
        <f>IFERROR(Y411/H411,"0")+IFERROR(Y412/H412,"0")+IFERROR(Y413/H413,"0")+IFERROR(Y414/H414,"0")</f>
        <v>25</v>
      </c>
      <c r="Z415" s="551">
        <f>IFERROR(IF(Z411="",0,Z411),"0")+IFERROR(IF(Z412="",0,Z412),"0")+IFERROR(IF(Z413="",0,Z413),"0")+IFERROR(IF(Z414="",0,Z414),"0")</f>
        <v>0.22550000000000001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130</v>
      </c>
      <c r="Y416" s="551">
        <f>IFERROR(SUM(Y411:Y414),"0")</f>
        <v>135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3</v>
      </c>
      <c r="Y419" s="550">
        <f>IFERROR(IF(X419="",0,CEILING((X419/$H419),1)*$H419),"")</f>
        <v>3.5999999999999996</v>
      </c>
      <c r="Z419" s="36">
        <f>IFERROR(IF(Y419=0,"",ROUNDUP(Y419/H419,0)*0.00651),"")</f>
        <v>1.9529999999999999E-2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5.2500000000000009</v>
      </c>
      <c r="BN419" s="64">
        <f>IFERROR(Y419*I419/H419,"0")</f>
        <v>6.3</v>
      </c>
      <c r="BO419" s="64">
        <f>IFERROR(1/J419*(X419/H419),"0")</f>
        <v>1.3736263736263738E-2</v>
      </c>
      <c r="BP419" s="64">
        <f>IFERROR(1/J419*(Y419/H419),"0")</f>
        <v>1.6483516483516484E-2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2.5</v>
      </c>
      <c r="Y420" s="551">
        <f>IFERROR(Y419/H419,"0")</f>
        <v>3</v>
      </c>
      <c r="Z420" s="551">
        <f>IFERROR(IF(Z419="",0,Z419),"0")</f>
        <v>1.9529999999999999E-2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3</v>
      </c>
      <c r="Y421" s="551">
        <f>IFERROR(SUM(Y419:Y419),"0")</f>
        <v>3.5999999999999996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10</v>
      </c>
      <c r="Y430" s="550">
        <f t="shared" ref="Y430:Y442" si="53">IFERROR(IF(X430="",0,CEILING((X430/$H430),1)*$H430),"")</f>
        <v>10.56</v>
      </c>
      <c r="Z430" s="36">
        <f t="shared" ref="Z430:Z436" si="54">IFERROR(IF(Y430=0,"",ROUNDUP(Y430/H430,0)*0.01196),"")</f>
        <v>2.392E-2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10.681818181818182</v>
      </c>
      <c r="BN430" s="64">
        <f t="shared" ref="BN430:BN442" si="56">IFERROR(Y430*I430/H430,"0")</f>
        <v>11.28</v>
      </c>
      <c r="BO430" s="64">
        <f t="shared" ref="BO430:BO442" si="57">IFERROR(1/J430*(X430/H430),"0")</f>
        <v>1.8210955710955712E-2</v>
      </c>
      <c r="BP430" s="64">
        <f t="shared" ref="BP430:BP442" si="58">IFERROR(1/J430*(Y430/H430),"0")</f>
        <v>1.9230769230769232E-2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75</v>
      </c>
      <c r="Y433" s="550">
        <f t="shared" si="53"/>
        <v>79.2</v>
      </c>
      <c r="Z433" s="36">
        <f t="shared" si="54"/>
        <v>0.1794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80.11363636363636</v>
      </c>
      <c r="BN433" s="64">
        <f t="shared" si="56"/>
        <v>84.6</v>
      </c>
      <c r="BO433" s="64">
        <f t="shared" si="57"/>
        <v>0.13658216783216784</v>
      </c>
      <c r="BP433" s="64">
        <f t="shared" si="58"/>
        <v>0.14423076923076925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28</v>
      </c>
      <c r="Y435" s="550">
        <f t="shared" si="53"/>
        <v>31.68</v>
      </c>
      <c r="Z435" s="36">
        <f t="shared" si="54"/>
        <v>7.1760000000000004E-2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29.909090909090907</v>
      </c>
      <c r="BN435" s="64">
        <f t="shared" si="56"/>
        <v>33.839999999999996</v>
      </c>
      <c r="BO435" s="64">
        <f t="shared" si="57"/>
        <v>5.0990675990675992E-2</v>
      </c>
      <c r="BP435" s="64">
        <f t="shared" si="58"/>
        <v>5.7692307692307696E-2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21.401515151515149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0.27507999999999999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113</v>
      </c>
      <c r="Y444" s="551">
        <f>IFERROR(SUM(Y430:Y442),"0")</f>
        <v>121.44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128</v>
      </c>
      <c r="Y487" s="550">
        <f>IFERROR(IF(X487="",0,CEILING((X487/$H487),1)*$H487),"")</f>
        <v>135</v>
      </c>
      <c r="Z487" s="36">
        <f>IFERROR(IF(Y487=0,"",ROUNDUP(Y487/H487,0)*0.01898),"")</f>
        <v>0.28470000000000001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135.38133333333334</v>
      </c>
      <c r="BN487" s="64">
        <f>IFERROR(Y487*I487/H487,"0")</f>
        <v>142.785</v>
      </c>
      <c r="BO487" s="64">
        <f>IFERROR(1/J487*(X487/H487),"0")</f>
        <v>0.22222222222222221</v>
      </c>
      <c r="BP487" s="64">
        <f>IFERROR(1/J487*(Y487/H487),"0")</f>
        <v>0.234375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14.222222222222221</v>
      </c>
      <c r="Y489" s="551">
        <f>IFERROR(Y487/H487,"0")+IFERROR(Y488/H488,"0")</f>
        <v>15</v>
      </c>
      <c r="Z489" s="551">
        <f>IFERROR(IF(Z487="",0,Z487),"0")+IFERROR(IF(Z488="",0,Z488),"0")</f>
        <v>0.28470000000000001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128</v>
      </c>
      <c r="Y490" s="551">
        <f>IFERROR(SUM(Y487:Y488),"0")</f>
        <v>135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4958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5083.29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5203.1230729163035</v>
      </c>
      <c r="Y502" s="551">
        <f>IFERROR(SUM(BN22:BN498),"0")</f>
        <v>5335.5920000000006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8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5403.1230729163035</v>
      </c>
      <c r="Y504" s="551">
        <f>GrossWeightTotalR+PalletQtyTotalR*25</f>
        <v>5560.5920000000006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741.54554497664697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765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9.2244799999999998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54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37.200000000000003</v>
      </c>
      <c r="E511" s="46">
        <f>IFERROR(Y89*1,"0")+IFERROR(Y90*1,"0")+IFERROR(Y91*1,"0")+IFERROR(Y95*1,"0")+IFERROR(Y96*1,"0")+IFERROR(Y97*1,"0")+IFERROR(Y98*1,"0")+IFERROR(Y99*1,"0")</f>
        <v>255.6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293.39999999999998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161.70000000000002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840.30000000000007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31.2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122.85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2865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27</v>
      </c>
      <c r="W511" s="46">
        <f>IFERROR(Y407*1,"0")+IFERROR(Y411*1,"0")+IFERROR(Y412*1,"0")+IFERROR(Y413*1,"0")+IFERROR(Y414*1,"0")</f>
        <v>135</v>
      </c>
      <c r="X511" s="46">
        <f>IFERROR(Y419*1,"0")</f>
        <v>3.5999999999999996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121.44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135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2025-09-03T07:27:44Z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