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чистый бланк\"/>
    </mc:Choice>
  </mc:AlternateContent>
  <xr:revisionPtr revIDLastSave="0" documentId="13_ncr:1_{0B535951-92AA-4F81-AA7D-C82E3C688C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4" i="1" l="1"/>
  <c r="A74" i="1"/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<sst xmlns="http://schemas.openxmlformats.org/spreadsheetml/2006/main" count="431" uniqueCount="254">
  <si>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</si>
  <si>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</si>
  <si>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</si>
  <si>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</si>
  <si>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</si>
  <si>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</si>
  <si>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</si>
  <si>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</si>
  <si>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</si>
  <si>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</si>
  <si>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</si>
  <si>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</si>
  <si>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</si>
  <si>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</si>
  <si>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</si>
  <si>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</si>
  <si>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</si>
  <si>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</si>
  <si>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</si>
  <si>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</si>
  <si>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</si>
  <si>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</si>
  <si>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</si>
  <si>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</si>
  <si>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</si>
  <si>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</si>
  <si>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</si>
  <si>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</si>
  <si>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</si>
  <si>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</si>
  <si>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</si>
  <si>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</si>
  <si>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</si>
  <si>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</si>
  <si>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</si>
  <si>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</si>
  <si>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</si>
  <si>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</si>
  <si>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</si>
  <si>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</si>
  <si>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</si>
  <si>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</si>
  <si>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</si>
  <si>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</si>
  <si>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</si>
  <si>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</si>
  <si>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</si>
  <si>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</si>
  <si>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</si>
  <si>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</si>
  <si>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</si>
  <si>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</si>
  <si>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</si>
  <si>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</si>
  <si>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</si>
  <si>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</si>
  <si>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</si>
  <si>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</si>
  <si>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</si>
  <si>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</si>
  <si>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</si>
  <si>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</si>
  <si>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</si>
  <si>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</si>
  <si>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</si>
  <si>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</si>
  <si>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</si>
  <si>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</si>
  <si>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</si>
  <si>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</si>
  <si>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</si>
  <si>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</si>
  <si>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</si>
  <si>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</si>
  <si>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</si>
  <si>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</si>
  <si>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</si>
  <si>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</si>
  <si>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</si>
  <si>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</si>
  <si>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</si>
  <si>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</si>
  <si>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</si>
  <si>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</si>
  <si>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</si>
  <si>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</si>
  <si>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</si>
  <si>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</si>
  <si>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</si>
  <si>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</si>
  <si>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</si>
  <si>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</si>
  <si>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</si>
  <si>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</si>
  <si>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</si>
  <si>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</si>
  <si>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</si>
  <si>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</si>
  <si>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</si>
  <si>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</si>
  <si>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</si>
  <si>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</si>
  <si>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</si>
  <si>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</si>
  <si>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</si>
  <si>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</si>
  <si>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</si>
  <si>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</si>
  <si>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</si>
  <si>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</si>
  <si>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</si>
  <si>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</si>
  <si>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</si>
  <si>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</si>
  <si>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</si>
  <si>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</si>
  <si>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</si>
  <si>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</si>
  <si>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</si>
  <si>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</si>
  <si>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</si>
  <si>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</si>
  <si>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</si>
  <si>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</si>
  <si>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</si>
  <si>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</si>
  <si>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</si>
  <si>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</si>
  <si>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</si>
  <si>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</si>
  <si>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</si>
  <si>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</si>
  <si>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</si>
  <si>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</si>
  <si>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</si>
  <si>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</si>
  <si>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</si>
  <si>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</si>
  <si>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</si>
  <si>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</si>
  <si>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</si>
  <si>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</si>
  <si>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</si>
  <si>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</si>
  <si>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</si>
  <si>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</si>
  <si>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</si>
  <si>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</si>
  <si>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</si>
  <si>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</si>
  <si>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</si>
  <si>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</si>
  <si>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</si>
  <si>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</si>
  <si>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</si>
  <si>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</si>
  <si>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</si>
  <si>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</si>
  <si>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</si>
  <si>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</si>
  <si>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</si>
  <si>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</si>
  <si>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</si>
  <si>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</si>
  <si>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</si>
  <si>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</si>
  <si>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</si>
  <si>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</si>
  <si>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</si>
  <si>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</si>
  <si>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</si>
  <si>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</si>
  <si>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</si>
  <si>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</si>
  <si>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</si>
  <si>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</si>
  <si>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</si>
  <si>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</si>
  <si>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</si>
  <si>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</si>
  <si>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</si>
  <si>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</si>
  <si>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</si>
  <si>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</si>
  <si>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</si>
  <si>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</si>
  <si>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</si>
  <si>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</si>
  <si>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</si>
  <si>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</si>
  <si>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</si>
  <si>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</si>
  <si>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</si>
  <si>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</si>
  <si>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</si>
  <si>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</si>
  <si>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</si>
  <si>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</si>
  <si>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</si>
  <si>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</si>
  <si>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</si>
  <si>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</si>
  <si>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</si>
  <si>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</si>
  <si>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</si>
  <si>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</si>
  <si>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</si>
  <si>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</si>
  <si>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</si>
  <si>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</si>
  <si>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</si>
  <si>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</si>
  <si>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</si>
  <si>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</si>
  <si>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</si>
  <si>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</si>
  <si>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</si>
  <si>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</si>
  <si>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</si>
  <si>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</si>
  <si>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</si>
  <si>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</si>
  <si>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</si>
  <si>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</si>
  <si>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</si>
  <si>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</si>
  <si>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</si>
  <si>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</si>
  <si>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</si>
  <si>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</si>
  <si>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</si>
  <si>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</si>
  <si>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</si>
  <si>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</si>
  <si>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</si>
  <si>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</si>
  <si>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</si>
  <si>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</si>
  <si>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</si>
  <si>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</si>
  <si>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</si>
  <si>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</si>
  <si>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</si>
  <si>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</si>
  <si>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</si>
  <si>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</si>
  <si>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</si>
  <si>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</si>
  <si>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</si>
  <si>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</si>
  <si>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</si>
  <si>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</si>
  <si>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</si>
  <si>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МЯСНЫЕ С ГОВЯДИНОЙ ПМ сос п/о мгс 1.5*4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</si>
</sst>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01"/>
  <sheetViews>
    <sheetView tabSelected="1" zoomScale="87" zoomScaleNormal="87" workbookViewId="0">
      <pane ySplit="9" topLeftCell="A170" activePane="bottomLeft" state="frozen"/>
      <selection pane="bottomLeft" activeCell="J184" sqref="J18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45847</v>
      </c>
      <c r="E3" s="7" t="s">
        <v>3</v>
      </c>
      <c r="F3" s="97"/>
      <c r="G3" s="101">
        <v>45850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>RIGHT(D17:D179,4)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>RIGHT(D18:D180,4)</f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>RIGHT(D19:D181,4)</f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>RIGHT(D20:D182,4)</f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>RIGHT(D21:D183,4)</f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>RIGHT(D22:D184,4)</f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>RIGHT(D23:D185,4)</f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>RIGHT(D24:D186,4)</f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>RIGHT(D28:D194,4)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>RIGHT(D29:D195,4)</f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>RIGHT(D30:D196,4)</f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>RIGHT(D31:D197,4)</f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>RIGHT(D32:D198,4)</f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>RIGHT(D33:D199,4)</f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RIGHT(D51:D215,4)</f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>RIGHT(D52:D216,4)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RIGHT(D53:D217,4)</f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>RIGHT(D54:D218,4)</f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>RIGHT(D55:D219,4)</f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/>
      <c r="F59" s="23"/>
      <c r="G59" s="23">
        <f>E59*0.4</f>
        <v>0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/>
      <c r="F60" s="23">
        <v>0.45</v>
      </c>
      <c r="G60" s="23">
        <f>E60*0.41</f>
        <v>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/>
      <c r="F67" s="23"/>
      <c r="G67" s="23">
        <f>E67*0.36</f>
        <v>0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/>
      <c r="F72" s="23">
        <v>0.41</v>
      </c>
      <c r="G72" s="23">
        <f>E72*0.41</f>
        <v>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/>
      <c r="F73" s="23">
        <v>0.4</v>
      </c>
      <c r="G73" s="23">
        <f>E73*0.4</f>
        <v>0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253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87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88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89</v>
      </c>
      <c r="C77" s="35" t="s">
        <v>26</v>
      </c>
      <c r="D77" s="28">
        <v>1001022246713</v>
      </c>
      <c r="E77" s="24"/>
      <c r="F77" s="23"/>
      <c r="G77" s="23">
        <f>E77*0.41</f>
        <v>0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90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91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92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93</v>
      </c>
      <c r="C81" s="33" t="s">
        <v>26</v>
      </c>
      <c r="D81" s="28">
        <v>1001035277059</v>
      </c>
      <c r="E81" s="24"/>
      <c r="F81" s="23">
        <v>0.3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94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95</v>
      </c>
      <c r="C83" s="33" t="s">
        <v>23</v>
      </c>
      <c r="D83" s="28">
        <v>1001035937001</v>
      </c>
      <c r="E83" s="24"/>
      <c r="F83" s="23">
        <v>1</v>
      </c>
      <c r="G83" s="23">
        <f>E83</f>
        <v>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96</v>
      </c>
      <c r="C84" s="30" t="s">
        <v>23</v>
      </c>
      <c r="D84" s="28">
        <v>1001031076527</v>
      </c>
      <c r="E84" s="24"/>
      <c r="F84" s="23">
        <v>1.0166666666666671</v>
      </c>
      <c r="G84" s="23">
        <f>E84*1</f>
        <v>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97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98</v>
      </c>
      <c r="C86" s="33" t="s">
        <v>26</v>
      </c>
      <c r="D86" s="28">
        <v>1001302277232</v>
      </c>
      <c r="E86" s="24"/>
      <c r="F86" s="23">
        <v>0.28000000000000003</v>
      </c>
      <c r="G86" s="23">
        <f>E86*F86</f>
        <v>0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99</v>
      </c>
      <c r="C87" s="33" t="s">
        <v>26</v>
      </c>
      <c r="D87" s="28">
        <v>1001300516785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100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101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102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103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104</v>
      </c>
      <c r="C92" s="33" t="s">
        <v>26</v>
      </c>
      <c r="D92" s="28">
        <v>1001303107241</v>
      </c>
      <c r="E92" s="24"/>
      <c r="F92" s="23">
        <v>0.28000000000000003</v>
      </c>
      <c r="G92" s="23">
        <f>E92*0.28</f>
        <v>0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105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106</v>
      </c>
      <c r="C94" s="33" t="s">
        <v>26</v>
      </c>
      <c r="D94" s="28">
        <v>1001300387154</v>
      </c>
      <c r="E94" s="24"/>
      <c r="F94" s="23">
        <v>0.35</v>
      </c>
      <c r="G94" s="23">
        <f>E94*0.35</f>
        <v>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107</v>
      </c>
      <c r="C95" s="33" t="s">
        <v>26</v>
      </c>
      <c r="D95" s="28">
        <v>1001303636793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108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109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110</v>
      </c>
      <c r="C98" s="33" t="s">
        <v>26</v>
      </c>
      <c r="D98" s="28">
        <v>1001304507236</v>
      </c>
      <c r="E98" s="24"/>
      <c r="F98" s="23">
        <v>0.28000000000000003</v>
      </c>
      <c r="G98" s="23">
        <f>E98*0.28</f>
        <v>0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111</v>
      </c>
      <c r="C99" s="33" t="s">
        <v>26</v>
      </c>
      <c r="D99" s="28">
        <v>1001300456787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112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113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114</v>
      </c>
      <c r="C102" s="33" t="s">
        <v>26</v>
      </c>
      <c r="D102" s="28">
        <v>1001303987169</v>
      </c>
      <c r="E102" s="24"/>
      <c r="F102" s="23">
        <v>0.35</v>
      </c>
      <c r="G102" s="23">
        <f>E102*F102</f>
        <v>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115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116</v>
      </c>
      <c r="C104" s="30" t="s">
        <v>23</v>
      </c>
      <c r="D104" s="28">
        <v>1001303987166</v>
      </c>
      <c r="E104" s="24"/>
      <c r="F104" s="23"/>
      <c r="G104" s="23">
        <f>E104*1</f>
        <v>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117</v>
      </c>
      <c r="C105" s="33" t="s">
        <v>26</v>
      </c>
      <c r="D105" s="28">
        <v>1001214196459</v>
      </c>
      <c r="E105" s="24"/>
      <c r="F105" s="23">
        <v>0.1</v>
      </c>
      <c r="G105" s="23">
        <f>E105*F105</f>
        <v>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118</v>
      </c>
      <c r="C106" s="33" t="s">
        <v>26</v>
      </c>
      <c r="D106" s="28">
        <v>1001215576586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119</v>
      </c>
      <c r="C107" s="33" t="s">
        <v>26</v>
      </c>
      <c r="D107" s="28">
        <v>1001225416228</v>
      </c>
      <c r="E107" s="24"/>
      <c r="F107" s="23"/>
      <c r="G107" s="23">
        <f>E107*0.09</f>
        <v>0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120</v>
      </c>
      <c r="C108" s="33" t="s">
        <v>26</v>
      </c>
      <c r="D108" s="28">
        <v>1001084227087</v>
      </c>
      <c r="E108" s="24"/>
      <c r="F108" s="23">
        <v>0.3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121</v>
      </c>
      <c r="C109" s="30" t="s">
        <v>23</v>
      </c>
      <c r="D109" s="28">
        <v>1001051875544</v>
      </c>
      <c r="E109" s="24"/>
      <c r="F109" s="23">
        <v>0.85</v>
      </c>
      <c r="G109" s="23">
        <f>E109*1</f>
        <v>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0">RIGHT(D110:D246,4)</f>
        <v>6697</v>
      </c>
      <c r="B110" s="27" t="s">
        <v>122</v>
      </c>
      <c r="C110" s="36" t="s">
        <v>26</v>
      </c>
      <c r="D110" s="28">
        <v>1001301876697</v>
      </c>
      <c r="E110" s="24"/>
      <c r="F110" s="23">
        <v>0.35</v>
      </c>
      <c r="G110" s="23">
        <f>E110*0.35</f>
        <v>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0"/>
        <v/>
      </c>
      <c r="B111" s="74" t="s">
        <v>123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0"/>
        <v>5706</v>
      </c>
      <c r="B112" s="27" t="s">
        <v>124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0"/>
        <v>6454</v>
      </c>
      <c r="B113" s="27" t="s">
        <v>125</v>
      </c>
      <c r="C113" s="33" t="s">
        <v>26</v>
      </c>
      <c r="D113" s="28">
        <v>1001201976454</v>
      </c>
      <c r="E113" s="24"/>
      <c r="F113" s="23">
        <v>0.1</v>
      </c>
      <c r="G113" s="23">
        <f>E113*0.1</f>
        <v>0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0"/>
        <v>6222</v>
      </c>
      <c r="B114" s="27" t="s">
        <v>126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0"/>
        <v>5931</v>
      </c>
      <c r="B115" s="27" t="s">
        <v>127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128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129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130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131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132</v>
      </c>
      <c r="C120" s="33" t="s">
        <v>26</v>
      </c>
      <c r="D120" s="28">
        <v>1001234146448</v>
      </c>
      <c r="E120" s="24"/>
      <c r="F120" s="23">
        <v>0.1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133</v>
      </c>
      <c r="C121" s="33" t="s">
        <v>26</v>
      </c>
      <c r="D121" s="28">
        <v>1001205376221</v>
      </c>
      <c r="E121" s="24"/>
      <c r="F121" s="23">
        <v>0.09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134</v>
      </c>
      <c r="C122" s="33" t="s">
        <v>26</v>
      </c>
      <c r="D122" s="28">
        <v>1001190765679</v>
      </c>
      <c r="E122" s="24"/>
      <c r="F122" s="23">
        <v>0.15</v>
      </c>
      <c r="G122" s="23">
        <f>F122*E122</f>
        <v>0</v>
      </c>
      <c r="H122" s="14"/>
      <c r="I122" s="14"/>
      <c r="J122" s="39"/>
    </row>
    <row r="123" spans="1:10" ht="16.5" customHeight="1" x14ac:dyDescent="0.25">
      <c r="A123" s="93" t="str">
        <f t="shared" ref="A123:A128" si="1">RIGHT(D123:D258,4)</f>
        <v>4993</v>
      </c>
      <c r="B123" s="27" t="s">
        <v>135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1"/>
        <v>7105</v>
      </c>
      <c r="B124" s="27" t="s">
        <v>136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2">F124*E124</f>
        <v>0</v>
      </c>
      <c r="H124" s="14"/>
      <c r="I124" s="14"/>
      <c r="J124" s="39"/>
    </row>
    <row r="125" spans="1:10" ht="16.5" customHeight="1" x14ac:dyDescent="0.25">
      <c r="A125" s="93" t="str">
        <f t="shared" si="1"/>
        <v>7106</v>
      </c>
      <c r="B125" s="27" t="s">
        <v>137</v>
      </c>
      <c r="C125" s="33" t="s">
        <v>26</v>
      </c>
      <c r="D125" s="28">
        <v>1001205447106</v>
      </c>
      <c r="E125" s="24"/>
      <c r="F125" s="23">
        <v>0.09</v>
      </c>
      <c r="G125" s="23">
        <f t="shared" si="2"/>
        <v>0</v>
      </c>
      <c r="H125" s="14"/>
      <c r="I125" s="14"/>
      <c r="J125" s="39"/>
    </row>
    <row r="126" spans="1:10" ht="16.5" customHeight="1" x14ac:dyDescent="0.25">
      <c r="A126" s="93" t="str">
        <f t="shared" si="1"/>
        <v>7107</v>
      </c>
      <c r="B126" s="27" t="s">
        <v>138</v>
      </c>
      <c r="C126" s="33" t="s">
        <v>26</v>
      </c>
      <c r="D126" s="28">
        <v>1001205467107</v>
      </c>
      <c r="E126" s="24"/>
      <c r="F126" s="23">
        <v>0.09</v>
      </c>
      <c r="G126" s="23">
        <f t="shared" si="2"/>
        <v>0</v>
      </c>
      <c r="H126" s="14"/>
      <c r="I126" s="14"/>
      <c r="J126" s="39"/>
    </row>
    <row r="127" spans="1:10" ht="16.5" customHeight="1" x14ac:dyDescent="0.25">
      <c r="A127" s="93" t="str">
        <f t="shared" si="1"/>
        <v>7147</v>
      </c>
      <c r="B127" s="27" t="s">
        <v>139</v>
      </c>
      <c r="C127" s="33" t="s">
        <v>26</v>
      </c>
      <c r="D127" s="28">
        <v>1001063237147</v>
      </c>
      <c r="E127" s="24"/>
      <c r="F127" s="23">
        <v>0.22</v>
      </c>
      <c r="G127" s="23">
        <f t="shared" si="2"/>
        <v>0</v>
      </c>
      <c r="H127" s="14"/>
      <c r="I127" s="14"/>
      <c r="J127" s="39"/>
    </row>
    <row r="128" spans="1:10" ht="16.5" customHeight="1" x14ac:dyDescent="0.25">
      <c r="A128" s="93" t="str">
        <f t="shared" si="1"/>
        <v>7229</v>
      </c>
      <c r="B128" s="27" t="s">
        <v>140</v>
      </c>
      <c r="C128" s="33" t="s">
        <v>26</v>
      </c>
      <c r="D128" s="28">
        <v>1001063237229</v>
      </c>
      <c r="E128" s="24"/>
      <c r="F128" s="23">
        <v>0.18</v>
      </c>
      <c r="G128" s="23">
        <f t="shared" si="2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141</v>
      </c>
      <c r="C129" s="33" t="s">
        <v>26</v>
      </c>
      <c r="D129" s="28">
        <v>1001066537225</v>
      </c>
      <c r="E129" s="24"/>
      <c r="F129" s="23">
        <v>0.18</v>
      </c>
      <c r="G129" s="23">
        <f t="shared" si="2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142</v>
      </c>
      <c r="C130" s="33" t="s">
        <v>26</v>
      </c>
      <c r="D130" s="28">
        <v>1001063097227</v>
      </c>
      <c r="E130" s="24"/>
      <c r="F130" s="23">
        <v>0.18</v>
      </c>
      <c r="G130" s="23">
        <f t="shared" si="2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143</v>
      </c>
      <c r="C131" s="33" t="s">
        <v>26</v>
      </c>
      <c r="D131" s="28">
        <v>1001066527226</v>
      </c>
      <c r="E131" s="24"/>
      <c r="F131" s="23">
        <v>0.18</v>
      </c>
      <c r="G131" s="23">
        <f t="shared" si="2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144</v>
      </c>
      <c r="C132" s="33" t="s">
        <v>26</v>
      </c>
      <c r="D132" s="28">
        <v>1001062353684</v>
      </c>
      <c r="E132" s="24"/>
      <c r="F132" s="23">
        <v>0.25</v>
      </c>
      <c r="G132" s="23">
        <f t="shared" si="2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145</v>
      </c>
      <c r="C133" s="33" t="s">
        <v>26</v>
      </c>
      <c r="D133" s="28">
        <v>1001193115682</v>
      </c>
      <c r="E133" s="24"/>
      <c r="F133" s="23">
        <v>0.12</v>
      </c>
      <c r="G133" s="23">
        <f>E133*0.12</f>
        <v>0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146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147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148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149</v>
      </c>
      <c r="C137" s="33" t="s">
        <v>26</v>
      </c>
      <c r="D137" s="28">
        <v>1001202506453</v>
      </c>
      <c r="E137" s="24"/>
      <c r="F137" s="23">
        <v>0.1</v>
      </c>
      <c r="G137" s="23">
        <f>E137*0.1</f>
        <v>0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150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151</v>
      </c>
      <c r="C139" s="32" t="s">
        <v>23</v>
      </c>
      <c r="D139" s="80">
        <v>1001092436470</v>
      </c>
      <c r="E139" s="24"/>
      <c r="F139" s="23"/>
      <c r="G139" s="23">
        <f>E139*1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152</v>
      </c>
      <c r="C140" s="32" t="s">
        <v>26</v>
      </c>
      <c r="D140" s="80">
        <v>1001092436495</v>
      </c>
      <c r="E140" s="24"/>
      <c r="F140" s="23">
        <v>0.3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153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154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155</v>
      </c>
      <c r="C143" s="32" t="s">
        <v>23</v>
      </c>
      <c r="D143" s="80">
        <v>1001095716866</v>
      </c>
      <c r="E143" s="24"/>
      <c r="F143" s="23"/>
      <c r="G143" s="23">
        <f>E143*1</f>
        <v>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156</v>
      </c>
      <c r="C144" s="37" t="s">
        <v>26</v>
      </c>
      <c r="D144" s="51">
        <v>1001094053215</v>
      </c>
      <c r="E144" s="24"/>
      <c r="F144" s="23">
        <v>0.4</v>
      </c>
      <c r="G144" s="23">
        <f>E144*0.4</f>
        <v>0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157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158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159</v>
      </c>
      <c r="C147" s="35" t="s">
        <v>26</v>
      </c>
      <c r="D147" s="28">
        <v>1001084217090</v>
      </c>
      <c r="E147" s="24"/>
      <c r="F147" s="23">
        <v>0.3</v>
      </c>
      <c r="G147" s="23">
        <f>E147*F147</f>
        <v>0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160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3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161</v>
      </c>
      <c r="C149" s="35" t="s">
        <v>26</v>
      </c>
      <c r="D149" s="28">
        <v>1001085637187</v>
      </c>
      <c r="E149" s="24"/>
      <c r="F149" s="23">
        <v>0.3</v>
      </c>
      <c r="G149" s="23">
        <f t="shared" si="3"/>
        <v>0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162</v>
      </c>
      <c r="C150" s="35" t="s">
        <v>26</v>
      </c>
      <c r="D150" s="28">
        <v>1001225636201</v>
      </c>
      <c r="E150" s="24"/>
      <c r="F150" s="23">
        <v>0.15</v>
      </c>
      <c r="G150" s="23">
        <f t="shared" si="3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163</v>
      </c>
      <c r="C151" s="35" t="s">
        <v>26</v>
      </c>
      <c r="D151" s="28">
        <v>1001080216842</v>
      </c>
      <c r="E151" s="24"/>
      <c r="F151" s="23">
        <v>0.3</v>
      </c>
      <c r="G151" s="23">
        <f t="shared" si="3"/>
        <v>0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164</v>
      </c>
      <c r="C152" s="35" t="s">
        <v>26</v>
      </c>
      <c r="D152" s="28">
        <v>1001084226492</v>
      </c>
      <c r="E152" s="24"/>
      <c r="F152" s="23">
        <v>0.3</v>
      </c>
      <c r="G152" s="23">
        <f t="shared" si="3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165</v>
      </c>
      <c r="C153" s="35" t="s">
        <v>26</v>
      </c>
      <c r="D153" s="28">
        <v>1001220286279</v>
      </c>
      <c r="E153" s="24"/>
      <c r="F153" s="23">
        <v>0.15</v>
      </c>
      <c r="G153" s="23">
        <f t="shared" si="3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166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3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167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168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169</v>
      </c>
      <c r="C157" s="33" t="s">
        <v>26</v>
      </c>
      <c r="D157" s="28">
        <v>1001223297092</v>
      </c>
      <c r="E157" s="24"/>
      <c r="F157" s="23">
        <v>0.14000000000000001</v>
      </c>
      <c r="G157" s="23">
        <f>F157*E157</f>
        <v>0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170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171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172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173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174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175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176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4">RIGHT(D165:D280,4)</f>
        <v>6313</v>
      </c>
      <c r="B165" s="47" t="s">
        <v>177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4"/>
        <v/>
      </c>
      <c r="B166" s="74" t="s">
        <v>178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4"/>
        <v>4945</v>
      </c>
      <c r="B167" s="47" t="s">
        <v>179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4"/>
        <v/>
      </c>
      <c r="B168" s="74" t="s">
        <v>180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4"/>
        <v>4956</v>
      </c>
      <c r="B169" s="89" t="s">
        <v>181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4"/>
        <v>1762</v>
      </c>
      <c r="B170" s="47" t="s">
        <v>182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4"/>
        <v>1764</v>
      </c>
      <c r="B171" s="47" t="s">
        <v>183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4"/>
        <v/>
      </c>
      <c r="B172" s="74" t="s">
        <v>184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4"/>
        <v/>
      </c>
      <c r="B173" s="74" t="s">
        <v>185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4"/>
        <v>6004</v>
      </c>
      <c r="B174" s="47" t="s">
        <v>186</v>
      </c>
      <c r="C174" s="36" t="s">
        <v>26</v>
      </c>
      <c r="D174" s="68" t="s">
        <v>187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4"/>
        <v>5417</v>
      </c>
      <c r="B175" s="47" t="s">
        <v>188</v>
      </c>
      <c r="C175" s="30" t="s">
        <v>23</v>
      </c>
      <c r="D175" s="68" t="s">
        <v>189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4"/>
        <v>6019</v>
      </c>
      <c r="B176" s="47" t="s">
        <v>190</v>
      </c>
      <c r="C176" s="36" t="s">
        <v>26</v>
      </c>
      <c r="D176" s="69" t="s">
        <v>191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192</v>
      </c>
      <c r="C177" s="16"/>
      <c r="D177" s="48"/>
      <c r="E177" s="17">
        <f>SUM(E5:E176)</f>
        <v>0</v>
      </c>
      <c r="F177" s="17">
        <f>SUM(F10:F176)</f>
        <v>45.753333333333309</v>
      </c>
      <c r="G177" s="17">
        <f>SUM(G11:G176)</f>
        <v>0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70" xr:uid="{00000000-0002-0000-0000-000000000000}">
      <formula1>40</formula1>
    </dataValidation>
    <dataValidation type="textLength" operator="equal" showInputMessage="1" showErrorMessage="1" sqref="D174:D176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2025-07-22T09:47:26Z</dcterms:modified>
</cp:coreProperties>
</file>