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AE7BC3-C157-4A5C-9C81-1C8C30EB30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N321" i="1"/>
  <c r="BM321" i="1"/>
  <c r="Z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BP311" i="1" s="1"/>
  <c r="P311" i="1"/>
  <c r="X308" i="1"/>
  <c r="X307" i="1"/>
  <c r="BO306" i="1"/>
  <c r="BM306" i="1"/>
  <c r="Y306" i="1"/>
  <c r="S567" i="1" s="1"/>
  <c r="P306" i="1"/>
  <c r="X303" i="1"/>
  <c r="X302" i="1"/>
  <c r="BO301" i="1"/>
  <c r="BM301" i="1"/>
  <c r="Y301" i="1"/>
  <c r="BP301" i="1" s="1"/>
  <c r="P301" i="1"/>
  <c r="BO300" i="1"/>
  <c r="BM300" i="1"/>
  <c r="Y300" i="1"/>
  <c r="Y302" i="1" s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BP278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Y248" i="1"/>
  <c r="X248" i="1"/>
  <c r="BP247" i="1"/>
  <c r="BO247" i="1"/>
  <c r="BN247" i="1"/>
  <c r="BM247" i="1"/>
  <c r="Z247" i="1"/>
  <c r="Z248" i="1" s="1"/>
  <c r="Y247" i="1"/>
  <c r="Y249" i="1" s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BP225" i="1" s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Y184" i="1"/>
  <c r="X184" i="1"/>
  <c r="BP183" i="1"/>
  <c r="BO183" i="1"/>
  <c r="BN183" i="1"/>
  <c r="BM183" i="1"/>
  <c r="Z183" i="1"/>
  <c r="Y183" i="1"/>
  <c r="BP182" i="1"/>
  <c r="BO182" i="1"/>
  <c r="BN182" i="1"/>
  <c r="BM182" i="1"/>
  <c r="Z182" i="1"/>
  <c r="Y182" i="1"/>
  <c r="BP181" i="1"/>
  <c r="BO181" i="1"/>
  <c r="BN181" i="1"/>
  <c r="BM181" i="1"/>
  <c r="Z181" i="1"/>
  <c r="Z184" i="1" s="1"/>
  <c r="Y181" i="1"/>
  <c r="Y185" i="1" s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P154" i="1"/>
  <c r="BO154" i="1"/>
  <c r="BN154" i="1"/>
  <c r="BM154" i="1"/>
  <c r="Z154" i="1"/>
  <c r="Y154" i="1"/>
  <c r="P154" i="1"/>
  <c r="BO153" i="1"/>
  <c r="BM153" i="1"/>
  <c r="Y153" i="1"/>
  <c r="P153" i="1"/>
  <c r="X151" i="1"/>
  <c r="X150" i="1"/>
  <c r="BO149" i="1"/>
  <c r="BM149" i="1"/>
  <c r="Y149" i="1"/>
  <c r="Y151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P73" i="1"/>
  <c r="BO72" i="1"/>
  <c r="BM72" i="1"/>
  <c r="Y72" i="1"/>
  <c r="P72" i="1"/>
  <c r="BO71" i="1"/>
  <c r="BM71" i="1"/>
  <c r="Y71" i="1"/>
  <c r="Y77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P61" i="1"/>
  <c r="BO61" i="1"/>
  <c r="BN61" i="1"/>
  <c r="BM61" i="1"/>
  <c r="Z61" i="1"/>
  <c r="Y61" i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P49" i="1"/>
  <c r="BO49" i="1"/>
  <c r="BN49" i="1"/>
  <c r="BM49" i="1"/>
  <c r="Z49" i="1"/>
  <c r="Y49" i="1"/>
  <c r="P49" i="1"/>
  <c r="X46" i="1"/>
  <c r="Y45" i="1"/>
  <c r="X45" i="1"/>
  <c r="BP44" i="1"/>
  <c r="BO44" i="1"/>
  <c r="BN44" i="1"/>
  <c r="BM44" i="1"/>
  <c r="Z44" i="1"/>
  <c r="Z45" i="1" s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P25" i="1"/>
  <c r="BP24" i="1"/>
  <c r="BO24" i="1"/>
  <c r="BN24" i="1"/>
  <c r="BM24" i="1"/>
  <c r="Z24" i="1"/>
  <c r="Y24" i="1"/>
  <c r="P24" i="1"/>
  <c r="BO23" i="1"/>
  <c r="BM23" i="1"/>
  <c r="Y23" i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99" i="1" l="1"/>
  <c r="BN99" i="1"/>
  <c r="Z99" i="1"/>
  <c r="BP133" i="1"/>
  <c r="BN133" i="1"/>
  <c r="Z133" i="1"/>
  <c r="BP203" i="1"/>
  <c r="BN203" i="1"/>
  <c r="Z203" i="1"/>
  <c r="BP221" i="1"/>
  <c r="BN221" i="1"/>
  <c r="Z221" i="1"/>
  <c r="BP263" i="1"/>
  <c r="BN263" i="1"/>
  <c r="Z263" i="1"/>
  <c r="BP330" i="1"/>
  <c r="BN330" i="1"/>
  <c r="Z330" i="1"/>
  <c r="BP371" i="1"/>
  <c r="BN371" i="1"/>
  <c r="Z371" i="1"/>
  <c r="BP418" i="1"/>
  <c r="BN418" i="1"/>
  <c r="Z418" i="1"/>
  <c r="BP443" i="1"/>
  <c r="BN443" i="1"/>
  <c r="Z443" i="1"/>
  <c r="BP477" i="1"/>
  <c r="BN477" i="1"/>
  <c r="Z477" i="1"/>
  <c r="BP498" i="1"/>
  <c r="BN498" i="1"/>
  <c r="Z498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Z38" i="1"/>
  <c r="BN38" i="1"/>
  <c r="Z53" i="1"/>
  <c r="BN53" i="1"/>
  <c r="Z67" i="1"/>
  <c r="BN67" i="1"/>
  <c r="BP73" i="1"/>
  <c r="BN73" i="1"/>
  <c r="Z73" i="1"/>
  <c r="BP118" i="1"/>
  <c r="BN118" i="1"/>
  <c r="Z118" i="1"/>
  <c r="BP172" i="1"/>
  <c r="BN172" i="1"/>
  <c r="Z172" i="1"/>
  <c r="BP213" i="1"/>
  <c r="BN213" i="1"/>
  <c r="Z213" i="1"/>
  <c r="BP236" i="1"/>
  <c r="BN236" i="1"/>
  <c r="Z236" i="1"/>
  <c r="BP313" i="1"/>
  <c r="BN313" i="1"/>
  <c r="Z313" i="1"/>
  <c r="BP350" i="1"/>
  <c r="BN350" i="1"/>
  <c r="Z350" i="1"/>
  <c r="BP394" i="1"/>
  <c r="BN394" i="1"/>
  <c r="Z394" i="1"/>
  <c r="BP426" i="1"/>
  <c r="BN426" i="1"/>
  <c r="Z426" i="1"/>
  <c r="BP469" i="1"/>
  <c r="BN469" i="1"/>
  <c r="Z469" i="1"/>
  <c r="BP490" i="1"/>
  <c r="BN490" i="1"/>
  <c r="Z490" i="1"/>
  <c r="Y543" i="1"/>
  <c r="Y542" i="1"/>
  <c r="BP538" i="1"/>
  <c r="BN538" i="1"/>
  <c r="Z538" i="1"/>
  <c r="Z542" i="1" s="1"/>
  <c r="BP540" i="1"/>
  <c r="BN540" i="1"/>
  <c r="Z540" i="1"/>
  <c r="Y108" i="1"/>
  <c r="Y274" i="1"/>
  <c r="Y346" i="1"/>
  <c r="Y345" i="1"/>
  <c r="BP348" i="1"/>
  <c r="BN348" i="1"/>
  <c r="Z348" i="1"/>
  <c r="BP369" i="1"/>
  <c r="BN369" i="1"/>
  <c r="Z369" i="1"/>
  <c r="BP383" i="1"/>
  <c r="BN383" i="1"/>
  <c r="Z383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4" i="1"/>
  <c r="BN424" i="1"/>
  <c r="Z424" i="1"/>
  <c r="Y445" i="1"/>
  <c r="BP441" i="1"/>
  <c r="BN441" i="1"/>
  <c r="Z441" i="1"/>
  <c r="BP467" i="1"/>
  <c r="BN467" i="1"/>
  <c r="Z467" i="1"/>
  <c r="BP475" i="1"/>
  <c r="BN475" i="1"/>
  <c r="Z475" i="1"/>
  <c r="BP486" i="1"/>
  <c r="BN486" i="1"/>
  <c r="Z486" i="1"/>
  <c r="BP496" i="1"/>
  <c r="BN496" i="1"/>
  <c r="Z496" i="1"/>
  <c r="Y531" i="1"/>
  <c r="Y530" i="1"/>
  <c r="BP528" i="1"/>
  <c r="BN528" i="1"/>
  <c r="Z528" i="1"/>
  <c r="Z22" i="1"/>
  <c r="BN22" i="1"/>
  <c r="Z26" i="1"/>
  <c r="BN26" i="1"/>
  <c r="Z40" i="1"/>
  <c r="BN40" i="1"/>
  <c r="Z51" i="1"/>
  <c r="BN51" i="1"/>
  <c r="Z59" i="1"/>
  <c r="BN59" i="1"/>
  <c r="Z65" i="1"/>
  <c r="BN65" i="1"/>
  <c r="Z71" i="1"/>
  <c r="BN71" i="1"/>
  <c r="BP71" i="1"/>
  <c r="Z75" i="1"/>
  <c r="BN75" i="1"/>
  <c r="Z88" i="1"/>
  <c r="BN88" i="1"/>
  <c r="Z93" i="1"/>
  <c r="BN93" i="1"/>
  <c r="Z97" i="1"/>
  <c r="BN97" i="1"/>
  <c r="Z104" i="1"/>
  <c r="BN104" i="1"/>
  <c r="BP104" i="1"/>
  <c r="Z112" i="1"/>
  <c r="BN112" i="1"/>
  <c r="Z120" i="1"/>
  <c r="BN120" i="1"/>
  <c r="Z128" i="1"/>
  <c r="BN128" i="1"/>
  <c r="Z139" i="1"/>
  <c r="BN139" i="1"/>
  <c r="Z143" i="1"/>
  <c r="BN143" i="1"/>
  <c r="Y146" i="1"/>
  <c r="Z170" i="1"/>
  <c r="BN170" i="1"/>
  <c r="Z174" i="1"/>
  <c r="BN174" i="1"/>
  <c r="Z193" i="1"/>
  <c r="BN193" i="1"/>
  <c r="Z197" i="1"/>
  <c r="BN197" i="1"/>
  <c r="Y210" i="1"/>
  <c r="Z205" i="1"/>
  <c r="BN205" i="1"/>
  <c r="Z209" i="1"/>
  <c r="BN209" i="1"/>
  <c r="Z215" i="1"/>
  <c r="BN215" i="1"/>
  <c r="Z219" i="1"/>
  <c r="BN219" i="1"/>
  <c r="Z225" i="1"/>
  <c r="BN225" i="1"/>
  <c r="Z234" i="1"/>
  <c r="BN234" i="1"/>
  <c r="Z238" i="1"/>
  <c r="BN238" i="1"/>
  <c r="Z261" i="1"/>
  <c r="BN261" i="1"/>
  <c r="Z265" i="1"/>
  <c r="BN265" i="1"/>
  <c r="Z272" i="1"/>
  <c r="BN272" i="1"/>
  <c r="Z273" i="1"/>
  <c r="BN273" i="1"/>
  <c r="Z278" i="1"/>
  <c r="BN278" i="1"/>
  <c r="Z301" i="1"/>
  <c r="BN301" i="1"/>
  <c r="Z306" i="1"/>
  <c r="Z307" i="1" s="1"/>
  <c r="BN306" i="1"/>
  <c r="BP306" i="1"/>
  <c r="Y307" i="1"/>
  <c r="Z311" i="1"/>
  <c r="BN311" i="1"/>
  <c r="Z315" i="1"/>
  <c r="BN315" i="1"/>
  <c r="Z328" i="1"/>
  <c r="BN328" i="1"/>
  <c r="Z336" i="1"/>
  <c r="BN336" i="1"/>
  <c r="Z341" i="1"/>
  <c r="BN341" i="1"/>
  <c r="BP341" i="1"/>
  <c r="Z342" i="1"/>
  <c r="BN342" i="1"/>
  <c r="BP344" i="1"/>
  <c r="BN344" i="1"/>
  <c r="U567" i="1"/>
  <c r="Y356" i="1"/>
  <c r="BP355" i="1"/>
  <c r="BN355" i="1"/>
  <c r="Z355" i="1"/>
  <c r="Z356" i="1" s="1"/>
  <c r="Y363" i="1"/>
  <c r="BP359" i="1"/>
  <c r="BN359" i="1"/>
  <c r="Z359" i="1"/>
  <c r="BP373" i="1"/>
  <c r="BN373" i="1"/>
  <c r="Z373" i="1"/>
  <c r="BP396" i="1"/>
  <c r="BN396" i="1"/>
  <c r="Z396" i="1"/>
  <c r="BP420" i="1"/>
  <c r="BN420" i="1"/>
  <c r="Z420" i="1"/>
  <c r="BP430" i="1"/>
  <c r="BN430" i="1"/>
  <c r="Z430" i="1"/>
  <c r="BP450" i="1"/>
  <c r="BN450" i="1"/>
  <c r="Z450" i="1"/>
  <c r="BP471" i="1"/>
  <c r="BN471" i="1"/>
  <c r="Z471" i="1"/>
  <c r="BP479" i="1"/>
  <c r="BN479" i="1"/>
  <c r="Z479" i="1"/>
  <c r="BP492" i="1"/>
  <c r="BN492" i="1"/>
  <c r="Z492" i="1"/>
  <c r="Y506" i="1"/>
  <c r="BP502" i="1"/>
  <c r="BN502" i="1"/>
  <c r="Z502" i="1"/>
  <c r="BP529" i="1"/>
  <c r="BN529" i="1"/>
  <c r="Z529" i="1"/>
  <c r="Y379" i="1"/>
  <c r="Y500" i="1"/>
  <c r="AA567" i="1"/>
  <c r="F9" i="1"/>
  <c r="J9" i="1"/>
  <c r="F10" i="1"/>
  <c r="Y32" i="1"/>
  <c r="BP31" i="1"/>
  <c r="BN31" i="1"/>
  <c r="Z31" i="1"/>
  <c r="Z32" i="1" s="1"/>
  <c r="C567" i="1"/>
  <c r="Y42" i="1"/>
  <c r="BP37" i="1"/>
  <c r="BN37" i="1"/>
  <c r="Z37" i="1"/>
  <c r="Y41" i="1"/>
  <c r="BP50" i="1"/>
  <c r="BN50" i="1"/>
  <c r="Z50" i="1"/>
  <c r="Y63" i="1"/>
  <c r="BP58" i="1"/>
  <c r="BN58" i="1"/>
  <c r="Z58" i="1"/>
  <c r="BP66" i="1"/>
  <c r="BN66" i="1"/>
  <c r="Z66" i="1"/>
  <c r="BP87" i="1"/>
  <c r="BN87" i="1"/>
  <c r="Z87" i="1"/>
  <c r="Z89" i="1" s="1"/>
  <c r="BP94" i="1"/>
  <c r="BN94" i="1"/>
  <c r="Z94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Y125" i="1"/>
  <c r="BP175" i="1"/>
  <c r="BN175" i="1"/>
  <c r="Z175" i="1"/>
  <c r="BP198" i="1"/>
  <c r="BN198" i="1"/>
  <c r="Z198" i="1"/>
  <c r="Y200" i="1"/>
  <c r="BP214" i="1"/>
  <c r="BN214" i="1"/>
  <c r="Z214" i="1"/>
  <c r="BP218" i="1"/>
  <c r="BN218" i="1"/>
  <c r="Z218" i="1"/>
  <c r="Y222" i="1"/>
  <c r="BP226" i="1"/>
  <c r="BN226" i="1"/>
  <c r="Z226" i="1"/>
  <c r="Y228" i="1"/>
  <c r="K567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67" i="1"/>
  <c r="Y267" i="1"/>
  <c r="BP260" i="1"/>
  <c r="BN260" i="1"/>
  <c r="Z260" i="1"/>
  <c r="BP264" i="1"/>
  <c r="BN264" i="1"/>
  <c r="Z264" i="1"/>
  <c r="BP279" i="1"/>
  <c r="BN279" i="1"/>
  <c r="Z279" i="1"/>
  <c r="O567" i="1"/>
  <c r="BP312" i="1"/>
  <c r="BN312" i="1"/>
  <c r="Z312" i="1"/>
  <c r="BP316" i="1"/>
  <c r="BN316" i="1"/>
  <c r="Z316" i="1"/>
  <c r="Y318" i="1"/>
  <c r="Y324" i="1"/>
  <c r="BP320" i="1"/>
  <c r="BN320" i="1"/>
  <c r="Z320" i="1"/>
  <c r="BP368" i="1"/>
  <c r="BN368" i="1"/>
  <c r="Z368" i="1"/>
  <c r="Y374" i="1"/>
  <c r="BP372" i="1"/>
  <c r="BN372" i="1"/>
  <c r="Z372" i="1"/>
  <c r="BP444" i="1"/>
  <c r="BN444" i="1"/>
  <c r="Z444" i="1"/>
  <c r="Y446" i="1"/>
  <c r="Z567" i="1"/>
  <c r="Y452" i="1"/>
  <c r="BP449" i="1"/>
  <c r="BN449" i="1"/>
  <c r="Z449" i="1"/>
  <c r="Y451" i="1"/>
  <c r="BP23" i="1"/>
  <c r="BN23" i="1"/>
  <c r="Z23" i="1"/>
  <c r="BP27" i="1"/>
  <c r="BN27" i="1"/>
  <c r="Z27" i="1"/>
  <c r="Y29" i="1"/>
  <c r="Y33" i="1"/>
  <c r="BP54" i="1"/>
  <c r="BN54" i="1"/>
  <c r="Z54" i="1"/>
  <c r="Y56" i="1"/>
  <c r="Y62" i="1"/>
  <c r="Z68" i="1"/>
  <c r="BP74" i="1"/>
  <c r="BN74" i="1"/>
  <c r="Z74" i="1"/>
  <c r="BP123" i="1"/>
  <c r="BN123" i="1"/>
  <c r="Z123" i="1"/>
  <c r="Y130" i="1"/>
  <c r="BP127" i="1"/>
  <c r="BN127" i="1"/>
  <c r="Z127" i="1"/>
  <c r="Z129" i="1" s="1"/>
  <c r="BP144" i="1"/>
  <c r="BN144" i="1"/>
  <c r="Z144" i="1"/>
  <c r="H567" i="1"/>
  <c r="Y150" i="1"/>
  <c r="BP149" i="1"/>
  <c r="BN149" i="1"/>
  <c r="Z149" i="1"/>
  <c r="Z150" i="1" s="1"/>
  <c r="Y156" i="1"/>
  <c r="BP153" i="1"/>
  <c r="BN153" i="1"/>
  <c r="Z153" i="1"/>
  <c r="BP171" i="1"/>
  <c r="BN171" i="1"/>
  <c r="Z171" i="1"/>
  <c r="Y211" i="1"/>
  <c r="BP202" i="1"/>
  <c r="BN202" i="1"/>
  <c r="Z202" i="1"/>
  <c r="BP206" i="1"/>
  <c r="BN206" i="1"/>
  <c r="Z206" i="1"/>
  <c r="B567" i="1"/>
  <c r="BP25" i="1"/>
  <c r="BN25" i="1"/>
  <c r="Z25" i="1"/>
  <c r="X561" i="1"/>
  <c r="BP39" i="1"/>
  <c r="BN39" i="1"/>
  <c r="Z39" i="1"/>
  <c r="BP52" i="1"/>
  <c r="BN52" i="1"/>
  <c r="Z52" i="1"/>
  <c r="BP60" i="1"/>
  <c r="BN60" i="1"/>
  <c r="Z60" i="1"/>
  <c r="Y69" i="1"/>
  <c r="Y68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Y89" i="1"/>
  <c r="Y101" i="1"/>
  <c r="BP92" i="1"/>
  <c r="BN92" i="1"/>
  <c r="Z92" i="1"/>
  <c r="BP96" i="1"/>
  <c r="BN96" i="1"/>
  <c r="Z96" i="1"/>
  <c r="Y100" i="1"/>
  <c r="BP105" i="1"/>
  <c r="BN105" i="1"/>
  <c r="Z105" i="1"/>
  <c r="Z108" i="1" s="1"/>
  <c r="F567" i="1"/>
  <c r="BP113" i="1"/>
  <c r="BN113" i="1"/>
  <c r="Z113" i="1"/>
  <c r="Y115" i="1"/>
  <c r="Y124" i="1"/>
  <c r="BP117" i="1"/>
  <c r="BN117" i="1"/>
  <c r="Z117" i="1"/>
  <c r="BP121" i="1"/>
  <c r="BN121" i="1"/>
  <c r="Z121" i="1"/>
  <c r="Y129" i="1"/>
  <c r="BP134" i="1"/>
  <c r="BN134" i="1"/>
  <c r="Z134" i="1"/>
  <c r="Y136" i="1"/>
  <c r="Y141" i="1"/>
  <c r="BP138" i="1"/>
  <c r="BN138" i="1"/>
  <c r="Z138" i="1"/>
  <c r="Z140" i="1" s="1"/>
  <c r="Y145" i="1"/>
  <c r="BP155" i="1"/>
  <c r="BN155" i="1"/>
  <c r="Z155" i="1"/>
  <c r="Y157" i="1"/>
  <c r="Y160" i="1"/>
  <c r="BP159" i="1"/>
  <c r="BN159" i="1"/>
  <c r="Z159" i="1"/>
  <c r="Z160" i="1" s="1"/>
  <c r="Y161" i="1"/>
  <c r="I567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67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3" i="1"/>
  <c r="BP216" i="1"/>
  <c r="BN216" i="1"/>
  <c r="Z216" i="1"/>
  <c r="BP220" i="1"/>
  <c r="BN220" i="1"/>
  <c r="Z220" i="1"/>
  <c r="Y227" i="1"/>
  <c r="BP233" i="1"/>
  <c r="BN233" i="1"/>
  <c r="Z233" i="1"/>
  <c r="BP237" i="1"/>
  <c r="BN237" i="1"/>
  <c r="Z237" i="1"/>
  <c r="Y244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Y282" i="1"/>
  <c r="BP281" i="1"/>
  <c r="BN281" i="1"/>
  <c r="Z281" i="1"/>
  <c r="Y283" i="1"/>
  <c r="P567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Q567" i="1"/>
  <c r="Y296" i="1"/>
  <c r="BP295" i="1"/>
  <c r="BN295" i="1"/>
  <c r="Z295" i="1"/>
  <c r="Z296" i="1" s="1"/>
  <c r="Y297" i="1"/>
  <c r="R567" i="1"/>
  <c r="Y303" i="1"/>
  <c r="BP300" i="1"/>
  <c r="BN300" i="1"/>
  <c r="Z300" i="1"/>
  <c r="BP314" i="1"/>
  <c r="BN314" i="1"/>
  <c r="Z31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39" i="1"/>
  <c r="BP349" i="1"/>
  <c r="BN349" i="1"/>
  <c r="Z349" i="1"/>
  <c r="Z351" i="1" s="1"/>
  <c r="Y351" i="1"/>
  <c r="BP393" i="1"/>
  <c r="BN393" i="1"/>
  <c r="Z393" i="1"/>
  <c r="W567" i="1"/>
  <c r="Y397" i="1"/>
  <c r="BP405" i="1"/>
  <c r="BN405" i="1"/>
  <c r="Z405" i="1"/>
  <c r="Y409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567" i="1"/>
  <c r="Y439" i="1"/>
  <c r="BP436" i="1"/>
  <c r="BN436" i="1"/>
  <c r="Z436" i="1"/>
  <c r="Z438" i="1" s="1"/>
  <c r="Y438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BP485" i="1"/>
  <c r="BN485" i="1"/>
  <c r="Z485" i="1"/>
  <c r="Z487" i="1" s="1"/>
  <c r="Y487" i="1"/>
  <c r="BP509" i="1"/>
  <c r="BN509" i="1"/>
  <c r="Z509" i="1"/>
  <c r="Z510" i="1" s="1"/>
  <c r="Y511" i="1"/>
  <c r="Y525" i="1"/>
  <c r="BP521" i="1"/>
  <c r="BN521" i="1"/>
  <c r="Z521" i="1"/>
  <c r="AC567" i="1"/>
  <c r="Y526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H9" i="1"/>
  <c r="X558" i="1"/>
  <c r="X559" i="1"/>
  <c r="Y28" i="1"/>
  <c r="X557" i="1"/>
  <c r="D567" i="1"/>
  <c r="Y55" i="1"/>
  <c r="E567" i="1"/>
  <c r="Y90" i="1"/>
  <c r="G567" i="1"/>
  <c r="Y135" i="1"/>
  <c r="M567" i="1"/>
  <c r="Y275" i="1"/>
  <c r="Y308" i="1"/>
  <c r="T567" i="1"/>
  <c r="Y317" i="1"/>
  <c r="BP329" i="1"/>
  <c r="BN329" i="1"/>
  <c r="Z329" i="1"/>
  <c r="BP337" i="1"/>
  <c r="BN337" i="1"/>
  <c r="Z337" i="1"/>
  <c r="Z345" i="1"/>
  <c r="BP343" i="1"/>
  <c r="BN343" i="1"/>
  <c r="Z343" i="1"/>
  <c r="Y352" i="1"/>
  <c r="BP360" i="1"/>
  <c r="BN360" i="1"/>
  <c r="Z360" i="1"/>
  <c r="BP370" i="1"/>
  <c r="BN370" i="1"/>
  <c r="Z370" i="1"/>
  <c r="Z374" i="1" s="1"/>
  <c r="BP378" i="1"/>
  <c r="BN378" i="1"/>
  <c r="Z378" i="1"/>
  <c r="Z379" i="1" s="1"/>
  <c r="Y380" i="1"/>
  <c r="Y385" i="1"/>
  <c r="BP382" i="1"/>
  <c r="BN382" i="1"/>
  <c r="Z382" i="1"/>
  <c r="Z384" i="1" s="1"/>
  <c r="Y398" i="1"/>
  <c r="BP395" i="1"/>
  <c r="BN395" i="1"/>
  <c r="Z395" i="1"/>
  <c r="Y408" i="1"/>
  <c r="BP407" i="1"/>
  <c r="BN407" i="1"/>
  <c r="Z407" i="1"/>
  <c r="Y412" i="1"/>
  <c r="BP411" i="1"/>
  <c r="BN411" i="1"/>
  <c r="Z411" i="1"/>
  <c r="Z412" i="1" s="1"/>
  <c r="Y413" i="1"/>
  <c r="X567" i="1"/>
  <c r="Y428" i="1"/>
  <c r="BP417" i="1"/>
  <c r="BN417" i="1"/>
  <c r="Z417" i="1"/>
  <c r="BP421" i="1"/>
  <c r="BN421" i="1"/>
  <c r="Z421" i="1"/>
  <c r="BP425" i="1"/>
  <c r="BN425" i="1"/>
  <c r="Z425" i="1"/>
  <c r="Y432" i="1"/>
  <c r="BP442" i="1"/>
  <c r="BN442" i="1"/>
  <c r="Z442" i="1"/>
  <c r="Z445" i="1" s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93" i="1"/>
  <c r="BN493" i="1"/>
  <c r="Z493" i="1"/>
  <c r="BP497" i="1"/>
  <c r="BN497" i="1"/>
  <c r="Z497" i="1"/>
  <c r="Y357" i="1"/>
  <c r="V567" i="1"/>
  <c r="Y375" i="1"/>
  <c r="AB567" i="1"/>
  <c r="Y482" i="1"/>
  <c r="Y481" i="1"/>
  <c r="Y488" i="1"/>
  <c r="BP491" i="1"/>
  <c r="BN491" i="1"/>
  <c r="Z491" i="1"/>
  <c r="Z499" i="1" s="1"/>
  <c r="BP495" i="1"/>
  <c r="BN495" i="1"/>
  <c r="Z495" i="1"/>
  <c r="Y499" i="1"/>
  <c r="BP503" i="1"/>
  <c r="BN503" i="1"/>
  <c r="Z503" i="1"/>
  <c r="Y510" i="1"/>
  <c r="BP522" i="1"/>
  <c r="BN522" i="1"/>
  <c r="Z522" i="1"/>
  <c r="BP524" i="1"/>
  <c r="BN524" i="1"/>
  <c r="Z524" i="1"/>
  <c r="Y535" i="1"/>
  <c r="BP533" i="1"/>
  <c r="BN533" i="1"/>
  <c r="Z533" i="1"/>
  <c r="Z535" i="1" s="1"/>
  <c r="Z302" i="1" l="1"/>
  <c r="Z135" i="1"/>
  <c r="Z77" i="1"/>
  <c r="Z145" i="1"/>
  <c r="Z28" i="1"/>
  <c r="Z451" i="1"/>
  <c r="Z317" i="1"/>
  <c r="Z282" i="1"/>
  <c r="Z227" i="1"/>
  <c r="Z530" i="1"/>
  <c r="Z397" i="1"/>
  <c r="Y559" i="1"/>
  <c r="Z55" i="1"/>
  <c r="Z505" i="1"/>
  <c r="Z362" i="1"/>
  <c r="Z408" i="1"/>
  <c r="Y558" i="1"/>
  <c r="Z222" i="1"/>
  <c r="Z199" i="1"/>
  <c r="Y560" i="1"/>
  <c r="Z481" i="1"/>
  <c r="Z338" i="1"/>
  <c r="Z332" i="1"/>
  <c r="Z210" i="1"/>
  <c r="Y557" i="1"/>
  <c r="Z62" i="1"/>
  <c r="Z41" i="1"/>
  <c r="Z427" i="1"/>
  <c r="Y561" i="1"/>
  <c r="X560" i="1"/>
  <c r="Z525" i="1"/>
  <c r="Z178" i="1"/>
  <c r="Z124" i="1"/>
  <c r="Z100" i="1"/>
  <c r="Z156" i="1"/>
  <c r="Z324" i="1"/>
  <c r="Z266" i="1"/>
  <c r="Z256" i="1"/>
  <c r="Z239" i="1"/>
  <c r="Z114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<sst xmlns="http://schemas.openxmlformats.org/spreadsheetml/2006/main" count="2498" uniqueCount="893">
  <si>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</si>
  <si>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</si>
  <si>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</si>
  <si>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</si>
  <si>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</si>
  <si>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</si>
  <si>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</si>
  <si>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</si>
  <si>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</si>
  <si>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</si>
  <si>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</si>
  <si>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</si>
  <si>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</si>
  <si>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</si>
  <si>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</si>
  <si>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</si>
  <si>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</si>
  <si>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</si>
  <si>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</si>
  <si>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</si>
  <si>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</si>
  <si>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</si>
  <si>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</si>
  <si>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</si>
  <si>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</si>
  <si>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</si>
  <si>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</si>
  <si>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</si>
  <si>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</si>
  <si>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</si>
  <si>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</si>
  <si>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</si>
  <si>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</si>
  <si>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</si>
  <si>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</si>
  <si>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</si>
  <si>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</si>
  <si>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</si>
  <si>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</si>
  <si>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</si>
  <si>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</si>
  <si>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</si>
  <si>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</si>
  <si>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</si>
  <si>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</si>
  <si>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</si>
  <si>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</si>
  <si>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</si>
  <si>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</si>
  <si>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</si>
  <si>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</si>
  <si>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</si>
  <si>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</si>
  <si>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</si>
  <si>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</si>
  <si>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</si>
  <si>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</si>
  <si>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</si>
  <si>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</si>
  <si>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</si>
  <si>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</si>
  <si>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</si>
  <si>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</si>
  <si>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</si>
  <si>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</si>
  <si>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</si>
  <si>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</si>
  <si>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</si>
  <si>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</si>
  <si>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</si>
  <si>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</si>
  <si>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</si>
  <si>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</si>
  <si>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</si>
  <si>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</si>
  <si>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</si>
  <si>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</si>
  <si>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</si>
  <si>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</si>
  <si>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</si>
  <si>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</si>
  <si>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</si>
  <si>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</si>
  <si>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</si>
  <si>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</si>
  <si>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</si>
  <si>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</si>
  <si>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</si>
  <si>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</si>
  <si>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</si>
  <si>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</si>
  <si>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</si>
  <si>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</si>
  <si>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</si>
  <si>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</si>
  <si>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</si>
  <si>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</si>
  <si>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</si>
  <si>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</si>
  <si>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</si>
  <si>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</si>
  <si>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</si>
  <si>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</si>
  <si>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</si>
  <si>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</si>
  <si>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</si>
  <si>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</si>
  <si>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</si>
  <si>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</si>
  <si>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</si>
  <si>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</si>
  <si>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</si>
  <si>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</si>
  <si>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</si>
  <si>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</si>
  <si>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</si>
  <si>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</si>
  <si>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</si>
  <si>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</si>
  <si>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</si>
  <si>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</si>
  <si>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</si>
  <si>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</si>
  <si>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</si>
  <si>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</si>
  <si>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</si>
  <si>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</si>
  <si>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</si>
  <si>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</si>
  <si>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</si>
  <si>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</si>
  <si>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</si>
  <si>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</si>
  <si>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</si>
  <si>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</si>
  <si>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</si>
  <si>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</si>
  <si>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</si>
  <si>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</si>
  <si>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</si>
  <si>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</si>
  <si>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</si>
  <si>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</si>
  <si>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</si>
  <si>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</si>
  <si>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</si>
  <si>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</si>
  <si>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</si>
  <si>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</si>
  <si>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</si>
  <si>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</si>
  <si>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</si>
  <si>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</si>
  <si>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</si>
  <si>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</si>
  <si>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</si>
  <si>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</si>
  <si>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</si>
  <si>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</si>
  <si>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</si>
  <si>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</si>
  <si>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</si>
  <si>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</si>
  <si>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</si>
  <si>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</si>
  <si>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</si>
  <si>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</si>
  <si>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</si>
  <si>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</si>
  <si>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</si>
  <si>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</si>
  <si>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</si>
  <si>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</si>
  <si>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</si>
  <si>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</si>
  <si>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</si>
  <si>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</si>
  <si>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</si>
  <si>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</si>
  <si>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</si>
  <si>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</si>
  <si>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</si>
  <si>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</si>
  <si>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</si>
  <si>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</si>
  <si>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</si>
  <si>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</si>
  <si>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</si>
  <si>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</si>
  <si>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</si>
  <si>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</si>
  <si>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</si>
  <si>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</si>
  <si>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</si>
  <si>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</si>
  <si>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</si>
  <si>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</si>
  <si>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</si>
  <si>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</si>
  <si>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</si>
  <si>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</si>
  <si>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</si>
  <si>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</si>
  <si>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</si>
  <si>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</si>
  <si>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</si>
  <si>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</si>
  <si>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</si>
  <si>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</si>
  <si>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</si>
  <si>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</si>
  <si>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</si>
  <si>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</si>
  <si>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</si>
  <si>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</si>
  <si>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</si>
  <si>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</si>
  <si>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</si>
  <si>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</si>
  <si>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</si>
  <si>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</si>
  <si>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</si>
  <si>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</si>
  <si>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</si>
  <si>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</si>
  <si>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</si>
  <si>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</si>
  <si>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</si>
  <si>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</si>
  <si>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</si>
  <si>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</si>
  <si>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</si>
  <si>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</si>
  <si>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</si>
  <si>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</si>
  <si>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</si>
  <si>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</si>
  <si>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</si>
  <si>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</si>
  <si>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</si>
  <si>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</si>
  <si>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</si>
  <si>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</si>
  <si>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</si>
  <si>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</si>
  <si>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</si>
  <si>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</si>
  <si>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</si>
  <si>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</si>
  <si>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</si>
  <si>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</si>
  <si>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</si>
  <si>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</si>
  <si>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</si>
  <si>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</si>
  <si>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</si>
  <si>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</si>
  <si>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</si>
  <si>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</si>
  <si>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</si>
  <si>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</si>
  <si>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</si>
  <si>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</si>
  <si>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</si>
  <si>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</si>
  <si>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</si>
  <si>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</si>
  <si>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</si>
  <si>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</si>
  <si>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</si>
  <si>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</si>
  <si>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</si>
  <si>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</si>
  <si>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</si>
  <si>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</si>
  <si>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</si>
  <si>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</si>
  <si>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</si>
  <si>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</si>
  <si>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</si>
  <si>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</si>
  <si>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</si>
  <si>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</si>
  <si>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</si>
  <si>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</si>
  <si>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</si>
  <si>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</si>
  <si>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</si>
  <si>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</si>
  <si>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</si>
  <si>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</si>
  <si>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</si>
  <si>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</si>
  <si>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</si>
  <si>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</si>
  <si>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</si>
  <si>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</si>
  <si>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</si>
  <si>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</si>
  <si>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</si>
  <si>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</si>
  <si>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</si>
  <si>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</si>
  <si>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</si>
  <si>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</si>
  <si>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</si>
  <si>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</si>
  <si>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</si>
  <si>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</si>
  <si>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</si>
  <si>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</si>
  <si>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</si>
  <si>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</si>
  <si>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</si>
  <si>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</si>
  <si>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</si>
  <si>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</si>
  <si>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</si>
  <si>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</si>
  <si>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</si>
  <si>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</si>
  <si>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</si>
  <si>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</si>
  <si>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</si>
  <si>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</si>
  <si>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</si>
  <si>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</si>
  <si>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</si>
  <si>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</si>
  <si>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</si>
  <si>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</si>
  <si>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</si>
  <si>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</si>
  <si>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</si>
  <si>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</si>
  <si>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</si>
  <si>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</si>
  <si>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</si>
  <si>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</si>
  <si>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</si>
  <si>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</si>
  <si>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</si>
  <si>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</si>
  <si>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</si>
  <si>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</si>
  <si>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</si>
  <si>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</si>
  <si>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</si>
  <si>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</si>
  <si>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</si>
  <si>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</si>
  <si>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</si>
  <si>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</si>
  <si>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</si>
  <si>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</si>
  <si>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</si>
  <si>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</si>
  <si>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</si>
  <si>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</si>
  <si>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</si>
  <si>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</si>
  <si>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</si>
  <si>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</si>
  <si>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</si>
  <si>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</si>
  <si>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</si>
  <si>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</si>
  <si>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</si>
  <si>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</si>
  <si>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</si>
  <si>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</si>
  <si>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</si>
  <si>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</si>
  <si>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</si>
  <si>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</si>
  <si>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</si>
  <si>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</si>
  <si>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</si>
  <si>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</si>
  <si>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</si>
  <si>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</si>
  <si>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</si>
  <si>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</si>
  <si>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</si>
  <si>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</si>
  <si>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</si>
  <si>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</si>
  <si>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</si>
  <si>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</si>
  <si>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</si>
  <si>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</si>
  <si>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</si>
  <si>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</si>
  <si>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</si>
  <si>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</si>
  <si>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</si>
  <si>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</si>
  <si>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</si>
  <si>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</si>
  <si>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</si>
  <si>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</si>
  <si>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</si>
  <si>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</si>
  <si>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</si>
  <si>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</si>
  <si>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</si>
  <si>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</si>
  <si>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</si>
  <si>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</si>
  <si>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</si>
  <si>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</si>
  <si>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</si>
  <si>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</si>
  <si>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</si>
  <si>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</si>
  <si>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</si>
  <si>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</si>
  <si>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</si>
  <si>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</si>
  <si>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</si>
  <si>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</si>
  <si>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</si>
  <si>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</si>
  <si>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</si>
  <si>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</si>
  <si>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</si>
  <si>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</si>
  <si>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</si>
  <si>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</si>
  <si>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</si>
  <si>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</si>
  <si>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</si>
  <si>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</si>
  <si>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</si>
  <si>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</si>
  <si>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</si>
  <si>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</si>
  <si>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</si>
  <si>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</si>
  <si>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</si>
  <si>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</si>
  <si>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</si>
  <si>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</si>
  <si>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</si>
  <si>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</si>
  <si>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</si>
  <si>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</si>
  <si>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</si>
  <si>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</si>
  <si>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</si>
  <si>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</si>
  <si>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</si>
  <si>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</si>
  <si>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</si>
  <si>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</si>
  <si>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</si>
  <si>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</si>
  <si>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</si>
  <si>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</si>
  <si>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</si>
  <si>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</si>
  <si>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</si>
  <si>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</si>
  <si>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</si>
  <si>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</si>
  <si>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</si>
  <si>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</si>
  <si>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</si>
  <si>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</si>
  <si>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</si>
  <si>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</si>
  <si>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</si>
  <si>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</si>
  <si>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</si>
  <si>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</si>
  <si>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</si>
  <si>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</si>
  <si>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</si>
  <si>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</si>
  <si>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</si>
  <si>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</si>
  <si>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</si>
  <si>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</si>
  <si>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</si>
  <si>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</si>
  <si>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</si>
  <si>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</si>
  <si>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</si>
  <si>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</si>
  <si>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</si>
  <si>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</si>
  <si>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</si>
  <si>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</si>
  <si>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</si>
  <si>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</si>
  <si>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</si>
  <si>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</si>
  <si>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</si>
  <si>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</si>
  <si>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</si>
  <si>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</si>
  <si>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</si>
  <si>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</si>
  <si>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</si>
  <si>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</si>
  <si>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</si>
  <si>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</si>
  <si>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</si>
  <si>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</si>
  <si>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</si>
  <si>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</si>
  <si>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</si>
  <si>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</si>
  <si>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</si>
  <si>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</si>
  <si>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</si>
  <si>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</si>
  <si>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</si>
  <si>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</si>
  <si>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</si>
  <si>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</si>
  <si>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</si>
  <si>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</si>
  <si>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</si>
  <si>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</si>
  <si>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</si>
  <si>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</si>
  <si>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</si>
  <si>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</si>
  <si>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</si>
  <si>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</si>
  <si>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</si>
  <si>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</si>
  <si>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</si>
  <si>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</si>
  <si>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</si>
  <si>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</si>
  <si>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</si>
  <si>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</si>
  <si>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</si>
  <si>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</si>
  <si>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</si>
  <si>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</si>
  <si>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</si>
  <si>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</si>
  <si>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</si>
  <si>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</si>
  <si>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</si>
  <si>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</si>
  <si>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</si>
  <si>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</si>
  <si>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</si>
  <si>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</si>
  <si>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</si>
  <si>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</si>
  <si>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</si>
  <si>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</si>
  <si>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</si>
  <si>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</si>
  <si>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</si>
  <si>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</si>
  <si>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</si>
  <si>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</si>
  <si>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</si>
  <si>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</si>
  <si>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</si>
  <si>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</si>
  <si>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</si>
  <si>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</si>
  <si>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</si>
  <si>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</si>
  <si>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</si>
  <si>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</si>
  <si>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</si>
  <si>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</si>
  <si>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</si>
  <si>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</si>
  <si>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</si>
  <si>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</si>
  <si>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</si>
  <si>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</si>
  <si>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</si>
  <si>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</si>
  <si>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</si>
  <si>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</si>
  <si>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</si>
  <si>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</si>
  <si>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</si>
  <si>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</si>
  <si>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</si>
  <si>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</si>
  <si>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</si>
  <si>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</si>
  <si>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</si>
  <si>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</si>
  <si>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</si>
  <si>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</si>
  <si>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</si>
  <si>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</si>
  <si>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</si>
  <si>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</si>
  <si>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</si>
  <si>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</si>
  <si>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</si>
  <si>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</si>
  <si>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</si>
  <si>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</si>
  <si>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</si>
  <si>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</si>
  <si>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</si>
  <si>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</si>
  <si>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</si>
  <si>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</si>
  <si>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</si>
  <si>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</si>
  <si>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</si>
  <si>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</si>
  <si>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</si>
  <si>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</si>
  <si>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</si>
  <si>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</si>
  <si>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</si>
  <si>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</si>
  <si>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</si>
  <si>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</si>
  <si>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</si>
  <si>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</si>
  <si>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</si>
  <si>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</si>
  <si>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</si>
  <si>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</si>
  <si>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</si>
  <si>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</si>
  <si>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</si>
  <si>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</si>
  <si>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</si>
  <si>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</si>
  <si>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</si>
  <si>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</si>
  <si>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</si>
  <si>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</si>
  <si>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</si>
  <si>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</si>
  <si>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</si>
  <si>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</si>
  <si>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</si>
  <si>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</si>
  <si>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</si>
  <si>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</si>
  <si>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</si>
  <si>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</si>
  <si>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</si>
  <si>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</si>
  <si>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</si>
  <si>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</si>
  <si>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</si>
  <si>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</si>
  <si>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</si>
  <si>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</si>
  <si>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</si>
  <si>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</si>
  <si>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</si>
  <si>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</si>
  <si>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</si>
  <si>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</si>
  <si>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</si>
  <si>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</si>
  <si>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</si>
  <si>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</si>
  <si>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</si>
  <si>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</si>
  <si>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</si>
  <si>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</si>
  <si>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</si>
  <si>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</si>
  <si>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</si>
  <si>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</si>
  <si>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</si>
  <si>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</si>
  <si>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</si>
  <si>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</si>
  <si>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</si>
  <si>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</si>
  <si>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</si>
  <si>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</si>
  <si>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</si>
  <si>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</si>
  <si>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</si>
  <si>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</si>
  <si>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</si>
  <si>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</si>
  <si>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</si>
  <si>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</si>
  <si>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</si>
  <si>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</si>
  <si>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</si>
  <si>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</si>
  <si>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</si>
  <si>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</si>
  <si>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</si>
  <si>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</si>
  <si>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</si>
  <si>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</si>
  <si>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</si>
  <si>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</si>
  <si>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</si>
  <si>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</si>
  <si>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</si>
  <si>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</si>
  <si>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</si>
  <si>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</si>
  <si>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</si>
  <si>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</si>
  <si>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</si>
  <si>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</si>
  <si>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</si>
  <si>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</si>
  <si>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</si>
  <si>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</si>
  <si>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</si>
  <si>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</si>
  <si>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</si>
  <si>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</si>
  <si>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</si>
  <si>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</si>
  <si>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</si>
  <si>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</si>
  <si>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</si>
  <si>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</si>
  <si>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</si>
  <si>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</si>
  <si>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</si>
  <si>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</si>
  <si>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</si>
  <si>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</si>
  <si>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</si>
  <si>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</si>
  <si>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</si>
  <si>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</si>
  <si>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</si>
  <si>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</si>
  <si>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</si>
  <si>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</si>
  <si>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</si>
  <si>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</si>
  <si>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</si>
  <si>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</si>
  <si>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</si>
  <si>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</si>
  <si>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</si>
  <si>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</si>
  <si>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</si>
  <si>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</si>
  <si>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</si>
  <si>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</si>
  <si>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</si>
  <si>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</si>
  <si>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</si>
  <si>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</si>
  <si>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</si>
  <si>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</si>
  <si>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</si>
  <si>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</si>
  <si>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</si>
  <si>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</si>
  <si>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</si>
  <si>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</si>
  <si>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</si>
  <si>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</si>
  <si>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</si>
  <si>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</si>
  <si>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</si>
  <si>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</si>
  <si>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</si>
  <si>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</si>
  <si>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</si>
  <si>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</si>
  <si>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</si>
  <si>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</si>
  <si>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</si>
  <si>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</si>
  <si>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</si>
  <si>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</si>
  <si>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</si>
  <si>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</si>
  <si>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</si>
  <si>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</si>
  <si>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</si>
  <si>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</si>
  <si>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</si>
  <si>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</si>
  <si>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</si>
  <si>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</si>
  <si>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</si>
  <si>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</si>
  <si>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</si>
  <si>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</si>
  <si>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</si>
  <si>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</si>
  <si>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</si>
  <si>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</si>
  <si>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</si>
  <si>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</si>
  <si>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</si>
  <si>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</si>
  <si>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</si>
  <si>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</si>
  <si>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</si>
  <si>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</si>
  <si>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</si>
  <si>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</si>
  <si>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</si>
  <si>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</si>
  <si>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</si>
  <si>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</si>
  <si>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</si>
  <si>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</si>
  <si>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</si>
  <si>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</si>
  <si>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</si>
  <si>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</si>
  <si>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</si>
  <si>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</si>
  <si>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</si>
  <si>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</si>
  <si>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</si>
  <si>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</si>
  <si>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</si>
  <si>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</si>
  <si>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</si>
  <si>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</si>
  <si>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</si>
  <si>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</si>
  <si>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</si>
  <si>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</si>
  <si>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</si>
  <si>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</si>
  <si>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</si>
  <si>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</si>
  <si>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</si>
  <si>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</si>
  <si>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</si>
  <si>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</si>
  <si>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</si>
  <si>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</si>
  <si>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</si>
  <si>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</si>
  <si>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</si>
  <si>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</si>
  <si>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</si>
  <si>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</si>
  <si>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</si>
  <si>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</si>
  <si>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</si>
  <si>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</si>
  <si>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</si>
  <si>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</si>
  <si>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</si>
  <si>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</si>
  <si>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</si>
  <si>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</si>
  <si>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</si>
  <si>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</si>
  <si>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</si>
  <si>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</si>
  <si>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</si>
  <si>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</si>
  <si>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</si>
  <si>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</si>
  <si>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</si>
  <si>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</si>
  <si>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</si>
  <si>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</si>
  <si>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</si>
  <si>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</si>
  <si>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</si>
  <si>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</si>
  <si>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</si>
  <si>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</si>
  <si>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</si>
  <si>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</si>
  <si>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</si>
  <si>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</si>
  <si>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</si>
  <si>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</si>
  <si>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</si>
  <si>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</si>
  <si>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</si>
  <si>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</si>
  <si>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</si>
  <si>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</si>
  <si>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</si>
  <si>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10 европалет,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</si>
</sst>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45791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872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Среда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6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0.45833333333333331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379</v>
      </c>
      <c r="Y37" s="616">
        <f>IFERROR(IF(X37="",0,CEILING((X37/$H37),1)*$H37),"")</f>
        <v>388.8</v>
      </c>
      <c r="Z37" s="36">
        <f>IFERROR(IF(Y37=0,"",ROUNDUP(Y37/H37,0)*0.01898),"")</f>
        <v>0.68328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394.26527777777773</v>
      </c>
      <c r="BN37" s="64">
        <f>IFERROR(Y37*I37/H37,"0")</f>
        <v>404.45999999999992</v>
      </c>
      <c r="BO37" s="64">
        <f>IFERROR(1/J37*(X37/H37),"0")</f>
        <v>0.54832175925925919</v>
      </c>
      <c r="BP37" s="64">
        <f>IFERROR(1/J37*(Y37/H37),"0")</f>
        <v>0.5625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35.092592592592588</v>
      </c>
      <c r="Y41" s="617">
        <f>IFERROR(Y37/H37,"0")+IFERROR(Y38/H38,"0")+IFERROR(Y39/H39,"0")+IFERROR(Y40/H40,"0")</f>
        <v>36</v>
      </c>
      <c r="Z41" s="617">
        <f>IFERROR(IF(Z37="",0,Z37),"0")+IFERROR(IF(Z38="",0,Z38),"0")+IFERROR(IF(Z39="",0,Z39),"0")+IFERROR(IF(Z40="",0,Z40),"0")</f>
        <v>0.68328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379</v>
      </c>
      <c r="Y42" s="617">
        <f>IFERROR(SUM(Y37:Y40),"0")</f>
        <v>388.8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179</v>
      </c>
      <c r="Y50" s="616">
        <f t="shared" si="6"/>
        <v>183.60000000000002</v>
      </c>
      <c r="Z50" s="36">
        <f>IFERROR(IF(Y50=0,"",ROUNDUP(Y50/H50,0)*0.01898),"")</f>
        <v>0.32266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186.20972222222218</v>
      </c>
      <c r="BN50" s="64">
        <f t="shared" si="8"/>
        <v>190.995</v>
      </c>
      <c r="BO50" s="64">
        <f t="shared" si="9"/>
        <v>0.25896990740740738</v>
      </c>
      <c r="BP50" s="64">
        <f t="shared" si="10"/>
        <v>0.265625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16.574074074074073</v>
      </c>
      <c r="Y55" s="617">
        <f>IFERROR(Y49/H49,"0")+IFERROR(Y50/H50,"0")+IFERROR(Y51/H51,"0")+IFERROR(Y52/H52,"0")+IFERROR(Y53/H53,"0")+IFERROR(Y54/H54,"0")</f>
        <v>17</v>
      </c>
      <c r="Z55" s="617">
        <f>IFERROR(IF(Z49="",0,Z49),"0")+IFERROR(IF(Z50="",0,Z50),"0")+IFERROR(IF(Z51="",0,Z51),"0")+IFERROR(IF(Z52="",0,Z52),"0")+IFERROR(IF(Z53="",0,Z53),"0")+IFERROR(IF(Z54="",0,Z54),"0")</f>
        <v>0.32266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179</v>
      </c>
      <c r="Y56" s="617">
        <f>IFERROR(SUM(Y49:Y54),"0")</f>
        <v>183.60000000000002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197</v>
      </c>
      <c r="Y58" s="616">
        <f>IFERROR(IF(X58="",0,CEILING((X58/$H58),1)*$H58),"")</f>
        <v>205.20000000000002</v>
      </c>
      <c r="Z58" s="36">
        <f>IFERROR(IF(Y58=0,"",ROUNDUP(Y58/H58,0)*0.01898),"")</f>
        <v>0.36062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204.93472222222221</v>
      </c>
      <c r="BN58" s="64">
        <f>IFERROR(Y58*I58/H58,"0")</f>
        <v>213.46499999999997</v>
      </c>
      <c r="BO58" s="64">
        <f>IFERROR(1/J58*(X58/H58),"0")</f>
        <v>0.28501157407407407</v>
      </c>
      <c r="BP58" s="64">
        <f>IFERROR(1/J58*(Y58/H58),"0")</f>
        <v>0.296875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18.24074074074074</v>
      </c>
      <c r="Y62" s="617">
        <f>IFERROR(Y58/H58,"0")+IFERROR(Y59/H59,"0")+IFERROR(Y60/H60,"0")+IFERROR(Y61/H61,"0")</f>
        <v>19</v>
      </c>
      <c r="Z62" s="617">
        <f>IFERROR(IF(Z58="",0,Z58),"0")+IFERROR(IF(Z59="",0,Z59),"0")+IFERROR(IF(Z60="",0,Z60),"0")+IFERROR(IF(Z61="",0,Z61),"0")</f>
        <v>0.36062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197</v>
      </c>
      <c r="Y63" s="617">
        <f>IFERROR(SUM(Y58:Y61),"0")</f>
        <v>205.20000000000002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357</v>
      </c>
      <c r="Y86" s="616">
        <f>IFERROR(IF(X86="",0,CEILING((X86/$H86),1)*$H86),"")</f>
        <v>367.20000000000005</v>
      </c>
      <c r="Z86" s="36">
        <f>IFERROR(IF(Y86=0,"",ROUNDUP(Y86/H86,0)*0.01898),"")</f>
        <v>0.64532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371.37916666666666</v>
      </c>
      <c r="BN86" s="64">
        <f>IFERROR(Y86*I86/H86,"0")</f>
        <v>381.99</v>
      </c>
      <c r="BO86" s="64">
        <f>IFERROR(1/J86*(X86/H86),"0")</f>
        <v>0.51649305555555547</v>
      </c>
      <c r="BP86" s="64">
        <f>IFERROR(1/J86*(Y86/H86),"0")</f>
        <v>0.53125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0</v>
      </c>
      <c r="Y88" s="61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33.05555555555555</v>
      </c>
      <c r="Y89" s="617">
        <f>IFERROR(Y86/H86,"0")+IFERROR(Y87/H87,"0")+IFERROR(Y88/H88,"0")</f>
        <v>34</v>
      </c>
      <c r="Z89" s="617">
        <f>IFERROR(IF(Z86="",0,Z86),"0")+IFERROR(IF(Z87="",0,Z87),"0")+IFERROR(IF(Z88="",0,Z88),"0")</f>
        <v>0.64532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357</v>
      </c>
      <c r="Y90" s="617">
        <f>IFERROR(SUM(Y86:Y88),"0")</f>
        <v>367.20000000000005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0</v>
      </c>
      <c r="Y96" s="616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0</v>
      </c>
      <c r="Y100" s="617">
        <f>IFERROR(Y92/H92,"0")+IFERROR(Y93/H93,"0")+IFERROR(Y94/H94,"0")+IFERROR(Y95/H95,"0")+IFERROR(Y96/H96,"0")+IFERROR(Y97/H97,"0")+IFERROR(Y98/H98,"0")+IFERROR(Y99/H99,"0")</f>
        <v>0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8"/>
      <c r="AB100" s="618"/>
      <c r="AC100" s="618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0</v>
      </c>
      <c r="Y101" s="617">
        <f>IFERROR(SUM(Y92:Y99),"0")</f>
        <v>0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364</v>
      </c>
      <c r="Y104" s="616">
        <f>IFERROR(IF(X104="",0,CEILING((X104/$H104),1)*$H104),"")</f>
        <v>367.20000000000005</v>
      </c>
      <c r="Z104" s="36">
        <f>IFERROR(IF(Y104=0,"",ROUNDUP(Y104/H104,0)*0.01898),"")</f>
        <v>0.64532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378.6611111111111</v>
      </c>
      <c r="BN104" s="64">
        <f>IFERROR(Y104*I104/H104,"0")</f>
        <v>381.99</v>
      </c>
      <c r="BO104" s="64">
        <f>IFERROR(1/J104*(X104/H104),"0")</f>
        <v>0.52662037037037035</v>
      </c>
      <c r="BP104" s="64">
        <f>IFERROR(1/J104*(Y104/H104),"0")</f>
        <v>0.53125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33.703703703703702</v>
      </c>
      <c r="Y108" s="617">
        <f>IFERROR(Y104/H104,"0")+IFERROR(Y105/H105,"0")+IFERROR(Y106/H106,"0")+IFERROR(Y107/H107,"0")</f>
        <v>34</v>
      </c>
      <c r="Z108" s="617">
        <f>IFERROR(IF(Z104="",0,Z104),"0")+IFERROR(IF(Z105="",0,Z105),"0")+IFERROR(IF(Z106="",0,Z106),"0")+IFERROR(IF(Z107="",0,Z107),"0")</f>
        <v>0.64532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364</v>
      </c>
      <c r="Y109" s="617">
        <f>IFERROR(SUM(Y104:Y107),"0")</f>
        <v>367.20000000000005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0</v>
      </c>
      <c r="Y119" s="616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0</v>
      </c>
      <c r="Y121" s="616">
        <f t="shared" si="21"/>
        <v>0</v>
      </c>
      <c r="Z121" s="36" t="str">
        <f>IFERROR(IF(Y121=0,"",ROUNDUP(Y121/H121,0)*0.00651),"")</f>
        <v/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idden="1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0</v>
      </c>
      <c r="Y124" s="617">
        <f>IFERROR(Y117/H117,"0")+IFERROR(Y118/H118,"0")+IFERROR(Y119/H119,"0")+IFERROR(Y120/H120,"0")+IFERROR(Y121/H121,"0")+IFERROR(Y122/H122,"0")+IFERROR(Y123/H123,"0")</f>
        <v>0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18"/>
      <c r="AB124" s="618"/>
      <c r="AC124" s="618"/>
    </row>
    <row r="125" spans="1:68" hidden="1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0</v>
      </c>
      <c r="Y125" s="617">
        <f>IFERROR(SUM(Y117:Y123),"0")</f>
        <v>0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0</v>
      </c>
      <c r="Y169" s="616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0</v>
      </c>
      <c r="Y172" s="616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0</v>
      </c>
      <c r="Y178" s="617">
        <f>IFERROR(Y169/H169,"0")+IFERROR(Y170/H170,"0")+IFERROR(Y171/H171,"0")+IFERROR(Y172/H172,"0")+IFERROR(Y173/H173,"0")+IFERROR(Y174/H174,"0")+IFERROR(Y175/H175,"0")+IFERROR(Y176/H176,"0")+IFERROR(Y177/H177,"0")</f>
        <v>0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18"/>
      <c r="AB178" s="618"/>
      <c r="AC178" s="618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0</v>
      </c>
      <c r="Y179" s="617">
        <f>IFERROR(SUM(Y169:Y177),"0")</f>
        <v>0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hidden="1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0</v>
      </c>
      <c r="Y202" s="616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0</v>
      </c>
      <c r="Y203" s="616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0</v>
      </c>
      <c r="Y205" s="616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0</v>
      </c>
      <c r="Y210" s="617">
        <f>IFERROR(Y202/H202,"0")+IFERROR(Y203/H203,"0")+IFERROR(Y204/H204,"0")+IFERROR(Y205/H205,"0")+IFERROR(Y206/H206,"0")+IFERROR(Y207/H207,"0")+IFERROR(Y208/H208,"0")+IFERROR(Y209/H209,"0")</f>
        <v>0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18"/>
      <c r="AB210" s="618"/>
      <c r="AC210" s="618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0</v>
      </c>
      <c r="Y211" s="617">
        <f>IFERROR(SUM(Y202:Y209),"0")</f>
        <v>0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0</v>
      </c>
      <c r="Y216" s="616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0</v>
      </c>
      <c r="Y218" s="616">
        <f t="shared" si="36"/>
        <v>0</v>
      </c>
      <c r="Z218" s="36" t="str">
        <f t="shared" si="41"/>
        <v/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0</v>
      </c>
      <c r="Y219" s="616">
        <f t="shared" si="36"/>
        <v>0</v>
      </c>
      <c r="Z219" s="36" t="str">
        <f t="shared" si="41"/>
        <v/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0</v>
      </c>
      <c r="Y221" s="616">
        <f t="shared" si="36"/>
        <v>0</v>
      </c>
      <c r="Z221" s="36" t="str">
        <f t="shared" si="41"/>
        <v/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0</v>
      </c>
      <c r="Y222" s="617">
        <f>IFERROR(Y213/H213,"0")+IFERROR(Y214/H214,"0")+IFERROR(Y215/H215,"0")+IFERROR(Y216/H216,"0")+IFERROR(Y217/H217,"0")+IFERROR(Y218/H218,"0")+IFERROR(Y219/H219,"0")+IFERROR(Y220/H220,"0")+IFERROR(Y221/H221,"0")</f>
        <v>0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18"/>
      <c r="AB222" s="618"/>
      <c r="AC222" s="618"/>
    </row>
    <row r="223" spans="1:68" hidden="1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0</v>
      </c>
      <c r="Y223" s="617">
        <f>IFERROR(SUM(Y213:Y221),"0")</f>
        <v>0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hidden="1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0</v>
      </c>
      <c r="Y336" s="61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0</v>
      </c>
      <c r="Y338" s="617">
        <f>IFERROR(Y335/H335,"0")+IFERROR(Y336/H336,"0")+IFERROR(Y337/H337,"0")</f>
        <v>0</v>
      </c>
      <c r="Z338" s="617">
        <f>IFERROR(IF(Z335="",0,Z335),"0")+IFERROR(IF(Z336="",0,Z336),"0")+IFERROR(IF(Z337="",0,Z337),"0")</f>
        <v>0</v>
      </c>
      <c r="AA338" s="618"/>
      <c r="AB338" s="618"/>
      <c r="AC338" s="618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0</v>
      </c>
      <c r="Y339" s="617">
        <f>IFERROR(SUM(Y335:Y337),"0")</f>
        <v>0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0</v>
      </c>
      <c r="Y344" s="61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0</v>
      </c>
      <c r="Y345" s="617">
        <f>IFERROR(Y341/H341,"0")+IFERROR(Y342/H342,"0")+IFERROR(Y343/H343,"0")+IFERROR(Y344/H344,"0")</f>
        <v>0</v>
      </c>
      <c r="Z345" s="617">
        <f>IFERROR(IF(Z341="",0,Z341),"0")+IFERROR(IF(Z342="",0,Z342),"0")+IFERROR(IF(Z343="",0,Z343),"0")+IFERROR(IF(Z344="",0,Z344),"0")</f>
        <v>0</v>
      </c>
      <c r="AA345" s="618"/>
      <c r="AB345" s="618"/>
      <c r="AC345" s="618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0</v>
      </c>
      <c r="Y346" s="617">
        <f>IFERROR(SUM(Y341:Y344),"0")</f>
        <v>0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1069</v>
      </c>
      <c r="Y367" s="616">
        <f t="shared" ref="Y367:Y373" si="57">IFERROR(IF(X367="",0,CEILING((X367/$H367),1)*$H367),"")</f>
        <v>1080</v>
      </c>
      <c r="Z367" s="36">
        <f>IFERROR(IF(Y367=0,"",ROUNDUP(Y367/H367,0)*0.02175),"")</f>
        <v>1.5659999999999998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1103.2079999999999</v>
      </c>
      <c r="BN367" s="64">
        <f t="shared" ref="BN367:BN373" si="59">IFERROR(Y367*I367/H367,"0")</f>
        <v>1114.5600000000002</v>
      </c>
      <c r="BO367" s="64">
        <f t="shared" ref="BO367:BO373" si="60">IFERROR(1/J367*(X367/H367),"0")</f>
        <v>1.4847222222222221</v>
      </c>
      <c r="BP367" s="64">
        <f t="shared" ref="BP367:BP373" si="61">IFERROR(1/J367*(Y367/H367),"0")</f>
        <v>1.5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462</v>
      </c>
      <c r="Y368" s="616">
        <f t="shared" si="57"/>
        <v>465</v>
      </c>
      <c r="Z368" s="36">
        <f>IFERROR(IF(Y368=0,"",ROUNDUP(Y368/H368,0)*0.02175),"")</f>
        <v>0.6742499999999999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476.78399999999999</v>
      </c>
      <c r="BN368" s="64">
        <f t="shared" si="59"/>
        <v>479.88</v>
      </c>
      <c r="BO368" s="64">
        <f t="shared" si="60"/>
        <v>0.64166666666666661</v>
      </c>
      <c r="BP368" s="64">
        <f t="shared" si="61"/>
        <v>0.64583333333333326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624</v>
      </c>
      <c r="Y369" s="616">
        <f t="shared" si="57"/>
        <v>630</v>
      </c>
      <c r="Z369" s="36">
        <f>IFERROR(IF(Y369=0,"",ROUNDUP(Y369/H369,0)*0.02175),"")</f>
        <v>0.91349999999999998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643.96800000000007</v>
      </c>
      <c r="BN369" s="64">
        <f t="shared" si="59"/>
        <v>650.16</v>
      </c>
      <c r="BO369" s="64">
        <f t="shared" si="60"/>
        <v>0.8666666666666667</v>
      </c>
      <c r="BP369" s="64">
        <f t="shared" si="61"/>
        <v>0.875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143.66666666666666</v>
      </c>
      <c r="Y374" s="617">
        <f>IFERROR(Y367/H367,"0")+IFERROR(Y368/H368,"0")+IFERROR(Y369/H369,"0")+IFERROR(Y370/H370,"0")+IFERROR(Y371/H371,"0")+IFERROR(Y372/H372,"0")+IFERROR(Y373/H373,"0")</f>
        <v>145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3.1537499999999996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2155</v>
      </c>
      <c r="Y375" s="617">
        <f>IFERROR(SUM(Y367:Y373),"0")</f>
        <v>2175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879</v>
      </c>
      <c r="Y377" s="616">
        <f>IFERROR(IF(X377="",0,CEILING((X377/$H377),1)*$H377),"")</f>
        <v>885</v>
      </c>
      <c r="Z377" s="36">
        <f>IFERROR(IF(Y377=0,"",ROUNDUP(Y377/H377,0)*0.02175),"")</f>
        <v>1.28325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907.12800000000004</v>
      </c>
      <c r="BN377" s="64">
        <f>IFERROR(Y377*I377/H377,"0")</f>
        <v>913.32</v>
      </c>
      <c r="BO377" s="64">
        <f>IFERROR(1/J377*(X377/H377),"0")</f>
        <v>1.2208333333333332</v>
      </c>
      <c r="BP377" s="64">
        <f>IFERROR(1/J377*(Y377/H377),"0")</f>
        <v>1.2291666666666665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58.6</v>
      </c>
      <c r="Y379" s="617">
        <f>IFERROR(Y377/H377,"0")+IFERROR(Y378/H378,"0")</f>
        <v>59</v>
      </c>
      <c r="Z379" s="617">
        <f>IFERROR(IF(Z377="",0,Z377),"0")+IFERROR(IF(Z378="",0,Z378),"0")</f>
        <v>1.28325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879</v>
      </c>
      <c r="Y380" s="617">
        <f>IFERROR(SUM(Y377:Y378),"0")</f>
        <v>885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hidden="1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hidden="1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193</v>
      </c>
      <c r="Y467" s="616">
        <f t="shared" si="68"/>
        <v>195.36</v>
      </c>
      <c r="Z467" s="36">
        <f t="shared" si="69"/>
        <v>0.44252000000000002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206.15909090909091</v>
      </c>
      <c r="BN467" s="64">
        <f t="shared" si="71"/>
        <v>208.68</v>
      </c>
      <c r="BO467" s="64">
        <f t="shared" si="72"/>
        <v>0.35147144522144524</v>
      </c>
      <c r="BP467" s="64">
        <f t="shared" si="73"/>
        <v>0.35576923076923078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586</v>
      </c>
      <c r="Y469" s="616">
        <f t="shared" si="68"/>
        <v>586.08000000000004</v>
      </c>
      <c r="Z469" s="36">
        <f t="shared" si="69"/>
        <v>1.3275600000000001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625.95454545454538</v>
      </c>
      <c r="BN469" s="64">
        <f t="shared" si="71"/>
        <v>626.04</v>
      </c>
      <c r="BO469" s="64">
        <f t="shared" si="72"/>
        <v>1.0671620046620047</v>
      </c>
      <c r="BP469" s="64">
        <f t="shared" si="73"/>
        <v>1.0673076923076923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147.53787878787878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148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1.7700800000000001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779</v>
      </c>
      <c r="Y482" s="617">
        <f>IFERROR(SUM(Y465:Y480),"0")</f>
        <v>781.44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157</v>
      </c>
      <c r="Y484" s="616">
        <f>IFERROR(IF(X484="",0,CEILING((X484/$H484),1)*$H484),"")</f>
        <v>158.4</v>
      </c>
      <c r="Z484" s="36">
        <f>IFERROR(IF(Y484=0,"",ROUNDUP(Y484/H484,0)*0.01196),"")</f>
        <v>0.35880000000000001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167.70454545454544</v>
      </c>
      <c r="BN484" s="64">
        <f>IFERROR(Y484*I484/H484,"0")</f>
        <v>169.2</v>
      </c>
      <c r="BO484" s="64">
        <f>IFERROR(1/J484*(X484/H484),"0")</f>
        <v>0.28591200466200467</v>
      </c>
      <c r="BP484" s="64">
        <f>IFERROR(1/J484*(Y484/H484),"0")</f>
        <v>0.28846153846153849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29.734848484848484</v>
      </c>
      <c r="Y487" s="617">
        <f>IFERROR(Y484/H484,"0")+IFERROR(Y485/H485,"0")+IFERROR(Y486/H486,"0")</f>
        <v>30</v>
      </c>
      <c r="Z487" s="617">
        <f>IFERROR(IF(Z484="",0,Z484),"0")+IFERROR(IF(Z485="",0,Z485),"0")+IFERROR(IF(Z486="",0,Z486),"0")</f>
        <v>0.35880000000000001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157</v>
      </c>
      <c r="Y488" s="617">
        <f>IFERROR(SUM(Y484:Y486),"0")</f>
        <v>158.4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hidden="1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0</v>
      </c>
      <c r="Y490" s="616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0</v>
      </c>
      <c r="Y491" s="616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200</v>
      </c>
      <c r="Y492" s="616">
        <f t="shared" si="74"/>
        <v>200.64000000000001</v>
      </c>
      <c r="Z492" s="36">
        <f>IFERROR(IF(Y492=0,"",ROUNDUP(Y492/H492,0)*0.01196),"")</f>
        <v>0.45448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213.63636363636363</v>
      </c>
      <c r="BN492" s="64">
        <f t="shared" si="76"/>
        <v>214.32</v>
      </c>
      <c r="BO492" s="64">
        <f t="shared" si="77"/>
        <v>0.36421911421911418</v>
      </c>
      <c r="BP492" s="64">
        <f t="shared" si="78"/>
        <v>0.36538461538461542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37.878787878787875</v>
      </c>
      <c r="Y499" s="617">
        <f>IFERROR(Y490/H490,"0")+IFERROR(Y491/H491,"0")+IFERROR(Y492/H492,"0")+IFERROR(Y493/H493,"0")+IFERROR(Y494/H494,"0")+IFERROR(Y495/H495,"0")+IFERROR(Y496/H496,"0")+IFERROR(Y497/H497,"0")+IFERROR(Y498/H498,"0")</f>
        <v>38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0.45448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200</v>
      </c>
      <c r="Y500" s="617">
        <f>IFERROR(SUM(Y490:Y498),"0")</f>
        <v>200.64000000000001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5646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5712.4800000000005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5879.9925454545446</v>
      </c>
      <c r="Y558" s="617">
        <f>IFERROR(SUM(BN22:BN554),"0")</f>
        <v>5949.0599999999995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9</v>
      </c>
      <c r="Y559" s="38">
        <f>ROUNDUP(SUM(BP22:BP554),0)</f>
        <v>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6104.9925454545446</v>
      </c>
      <c r="Y560" s="617">
        <f>GrossWeightTotalR+PalletQtyTotalR*25</f>
        <v>6174.0599999999995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554.08484848484841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560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9.6775600000000015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388.8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388.80000000000007</v>
      </c>
      <c r="E567" s="46">
        <f>IFERROR(Y86*1,"0")+IFERROR(Y87*1,"0")+IFERROR(Y88*1,"0")+IFERROR(Y92*1,"0")+IFERROR(Y93*1,"0")+IFERROR(Y94*1,"0")+IFERROR(Y95*1,"0")+IFERROR(Y96*1,"0")+IFERROR(Y97*1,"0")+IFERROR(Y98*1,"0")+IFERROR(Y99*1,"0")</f>
        <v>367.20000000000005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367.20000000000005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3060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1140.48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9,00"/>
        <filter val="143,67"/>
        <filter val="147,54"/>
        <filter val="157,00"/>
        <filter val="16,57"/>
        <filter val="179,00"/>
        <filter val="18,24"/>
        <filter val="193,00"/>
        <filter val="197,00"/>
        <filter val="2 155,00"/>
        <filter val="200,00"/>
        <filter val="29,73"/>
        <filter val="33,06"/>
        <filter val="33,70"/>
        <filter val="35,09"/>
        <filter val="357,00"/>
        <filter val="364,00"/>
        <filter val="37,88"/>
        <filter val="379,00"/>
        <filter val="462,00"/>
        <filter val="5 646,00"/>
        <filter val="5 879,99"/>
        <filter val="554,08"/>
        <filter val="58,60"/>
        <filter val="586,00"/>
        <filter val="6 104,99"/>
        <filter val="624,00"/>
        <filter val="779,00"/>
        <filter val="879,00"/>
        <filter val="9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2025-05-12T11:18:41Z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