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Ост СЫР филиалы\"/>
    </mc:Choice>
  </mc:AlternateContent>
  <xr:revisionPtr revIDLastSave="0" documentId="13_ncr:1_{997AC1A5-D779-445A-91B3-591D9F5BC6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T43" i="1" s="1"/>
  <c r="O42" i="1"/>
  <c r="S42" i="1" s="1"/>
  <c r="O7" i="1"/>
  <c r="T7" i="1" s="1"/>
  <c r="O8" i="1"/>
  <c r="T8" i="1" s="1"/>
  <c r="O9" i="1"/>
  <c r="T9" i="1" s="1"/>
  <c r="O10" i="1"/>
  <c r="T10" i="1" s="1"/>
  <c r="O11" i="1"/>
  <c r="O26" i="1"/>
  <c r="T26" i="1" s="1"/>
  <c r="O14" i="1"/>
  <c r="T14" i="1" s="1"/>
  <c r="O12" i="1"/>
  <c r="O13" i="1"/>
  <c r="T13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O21" i="1"/>
  <c r="O22" i="1"/>
  <c r="T22" i="1" s="1"/>
  <c r="O23" i="1"/>
  <c r="T23" i="1" s="1"/>
  <c r="O24" i="1"/>
  <c r="T24" i="1" s="1"/>
  <c r="O27" i="1"/>
  <c r="T27" i="1" s="1"/>
  <c r="O29" i="1"/>
  <c r="T29" i="1" s="1"/>
  <c r="O30" i="1"/>
  <c r="T30" i="1" s="1"/>
  <c r="O31" i="1"/>
  <c r="T31" i="1" s="1"/>
  <c r="O32" i="1"/>
  <c r="T32" i="1" s="1"/>
  <c r="O25" i="1"/>
  <c r="T25" i="1" s="1"/>
  <c r="O33" i="1"/>
  <c r="T33" i="1" s="1"/>
  <c r="O28" i="1"/>
  <c r="T28" i="1" s="1"/>
  <c r="O34" i="1"/>
  <c r="T34" i="1" s="1"/>
  <c r="O35" i="1"/>
  <c r="O36" i="1"/>
  <c r="O37" i="1"/>
  <c r="T37" i="1" s="1"/>
  <c r="O38" i="1"/>
  <c r="T38" i="1" s="1"/>
  <c r="O39" i="1"/>
  <c r="T39" i="1" s="1"/>
  <c r="O40" i="1"/>
  <c r="T40" i="1" s="1"/>
  <c r="O6" i="1"/>
  <c r="T36" i="1" l="1"/>
  <c r="P36" i="1"/>
  <c r="AF36" i="1" s="1"/>
  <c r="T21" i="1"/>
  <c r="P21" i="1"/>
  <c r="S21" i="1" s="1"/>
  <c r="T12" i="1"/>
  <c r="P12" i="1"/>
  <c r="AF12" i="1" s="1"/>
  <c r="P6" i="1"/>
  <c r="S6" i="1" s="1"/>
  <c r="T35" i="1"/>
  <c r="P35" i="1"/>
  <c r="S35" i="1" s="1"/>
  <c r="T20" i="1"/>
  <c r="P20" i="1"/>
  <c r="AF20" i="1" s="1"/>
  <c r="T11" i="1"/>
  <c r="P11" i="1"/>
  <c r="S11" i="1" s="1"/>
  <c r="S38" i="1"/>
  <c r="S32" i="1"/>
  <c r="S12" i="1"/>
  <c r="S34" i="1"/>
  <c r="S27" i="1"/>
  <c r="S17" i="1"/>
  <c r="S10" i="1"/>
  <c r="S40" i="1"/>
  <c r="S36" i="1"/>
  <c r="S33" i="1"/>
  <c r="S30" i="1"/>
  <c r="S23" i="1"/>
  <c r="S19" i="1"/>
  <c r="S15" i="1"/>
  <c r="S26" i="1"/>
  <c r="S8" i="1"/>
  <c r="T6" i="1"/>
  <c r="S39" i="1"/>
  <c r="S37" i="1"/>
  <c r="S28" i="1"/>
  <c r="S25" i="1"/>
  <c r="S31" i="1"/>
  <c r="S29" i="1"/>
  <c r="S24" i="1"/>
  <c r="S22" i="1"/>
  <c r="S20" i="1"/>
  <c r="S18" i="1"/>
  <c r="S16" i="1"/>
  <c r="S13" i="1"/>
  <c r="S14" i="1"/>
  <c r="S9" i="1"/>
  <c r="S7" i="1"/>
  <c r="S43" i="1"/>
  <c r="T42" i="1"/>
  <c r="K40" i="1"/>
  <c r="AF39" i="1"/>
  <c r="K39" i="1"/>
  <c r="AF38" i="1"/>
  <c r="K38" i="1"/>
  <c r="AF37" i="1"/>
  <c r="K37" i="1"/>
  <c r="K36" i="1"/>
  <c r="K35" i="1"/>
  <c r="AF34" i="1"/>
  <c r="K34" i="1"/>
  <c r="K28" i="1"/>
  <c r="AF33" i="1"/>
  <c r="K33" i="1"/>
  <c r="K25" i="1"/>
  <c r="AF32" i="1"/>
  <c r="K32" i="1"/>
  <c r="AF31" i="1"/>
  <c r="K31" i="1"/>
  <c r="AF30" i="1"/>
  <c r="K30" i="1"/>
  <c r="AF29" i="1"/>
  <c r="K29" i="1"/>
  <c r="AF27" i="1"/>
  <c r="K27" i="1"/>
  <c r="AF24" i="1"/>
  <c r="K24" i="1"/>
  <c r="AF23" i="1"/>
  <c r="K23" i="1"/>
  <c r="AF22" i="1"/>
  <c r="K22" i="1"/>
  <c r="K21" i="1"/>
  <c r="K20" i="1"/>
  <c r="AF19" i="1"/>
  <c r="K19" i="1"/>
  <c r="AF18" i="1"/>
  <c r="K18" i="1"/>
  <c r="AF17" i="1"/>
  <c r="K17" i="1"/>
  <c r="AF16" i="1"/>
  <c r="K16" i="1"/>
  <c r="AF15" i="1"/>
  <c r="K15" i="1"/>
  <c r="AF13" i="1"/>
  <c r="K13" i="1"/>
  <c r="K12" i="1"/>
  <c r="K14" i="1"/>
  <c r="K26" i="1"/>
  <c r="K11" i="1"/>
  <c r="AF10" i="1"/>
  <c r="K10" i="1"/>
  <c r="K43" i="1"/>
  <c r="K42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11" i="1"/>
  <c r="AF5" i="1" s="1"/>
  <c r="AF21" i="1"/>
  <c r="AF35" i="1"/>
  <c r="K5" i="1"/>
</calcChain>
</file>

<file path=xl/sharedStrings.xml><?xml version="1.0" encoding="utf-8"?>
<sst xmlns="http://schemas.openxmlformats.org/spreadsheetml/2006/main" count="150" uniqueCount="86">
  <si>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</si>
  <si>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</si>
  <si>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</si>
  <si>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</si>
  <si>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</si>
  <si>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</si>
  <si>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</si>
  <si>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</si>
  <si>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</si>
  <si>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</si>
  <si>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</si>
  <si>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</si>
  <si>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</si>
  <si>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</si>
  <si>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</si>
  <si>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</si>
  <si>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</si>
  <si>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</si>
  <si>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</si>
  <si>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</si>
  <si>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</si>
  <si>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</si>
  <si>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</si>
  <si>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</si>
  <si>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</si>
  <si>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</si>
  <si>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</si>
  <si>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</si>
  <si>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</si>
  <si>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</si>
  <si>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</si>
  <si>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</si>
  <si>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</si>
  <si>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</si>
  <si>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</si>
  <si>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</si>
  <si>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</si>
  <si>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</si>
  <si>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</si>
  <si>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</si>
  <si>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</si>
  <si>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</si>
  <si>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</si>
  <si>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</si>
  <si>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</si>
  <si>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</si>
  <si>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</si>
  <si>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</si>
  <si>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</si>
  <si>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</si>
  <si>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</si>
  <si>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</si>
  <si>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</si>
  <si>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</si>
  <si>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</si>
  <si>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</si>
  <si>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</si>
  <si>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</si>
  <si>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</si>
  <si>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</si>
  <si>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</si>
  <si>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</si>
  <si>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</si>
  <si>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</si>
  <si>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</si>
  <si>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</si>
  <si>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</si>
  <si>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</si>
  <si>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</si>
  <si>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</si>
  <si>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</si>
  <si>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</si>
  <si>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</si>
  <si>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</si>
  <si>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</si>
  <si>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</si>
  <si>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</si>
  <si>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</si>
  <si>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</si>
  <si>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</si>
  <si>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</si>
  <si>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</si>
  <si>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</si>
  <si>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</si>
  <si>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</si>
  <si>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</rPr>
      <t>/ 17,03,25 завод не отгрузил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</si>
</sst>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5230.098</v>
      </c>
      <c r="F5" s="4">
        <f>SUM(F6:F496)</f>
        <v>24874.143</v>
      </c>
      <c r="G5" s="7"/>
      <c r="H5" s="1"/>
      <c r="I5" s="1"/>
      <c r="J5" s="4">
        <f t="shared" ref="J5:Q5" si="0">SUM(J6:J496)</f>
        <v>5314.1</v>
      </c>
      <c r="K5" s="4">
        <f t="shared" si="0"/>
        <v>-84.00200000000001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1046.0196000000001</v>
      </c>
      <c r="P5" s="4">
        <f t="shared" si="0"/>
        <v>1537.3999999999999</v>
      </c>
      <c r="Q5" s="4">
        <f t="shared" si="0"/>
        <v>0</v>
      </c>
      <c r="R5" s="1"/>
      <c r="S5" s="1"/>
      <c r="T5" s="1"/>
      <c r="U5" s="4">
        <f t="shared" ref="U5:AD5" si="1">SUM(U6:U496)</f>
        <v>1159.6902000000002</v>
      </c>
      <c r="V5" s="4">
        <f t="shared" si="1"/>
        <v>985.33639999999991</v>
      </c>
      <c r="W5" s="4">
        <f t="shared" si="1"/>
        <v>1788.6390000000001</v>
      </c>
      <c r="X5" s="4">
        <f t="shared" si="1"/>
        <v>1781.9564</v>
      </c>
      <c r="Y5" s="4">
        <f t="shared" si="1"/>
        <v>1196.7842000000001</v>
      </c>
      <c r="Z5" s="4">
        <f t="shared" si="1"/>
        <v>1286.5581999999999</v>
      </c>
      <c r="AA5" s="4">
        <f t="shared" si="1"/>
        <v>1341.2426</v>
      </c>
      <c r="AB5" s="4">
        <f t="shared" si="1"/>
        <v>1235.6686</v>
      </c>
      <c r="AC5" s="4">
        <f t="shared" si="1"/>
        <v>1522.732</v>
      </c>
      <c r="AD5" s="4">
        <f t="shared" si="1"/>
        <v>1503.8642000000002</v>
      </c>
      <c r="AE5" s="1"/>
      <c r="AF5" s="4">
        <f>SUM(AF6:AF496)</f>
        <v>280.43600000000004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131</v>
      </c>
      <c r="D6" s="1">
        <v>48</v>
      </c>
      <c r="E6" s="1">
        <v>58</v>
      </c>
      <c r="F6" s="1">
        <v>119</v>
      </c>
      <c r="G6" s="7">
        <v>0.14000000000000001</v>
      </c>
      <c r="H6" s="1">
        <v>180</v>
      </c>
      <c r="I6" s="1">
        <v>9988421</v>
      </c>
      <c r="J6" s="1">
        <v>60</v>
      </c>
      <c r="K6" s="1">
        <f t="shared" ref="K6:K40" si="2">E6-J6</f>
        <v>-2</v>
      </c>
      <c r="L6" s="1"/>
      <c r="M6" s="1"/>
      <c r="N6" s="1"/>
      <c r="O6" s="1">
        <f>E6/5</f>
        <v>11.6</v>
      </c>
      <c r="P6" s="5">
        <f>20*O6-F6</f>
        <v>113</v>
      </c>
      <c r="Q6" s="5"/>
      <c r="R6" s="1"/>
      <c r="S6" s="1">
        <f>(F6+P6)/O6</f>
        <v>20</v>
      </c>
      <c r="T6" s="1">
        <f>F6/O6</f>
        <v>10.258620689655173</v>
      </c>
      <c r="U6" s="1">
        <v>9.4</v>
      </c>
      <c r="V6" s="1">
        <v>3.6</v>
      </c>
      <c r="W6" s="1">
        <v>9.8000000000000007</v>
      </c>
      <c r="X6" s="1">
        <v>9.8000000000000007</v>
      </c>
      <c r="Y6" s="1">
        <v>2.4</v>
      </c>
      <c r="Z6" s="1">
        <v>6</v>
      </c>
      <c r="AA6" s="1">
        <v>8.4</v>
      </c>
      <c r="AB6" s="1">
        <v>8.6</v>
      </c>
      <c r="AC6" s="1">
        <v>10</v>
      </c>
      <c r="AD6" s="1">
        <v>5.6</v>
      </c>
      <c r="AE6" s="1" t="s">
        <v>37</v>
      </c>
      <c r="AF6" s="1">
        <f>G6*P6</f>
        <v>15.820000000000002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407</v>
      </c>
      <c r="D7" s="1">
        <v>96</v>
      </c>
      <c r="E7" s="1">
        <v>62</v>
      </c>
      <c r="F7" s="1">
        <v>441</v>
      </c>
      <c r="G7" s="7">
        <v>0.18</v>
      </c>
      <c r="H7" s="1">
        <v>270</v>
      </c>
      <c r="I7" s="1">
        <v>9988438</v>
      </c>
      <c r="J7" s="1">
        <v>63</v>
      </c>
      <c r="K7" s="1">
        <f t="shared" si="2"/>
        <v>-1</v>
      </c>
      <c r="L7" s="1"/>
      <c r="M7" s="1"/>
      <c r="N7" s="1"/>
      <c r="O7" s="1">
        <f t="shared" ref="O7:O40" si="3">E7/5</f>
        <v>12.4</v>
      </c>
      <c r="P7" s="5"/>
      <c r="Q7" s="5"/>
      <c r="R7" s="1"/>
      <c r="S7" s="1">
        <f t="shared" ref="S7:S40" si="4">(F7+P7)/O7</f>
        <v>35.564516129032256</v>
      </c>
      <c r="T7" s="1">
        <f t="shared" ref="T7:T40" si="5">F7/O7</f>
        <v>35.564516129032256</v>
      </c>
      <c r="U7" s="1">
        <v>11.6</v>
      </c>
      <c r="V7" s="1">
        <v>7.6</v>
      </c>
      <c r="W7" s="1">
        <v>27.8</v>
      </c>
      <c r="X7" s="1">
        <v>28.4</v>
      </c>
      <c r="Y7" s="1">
        <v>11.2</v>
      </c>
      <c r="Z7" s="1">
        <v>17</v>
      </c>
      <c r="AA7" s="1">
        <v>23.8</v>
      </c>
      <c r="AB7" s="1">
        <v>19.8</v>
      </c>
      <c r="AC7" s="1">
        <v>25</v>
      </c>
      <c r="AD7" s="1">
        <v>19.8</v>
      </c>
      <c r="AE7" s="34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402</v>
      </c>
      <c r="D8" s="1"/>
      <c r="E8" s="1">
        <v>61</v>
      </c>
      <c r="F8" s="1">
        <v>341</v>
      </c>
      <c r="G8" s="7">
        <v>0.18</v>
      </c>
      <c r="H8" s="1">
        <v>270</v>
      </c>
      <c r="I8" s="1">
        <v>9988445</v>
      </c>
      <c r="J8" s="1">
        <v>62</v>
      </c>
      <c r="K8" s="1">
        <f t="shared" si="2"/>
        <v>-1</v>
      </c>
      <c r="L8" s="1"/>
      <c r="M8" s="1"/>
      <c r="N8" s="1"/>
      <c r="O8" s="1">
        <f t="shared" si="3"/>
        <v>12.2</v>
      </c>
      <c r="P8" s="5"/>
      <c r="Q8" s="5"/>
      <c r="R8" s="1"/>
      <c r="S8" s="1">
        <f t="shared" si="4"/>
        <v>27.95081967213115</v>
      </c>
      <c r="T8" s="1">
        <f t="shared" si="5"/>
        <v>27.95081967213115</v>
      </c>
      <c r="U8" s="1">
        <v>14.2</v>
      </c>
      <c r="V8" s="1">
        <v>8.6</v>
      </c>
      <c r="W8" s="1">
        <v>23.2</v>
      </c>
      <c r="X8" s="1">
        <v>28.2</v>
      </c>
      <c r="Y8" s="1">
        <v>10.8</v>
      </c>
      <c r="Z8" s="1">
        <v>14.4</v>
      </c>
      <c r="AA8" s="1">
        <v>23.6</v>
      </c>
      <c r="AB8" s="1">
        <v>22.8</v>
      </c>
      <c r="AC8" s="1">
        <v>20.399999999999999</v>
      </c>
      <c r="AD8" s="1">
        <v>19.2</v>
      </c>
      <c r="AE8" s="34" t="s">
        <v>39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42</v>
      </c>
      <c r="B9" s="12" t="s">
        <v>36</v>
      </c>
      <c r="C9" s="12">
        <v>8</v>
      </c>
      <c r="D9" s="12"/>
      <c r="E9" s="12"/>
      <c r="F9" s="12">
        <v>8</v>
      </c>
      <c r="G9" s="13">
        <v>0</v>
      </c>
      <c r="H9" s="12" t="e">
        <v>#N/A</v>
      </c>
      <c r="I9" s="12" t="s">
        <v>41</v>
      </c>
      <c r="J9" s="12">
        <v>1</v>
      </c>
      <c r="K9" s="12">
        <f t="shared" si="2"/>
        <v>-1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1.4</v>
      </c>
      <c r="V9" s="12">
        <v>1.8</v>
      </c>
      <c r="W9" s="12">
        <v>1.2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36</v>
      </c>
      <c r="C10" s="1">
        <v>39</v>
      </c>
      <c r="D10" s="1">
        <v>248</v>
      </c>
      <c r="E10" s="1">
        <v>33</v>
      </c>
      <c r="F10" s="1">
        <v>254</v>
      </c>
      <c r="G10" s="7">
        <v>0.4</v>
      </c>
      <c r="H10" s="1">
        <v>270</v>
      </c>
      <c r="I10" s="1">
        <v>9988452</v>
      </c>
      <c r="J10" s="1">
        <v>35</v>
      </c>
      <c r="K10" s="1">
        <f t="shared" si="2"/>
        <v>-2</v>
      </c>
      <c r="L10" s="1"/>
      <c r="M10" s="1"/>
      <c r="N10" s="1"/>
      <c r="O10" s="1">
        <f t="shared" si="3"/>
        <v>6.6</v>
      </c>
      <c r="P10" s="5"/>
      <c r="Q10" s="5"/>
      <c r="R10" s="1"/>
      <c r="S10" s="1">
        <f t="shared" si="4"/>
        <v>38.484848484848484</v>
      </c>
      <c r="T10" s="1">
        <f t="shared" si="5"/>
        <v>38.484848484848484</v>
      </c>
      <c r="U10" s="1">
        <v>5.8</v>
      </c>
      <c r="V10" s="1">
        <v>2.4</v>
      </c>
      <c r="W10" s="1">
        <v>20</v>
      </c>
      <c r="X10" s="1">
        <v>8.4</v>
      </c>
      <c r="Y10" s="1">
        <v>2.8</v>
      </c>
      <c r="Z10" s="1">
        <v>8.1999999999999993</v>
      </c>
      <c r="AA10" s="1">
        <v>10.199999999999999</v>
      </c>
      <c r="AB10" s="1">
        <v>13.8</v>
      </c>
      <c r="AC10" s="1">
        <v>10.8</v>
      </c>
      <c r="AD10" s="1">
        <v>2</v>
      </c>
      <c r="AE10" s="34" t="s">
        <v>39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33</v>
      </c>
      <c r="D11" s="1">
        <v>168</v>
      </c>
      <c r="E11" s="1">
        <v>49</v>
      </c>
      <c r="F11" s="1">
        <v>152</v>
      </c>
      <c r="G11" s="7">
        <v>0.4</v>
      </c>
      <c r="H11" s="1">
        <v>270</v>
      </c>
      <c r="I11" s="1">
        <v>9988476</v>
      </c>
      <c r="J11" s="1">
        <v>37</v>
      </c>
      <c r="K11" s="1">
        <f t="shared" si="2"/>
        <v>12</v>
      </c>
      <c r="L11" s="1"/>
      <c r="M11" s="1"/>
      <c r="N11" s="1"/>
      <c r="O11" s="1">
        <f t="shared" si="3"/>
        <v>9.8000000000000007</v>
      </c>
      <c r="P11" s="5">
        <f t="shared" ref="P11" si="6">20*O11-F11</f>
        <v>44</v>
      </c>
      <c r="Q11" s="5"/>
      <c r="R11" s="1"/>
      <c r="S11" s="1">
        <f t="shared" si="4"/>
        <v>20</v>
      </c>
      <c r="T11" s="1">
        <f t="shared" si="5"/>
        <v>15.510204081632653</v>
      </c>
      <c r="U11" s="1">
        <v>12.2</v>
      </c>
      <c r="V11" s="1">
        <v>1.4</v>
      </c>
      <c r="W11" s="1">
        <v>14.8</v>
      </c>
      <c r="X11" s="1">
        <v>6</v>
      </c>
      <c r="Y11" s="1">
        <v>2.6</v>
      </c>
      <c r="Z11" s="1">
        <v>2.8</v>
      </c>
      <c r="AA11" s="1">
        <v>0</v>
      </c>
      <c r="AB11" s="1">
        <v>0</v>
      </c>
      <c r="AC11" s="1">
        <v>3.6</v>
      </c>
      <c r="AD11" s="1">
        <v>2.8</v>
      </c>
      <c r="AE11" s="1" t="s">
        <v>47</v>
      </c>
      <c r="AF11" s="1">
        <f>G11*P11</f>
        <v>17.600000000000001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52</v>
      </c>
      <c r="B12" s="1" t="s">
        <v>36</v>
      </c>
      <c r="C12" s="1">
        <v>8</v>
      </c>
      <c r="D12" s="1">
        <v>252</v>
      </c>
      <c r="E12" s="1">
        <v>152</v>
      </c>
      <c r="F12" s="1">
        <v>107</v>
      </c>
      <c r="G12" s="7">
        <v>0.18</v>
      </c>
      <c r="H12" s="1">
        <v>150</v>
      </c>
      <c r="I12" s="1">
        <v>5034819</v>
      </c>
      <c r="J12" s="1">
        <v>147</v>
      </c>
      <c r="K12" s="1">
        <f t="shared" si="2"/>
        <v>5</v>
      </c>
      <c r="L12" s="1"/>
      <c r="M12" s="1"/>
      <c r="N12" s="1"/>
      <c r="O12" s="1">
        <f t="shared" si="3"/>
        <v>30.4</v>
      </c>
      <c r="P12" s="5">
        <f>18*O12-F12</f>
        <v>440.19999999999993</v>
      </c>
      <c r="Q12" s="5"/>
      <c r="R12" s="1"/>
      <c r="S12" s="1">
        <f t="shared" si="4"/>
        <v>18</v>
      </c>
      <c r="T12" s="1">
        <f t="shared" si="5"/>
        <v>3.5197368421052633</v>
      </c>
      <c r="U12" s="1">
        <v>19.2</v>
      </c>
      <c r="V12" s="1">
        <v>-1</v>
      </c>
      <c r="W12" s="1">
        <v>-0.2</v>
      </c>
      <c r="X12" s="1">
        <v>11.8</v>
      </c>
      <c r="Y12" s="1">
        <v>24.4</v>
      </c>
      <c r="Z12" s="1">
        <v>40.200000000000003</v>
      </c>
      <c r="AA12" s="1">
        <v>40.799999999999997</v>
      </c>
      <c r="AB12" s="1">
        <v>31.4</v>
      </c>
      <c r="AC12" s="1">
        <v>35.4</v>
      </c>
      <c r="AD12" s="1">
        <v>36.6</v>
      </c>
      <c r="AE12" s="1" t="s">
        <v>53</v>
      </c>
      <c r="AF12" s="1">
        <f t="shared" ref="AF12:AF32" si="7">G12*P12</f>
        <v>79.23599999999999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54</v>
      </c>
      <c r="B13" s="24" t="s">
        <v>49</v>
      </c>
      <c r="C13" s="24"/>
      <c r="D13" s="24"/>
      <c r="E13" s="24"/>
      <c r="F13" s="25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37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7" t="s">
        <v>51</v>
      </c>
      <c r="B14" s="28" t="s">
        <v>49</v>
      </c>
      <c r="C14" s="28">
        <v>98.114999999999995</v>
      </c>
      <c r="D14" s="28"/>
      <c r="E14" s="28">
        <v>9.4559999999999995</v>
      </c>
      <c r="F14" s="29">
        <v>88.659000000000006</v>
      </c>
      <c r="G14" s="13">
        <v>0</v>
      </c>
      <c r="H14" s="12" t="e">
        <v>#N/A</v>
      </c>
      <c r="I14" s="12" t="s">
        <v>50</v>
      </c>
      <c r="J14" s="12">
        <v>8.5</v>
      </c>
      <c r="K14" s="12">
        <f>E14-J14</f>
        <v>0.95599999999999952</v>
      </c>
      <c r="L14" s="12"/>
      <c r="M14" s="12"/>
      <c r="N14" s="12"/>
      <c r="O14" s="12">
        <f>E14/5</f>
        <v>1.8912</v>
      </c>
      <c r="P14" s="14"/>
      <c r="Q14" s="14"/>
      <c r="R14" s="12"/>
      <c r="S14" s="12">
        <f>(F14+P14)/O14</f>
        <v>46.879758883248734</v>
      </c>
      <c r="T14" s="12">
        <f>F14/O14</f>
        <v>46.879758883248734</v>
      </c>
      <c r="U14" s="12">
        <v>2.9769999999999999</v>
      </c>
      <c r="V14" s="12">
        <v>0</v>
      </c>
      <c r="W14" s="12">
        <v>0.97560000000000002</v>
      </c>
      <c r="X14" s="12">
        <v>2.3740000000000001</v>
      </c>
      <c r="Y14" s="12">
        <v>0.51680000000000004</v>
      </c>
      <c r="Z14" s="12">
        <v>0.90879999999999994</v>
      </c>
      <c r="AA14" s="12">
        <v>1.9148000000000001</v>
      </c>
      <c r="AB14" s="12">
        <v>3</v>
      </c>
      <c r="AC14" s="12">
        <v>0</v>
      </c>
      <c r="AD14" s="12">
        <v>0</v>
      </c>
      <c r="AE14" s="34" t="s">
        <v>39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36</v>
      </c>
      <c r="C15" s="1">
        <v>126</v>
      </c>
      <c r="D15" s="1">
        <v>48</v>
      </c>
      <c r="E15" s="1">
        <v>26</v>
      </c>
      <c r="F15" s="1">
        <v>147</v>
      </c>
      <c r="G15" s="7">
        <v>0.1</v>
      </c>
      <c r="H15" s="1">
        <v>90</v>
      </c>
      <c r="I15" s="1">
        <v>8444163</v>
      </c>
      <c r="J15" s="1">
        <v>27</v>
      </c>
      <c r="K15" s="1">
        <f t="shared" si="2"/>
        <v>-1</v>
      </c>
      <c r="L15" s="1"/>
      <c r="M15" s="1"/>
      <c r="N15" s="1"/>
      <c r="O15" s="1">
        <f t="shared" si="3"/>
        <v>5.2</v>
      </c>
      <c r="P15" s="5"/>
      <c r="Q15" s="5"/>
      <c r="R15" s="1"/>
      <c r="S15" s="1">
        <f t="shared" si="4"/>
        <v>28.269230769230766</v>
      </c>
      <c r="T15" s="1">
        <f t="shared" si="5"/>
        <v>28.269230769230766</v>
      </c>
      <c r="U15" s="1">
        <v>6.8</v>
      </c>
      <c r="V15" s="1">
        <v>8.4</v>
      </c>
      <c r="W15" s="1">
        <v>8.4</v>
      </c>
      <c r="X15" s="1">
        <v>17</v>
      </c>
      <c r="Y15" s="1">
        <v>7.2</v>
      </c>
      <c r="Z15" s="1">
        <v>10.4</v>
      </c>
      <c r="AA15" s="1">
        <v>10.4</v>
      </c>
      <c r="AB15" s="1">
        <v>7.2</v>
      </c>
      <c r="AC15" s="1">
        <v>11.4</v>
      </c>
      <c r="AD15" s="1">
        <v>14.6</v>
      </c>
      <c r="AE15" s="34" t="s">
        <v>39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36</v>
      </c>
      <c r="C16" s="1">
        <v>146</v>
      </c>
      <c r="D16" s="1">
        <v>1450</v>
      </c>
      <c r="E16" s="1">
        <v>314</v>
      </c>
      <c r="F16" s="1">
        <v>1280</v>
      </c>
      <c r="G16" s="7">
        <v>0.18</v>
      </c>
      <c r="H16" s="1">
        <v>150</v>
      </c>
      <c r="I16" s="1">
        <v>5038411</v>
      </c>
      <c r="J16" s="1">
        <v>320</v>
      </c>
      <c r="K16" s="1">
        <f t="shared" si="2"/>
        <v>-6</v>
      </c>
      <c r="L16" s="1"/>
      <c r="M16" s="1"/>
      <c r="N16" s="1"/>
      <c r="O16" s="1">
        <f t="shared" si="3"/>
        <v>62.8</v>
      </c>
      <c r="P16" s="5"/>
      <c r="Q16" s="5"/>
      <c r="R16" s="1"/>
      <c r="S16" s="1">
        <f t="shared" si="4"/>
        <v>20.382165605095544</v>
      </c>
      <c r="T16" s="1">
        <f t="shared" si="5"/>
        <v>20.382165605095544</v>
      </c>
      <c r="U16" s="1">
        <v>69.599999999999994</v>
      </c>
      <c r="V16" s="1">
        <v>65</v>
      </c>
      <c r="W16" s="1">
        <v>122.2</v>
      </c>
      <c r="X16" s="1">
        <v>85.8</v>
      </c>
      <c r="Y16" s="1">
        <v>64.599999999999994</v>
      </c>
      <c r="Z16" s="1">
        <v>76.400000000000006</v>
      </c>
      <c r="AA16" s="1">
        <v>72.599999999999994</v>
      </c>
      <c r="AB16" s="1">
        <v>67.2</v>
      </c>
      <c r="AC16" s="1">
        <v>79.400000000000006</v>
      </c>
      <c r="AD16" s="1">
        <v>91.4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36</v>
      </c>
      <c r="C17" s="1">
        <v>446</v>
      </c>
      <c r="D17" s="1">
        <v>1400</v>
      </c>
      <c r="E17" s="1">
        <v>353</v>
      </c>
      <c r="F17" s="1">
        <v>1488</v>
      </c>
      <c r="G17" s="7">
        <v>0.18</v>
      </c>
      <c r="H17" s="1">
        <v>150</v>
      </c>
      <c r="I17" s="1">
        <v>5038459</v>
      </c>
      <c r="J17" s="1">
        <v>366</v>
      </c>
      <c r="K17" s="1">
        <f t="shared" si="2"/>
        <v>-13</v>
      </c>
      <c r="L17" s="1"/>
      <c r="M17" s="1"/>
      <c r="N17" s="1"/>
      <c r="O17" s="1">
        <f t="shared" si="3"/>
        <v>70.599999999999994</v>
      </c>
      <c r="P17" s="5"/>
      <c r="Q17" s="5"/>
      <c r="R17" s="1"/>
      <c r="S17" s="1">
        <f t="shared" si="4"/>
        <v>21.076487252124647</v>
      </c>
      <c r="T17" s="1">
        <f t="shared" si="5"/>
        <v>21.076487252124647</v>
      </c>
      <c r="U17" s="1">
        <v>77.599999999999994</v>
      </c>
      <c r="V17" s="1">
        <v>60.8</v>
      </c>
      <c r="W17" s="1">
        <v>131.80000000000001</v>
      </c>
      <c r="X17" s="1">
        <v>110</v>
      </c>
      <c r="Y17" s="1">
        <v>76</v>
      </c>
      <c r="Z17" s="1">
        <v>68.8</v>
      </c>
      <c r="AA17" s="1">
        <v>92.2</v>
      </c>
      <c r="AB17" s="1">
        <v>1.8</v>
      </c>
      <c r="AC17" s="1">
        <v>28.2</v>
      </c>
      <c r="AD17" s="1">
        <v>103.2</v>
      </c>
      <c r="AE17" s="1" t="s">
        <v>47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36</v>
      </c>
      <c r="C18" s="1">
        <v>459</v>
      </c>
      <c r="D18" s="1">
        <v>1100</v>
      </c>
      <c r="E18" s="1">
        <v>131</v>
      </c>
      <c r="F18" s="1">
        <v>1403</v>
      </c>
      <c r="G18" s="7">
        <v>0.18</v>
      </c>
      <c r="H18" s="1">
        <v>150</v>
      </c>
      <c r="I18" s="1">
        <v>5038831</v>
      </c>
      <c r="J18" s="1">
        <v>190</v>
      </c>
      <c r="K18" s="1">
        <f t="shared" si="2"/>
        <v>-59</v>
      </c>
      <c r="L18" s="1"/>
      <c r="M18" s="1"/>
      <c r="N18" s="1"/>
      <c r="O18" s="1">
        <f t="shared" si="3"/>
        <v>26.2</v>
      </c>
      <c r="P18" s="5"/>
      <c r="Q18" s="5"/>
      <c r="R18" s="1"/>
      <c r="S18" s="1">
        <f t="shared" si="4"/>
        <v>53.549618320610691</v>
      </c>
      <c r="T18" s="1">
        <f t="shared" si="5"/>
        <v>53.549618320610691</v>
      </c>
      <c r="U18" s="1">
        <v>39.799999999999997</v>
      </c>
      <c r="V18" s="1">
        <v>25.6</v>
      </c>
      <c r="W18" s="1">
        <v>98.8</v>
      </c>
      <c r="X18" s="1">
        <v>74.599999999999994</v>
      </c>
      <c r="Y18" s="1">
        <v>46.4</v>
      </c>
      <c r="Z18" s="1">
        <v>50</v>
      </c>
      <c r="AA18" s="1">
        <v>44.8</v>
      </c>
      <c r="AB18" s="1">
        <v>49.8</v>
      </c>
      <c r="AC18" s="1">
        <v>39.799999999999997</v>
      </c>
      <c r="AD18" s="1">
        <v>72.8</v>
      </c>
      <c r="AE18" s="34" t="s">
        <v>39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36</v>
      </c>
      <c r="C19" s="1">
        <v>342</v>
      </c>
      <c r="D19" s="1">
        <v>1050</v>
      </c>
      <c r="E19" s="1">
        <v>277</v>
      </c>
      <c r="F19" s="1">
        <v>1103</v>
      </c>
      <c r="G19" s="7">
        <v>0.18</v>
      </c>
      <c r="H19" s="1">
        <v>120</v>
      </c>
      <c r="I19" s="1">
        <v>5038855</v>
      </c>
      <c r="J19" s="1">
        <v>294</v>
      </c>
      <c r="K19" s="1">
        <f t="shared" si="2"/>
        <v>-17</v>
      </c>
      <c r="L19" s="1"/>
      <c r="M19" s="1"/>
      <c r="N19" s="1"/>
      <c r="O19" s="1">
        <f t="shared" si="3"/>
        <v>55.4</v>
      </c>
      <c r="P19" s="5"/>
      <c r="Q19" s="5"/>
      <c r="R19" s="1"/>
      <c r="S19" s="1">
        <f t="shared" si="4"/>
        <v>19.909747292418775</v>
      </c>
      <c r="T19" s="1">
        <f t="shared" si="5"/>
        <v>19.909747292418775</v>
      </c>
      <c r="U19" s="1">
        <v>49.6</v>
      </c>
      <c r="V19" s="1">
        <v>17.600000000000001</v>
      </c>
      <c r="W19" s="1">
        <v>86</v>
      </c>
      <c r="X19" s="1">
        <v>67</v>
      </c>
      <c r="Y19" s="1">
        <v>41.4</v>
      </c>
      <c r="Z19" s="1">
        <v>26.4</v>
      </c>
      <c r="AA19" s="1">
        <v>22.6</v>
      </c>
      <c r="AB19" s="1">
        <v>55.8</v>
      </c>
      <c r="AC19" s="1">
        <v>64.8</v>
      </c>
      <c r="AD19" s="1">
        <v>31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36</v>
      </c>
      <c r="C20" s="1">
        <v>506</v>
      </c>
      <c r="D20" s="1">
        <v>1600</v>
      </c>
      <c r="E20" s="1">
        <v>508</v>
      </c>
      <c r="F20" s="1">
        <v>1596</v>
      </c>
      <c r="G20" s="7">
        <v>0.18</v>
      </c>
      <c r="H20" s="1">
        <v>150</v>
      </c>
      <c r="I20" s="1">
        <v>5038435</v>
      </c>
      <c r="J20" s="1">
        <v>516</v>
      </c>
      <c r="K20" s="1">
        <f t="shared" si="2"/>
        <v>-8</v>
      </c>
      <c r="L20" s="1"/>
      <c r="M20" s="1"/>
      <c r="N20" s="1"/>
      <c r="O20" s="1">
        <f t="shared" si="3"/>
        <v>101.6</v>
      </c>
      <c r="P20" s="5">
        <f t="shared" ref="P20:P21" si="8">20*O20-F20</f>
        <v>436</v>
      </c>
      <c r="Q20" s="5"/>
      <c r="R20" s="1"/>
      <c r="S20" s="1">
        <f t="shared" si="4"/>
        <v>20</v>
      </c>
      <c r="T20" s="1">
        <f t="shared" si="5"/>
        <v>15.708661417322835</v>
      </c>
      <c r="U20" s="1">
        <v>116.2</v>
      </c>
      <c r="V20" s="1">
        <v>86</v>
      </c>
      <c r="W20" s="1">
        <v>170.6</v>
      </c>
      <c r="X20" s="1">
        <v>141.6</v>
      </c>
      <c r="Y20" s="1">
        <v>102.4</v>
      </c>
      <c r="Z20" s="1">
        <v>110.2</v>
      </c>
      <c r="AA20" s="1">
        <v>126.4</v>
      </c>
      <c r="AB20" s="1">
        <v>95</v>
      </c>
      <c r="AC20" s="1">
        <v>122.4</v>
      </c>
      <c r="AD20" s="1">
        <v>141</v>
      </c>
      <c r="AE20" s="1"/>
      <c r="AF20" s="1">
        <f t="shared" si="7"/>
        <v>78.48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36</v>
      </c>
      <c r="C21" s="1">
        <v>570</v>
      </c>
      <c r="D21" s="1">
        <v>360</v>
      </c>
      <c r="E21" s="1">
        <v>236</v>
      </c>
      <c r="F21" s="1">
        <v>693</v>
      </c>
      <c r="G21" s="7">
        <v>0.18</v>
      </c>
      <c r="H21" s="1">
        <v>120</v>
      </c>
      <c r="I21" s="1">
        <v>5038398</v>
      </c>
      <c r="J21" s="1">
        <v>237</v>
      </c>
      <c r="K21" s="1">
        <f t="shared" si="2"/>
        <v>-1</v>
      </c>
      <c r="L21" s="1"/>
      <c r="M21" s="1"/>
      <c r="N21" s="1"/>
      <c r="O21" s="1">
        <f t="shared" si="3"/>
        <v>47.2</v>
      </c>
      <c r="P21" s="5">
        <f t="shared" si="8"/>
        <v>251</v>
      </c>
      <c r="Q21" s="5"/>
      <c r="R21" s="1"/>
      <c r="S21" s="1">
        <f t="shared" si="4"/>
        <v>20</v>
      </c>
      <c r="T21" s="1">
        <f t="shared" si="5"/>
        <v>14.682203389830507</v>
      </c>
      <c r="U21" s="1">
        <v>60.6</v>
      </c>
      <c r="V21" s="1">
        <v>39.200000000000003</v>
      </c>
      <c r="W21" s="1">
        <v>67.8</v>
      </c>
      <c r="X21" s="1">
        <v>68.8</v>
      </c>
      <c r="Y21" s="1">
        <v>54.6</v>
      </c>
      <c r="Z21" s="1">
        <v>42.4</v>
      </c>
      <c r="AA21" s="1">
        <v>50.2</v>
      </c>
      <c r="AB21" s="1">
        <v>49.4</v>
      </c>
      <c r="AC21" s="1">
        <v>29.8</v>
      </c>
      <c r="AD21" s="1">
        <v>44.4</v>
      </c>
      <c r="AE21" s="1"/>
      <c r="AF21" s="1">
        <f t="shared" si="7"/>
        <v>45.18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49</v>
      </c>
      <c r="C22" s="1">
        <v>172.28899999999999</v>
      </c>
      <c r="D22" s="1">
        <v>103.74</v>
      </c>
      <c r="E22" s="1">
        <v>38.121000000000002</v>
      </c>
      <c r="F22" s="1">
        <v>236.958</v>
      </c>
      <c r="G22" s="7">
        <v>1</v>
      </c>
      <c r="H22" s="1">
        <v>150</v>
      </c>
      <c r="I22" s="1">
        <v>5038572</v>
      </c>
      <c r="J22" s="1">
        <v>40.5</v>
      </c>
      <c r="K22" s="1">
        <f t="shared" si="2"/>
        <v>-2.3789999999999978</v>
      </c>
      <c r="L22" s="1"/>
      <c r="M22" s="1"/>
      <c r="N22" s="1"/>
      <c r="O22" s="1">
        <f t="shared" si="3"/>
        <v>7.6242000000000001</v>
      </c>
      <c r="P22" s="5"/>
      <c r="Q22" s="5"/>
      <c r="R22" s="1"/>
      <c r="S22" s="1">
        <f t="shared" si="4"/>
        <v>31.079719839458566</v>
      </c>
      <c r="T22" s="1">
        <f t="shared" si="5"/>
        <v>31.079719839458566</v>
      </c>
      <c r="U22" s="1">
        <v>6.1372</v>
      </c>
      <c r="V22" s="1">
        <v>12.8978</v>
      </c>
      <c r="W22" s="1">
        <v>19.7638</v>
      </c>
      <c r="X22" s="1">
        <v>13.5702</v>
      </c>
      <c r="Y22" s="1">
        <v>8.004999999999999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35" t="s">
        <v>83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64</v>
      </c>
      <c r="B23" s="1" t="s">
        <v>49</v>
      </c>
      <c r="C23" s="1">
        <v>225.81299999999999</v>
      </c>
      <c r="D23" s="1"/>
      <c r="E23" s="1">
        <v>39.915999999999997</v>
      </c>
      <c r="F23" s="1">
        <v>185.89699999999999</v>
      </c>
      <c r="G23" s="7">
        <v>1</v>
      </c>
      <c r="H23" s="1">
        <v>150</v>
      </c>
      <c r="I23" s="1">
        <v>5038596</v>
      </c>
      <c r="J23" s="1">
        <v>41.5</v>
      </c>
      <c r="K23" s="1">
        <f t="shared" si="2"/>
        <v>-1.5840000000000032</v>
      </c>
      <c r="L23" s="1"/>
      <c r="M23" s="1"/>
      <c r="N23" s="1"/>
      <c r="O23" s="1">
        <f t="shared" si="3"/>
        <v>7.9831999999999992</v>
      </c>
      <c r="P23" s="5"/>
      <c r="Q23" s="5"/>
      <c r="R23" s="1"/>
      <c r="S23" s="1">
        <f t="shared" si="4"/>
        <v>23.286025653873136</v>
      </c>
      <c r="T23" s="1">
        <f t="shared" si="5"/>
        <v>23.286025653873136</v>
      </c>
      <c r="U23" s="1">
        <v>7.1159999999999997</v>
      </c>
      <c r="V23" s="1">
        <v>10.288</v>
      </c>
      <c r="W23" s="1">
        <v>9.5207999999999995</v>
      </c>
      <c r="X23" s="1">
        <v>6.2939999999999996</v>
      </c>
      <c r="Y23" s="1">
        <v>2.0529999999999999</v>
      </c>
      <c r="Z23" s="1">
        <v>7.4847999999999999</v>
      </c>
      <c r="AA23" s="1">
        <v>18.3734</v>
      </c>
      <c r="AB23" s="1">
        <v>15.5282</v>
      </c>
      <c r="AC23" s="1">
        <v>0</v>
      </c>
      <c r="AD23" s="1">
        <v>0</v>
      </c>
      <c r="AE23" s="35" t="s">
        <v>83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65</v>
      </c>
      <c r="B24" s="19" t="s">
        <v>49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-0.5776</v>
      </c>
      <c r="AA24" s="15">
        <v>0</v>
      </c>
      <c r="AB24" s="15">
        <v>0</v>
      </c>
      <c r="AC24" s="15">
        <v>0</v>
      </c>
      <c r="AD24" s="15">
        <v>0</v>
      </c>
      <c r="AE24" s="15" t="s">
        <v>66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0" t="s">
        <v>72</v>
      </c>
      <c r="B25" s="31" t="s">
        <v>49</v>
      </c>
      <c r="C25" s="31">
        <v>257.30200000000002</v>
      </c>
      <c r="D25" s="31"/>
      <c r="E25" s="31">
        <v>45.095999999999997</v>
      </c>
      <c r="F25" s="32">
        <v>212.20599999999999</v>
      </c>
      <c r="G25" s="13">
        <v>0</v>
      </c>
      <c r="H25" s="12" t="e">
        <v>#N/A</v>
      </c>
      <c r="I25" s="12" t="s">
        <v>50</v>
      </c>
      <c r="J25" s="12">
        <v>41.3</v>
      </c>
      <c r="K25" s="12">
        <f>E25-J25</f>
        <v>3.7959999999999994</v>
      </c>
      <c r="L25" s="12"/>
      <c r="M25" s="12"/>
      <c r="N25" s="12"/>
      <c r="O25" s="12">
        <f>E25/5</f>
        <v>9.0191999999999997</v>
      </c>
      <c r="P25" s="14"/>
      <c r="Q25" s="14"/>
      <c r="R25" s="12"/>
      <c r="S25" s="12">
        <f>(F25+P25)/O25</f>
        <v>23.528250842646798</v>
      </c>
      <c r="T25" s="12">
        <f>F25/O25</f>
        <v>23.528250842646798</v>
      </c>
      <c r="U25" s="12">
        <v>10.777200000000001</v>
      </c>
      <c r="V25" s="12">
        <v>0</v>
      </c>
      <c r="W25" s="12">
        <v>0</v>
      </c>
      <c r="X25" s="12">
        <v>32.8934</v>
      </c>
      <c r="Y25" s="12">
        <v>14.801600000000001</v>
      </c>
      <c r="Z25" s="12">
        <v>16.104199999999999</v>
      </c>
      <c r="AA25" s="12">
        <v>0</v>
      </c>
      <c r="AB25" s="12">
        <v>0</v>
      </c>
      <c r="AC25" s="12">
        <v>0</v>
      </c>
      <c r="AD25" s="12">
        <v>0</v>
      </c>
      <c r="AE25" s="33" t="s">
        <v>56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7" t="s">
        <v>48</v>
      </c>
      <c r="B26" s="28" t="s">
        <v>49</v>
      </c>
      <c r="C26" s="28">
        <v>10.3</v>
      </c>
      <c r="D26" s="28"/>
      <c r="E26" s="28"/>
      <c r="F26" s="29">
        <v>10.3</v>
      </c>
      <c r="G26" s="13">
        <v>0</v>
      </c>
      <c r="H26" s="12" t="e">
        <v>#N/A</v>
      </c>
      <c r="I26" s="12" t="s">
        <v>50</v>
      </c>
      <c r="J26" s="12"/>
      <c r="K26" s="12">
        <f>E26-J26</f>
        <v>0</v>
      </c>
      <c r="L26" s="12"/>
      <c r="M26" s="12"/>
      <c r="N26" s="12"/>
      <c r="O26" s="12">
        <f>E26/5</f>
        <v>0</v>
      </c>
      <c r="P26" s="14"/>
      <c r="Q26" s="14"/>
      <c r="R26" s="12"/>
      <c r="S26" s="12" t="e">
        <f>(F26+P26)/O26</f>
        <v>#DIV/0!</v>
      </c>
      <c r="T26" s="12" t="e">
        <f>F26/O26</f>
        <v>#DIV/0!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34" t="s">
        <v>39</v>
      </c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6" t="s">
        <v>67</v>
      </c>
      <c r="B27" s="21" t="s">
        <v>49</v>
      </c>
      <c r="C27" s="21"/>
      <c r="D27" s="21">
        <v>114.6</v>
      </c>
      <c r="E27" s="21">
        <v>13.48</v>
      </c>
      <c r="F27" s="22">
        <v>101.12</v>
      </c>
      <c r="G27" s="7">
        <v>1</v>
      </c>
      <c r="H27" s="1">
        <v>180</v>
      </c>
      <c r="I27" s="1">
        <v>5038619</v>
      </c>
      <c r="J27" s="1">
        <v>12</v>
      </c>
      <c r="K27" s="1">
        <f t="shared" si="2"/>
        <v>1.4800000000000004</v>
      </c>
      <c r="L27" s="1"/>
      <c r="M27" s="1"/>
      <c r="N27" s="1"/>
      <c r="O27" s="1">
        <f t="shared" si="3"/>
        <v>2.6960000000000002</v>
      </c>
      <c r="P27" s="5"/>
      <c r="Q27" s="5"/>
      <c r="R27" s="1"/>
      <c r="S27" s="1">
        <f t="shared" si="4"/>
        <v>37.507418397626111</v>
      </c>
      <c r="T27" s="1">
        <f t="shared" si="5"/>
        <v>37.507418397626111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1.26</v>
      </c>
      <c r="AC27" s="1">
        <v>0</v>
      </c>
      <c r="AD27" s="1">
        <v>0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7" t="s">
        <v>74</v>
      </c>
      <c r="B28" s="28" t="s">
        <v>49</v>
      </c>
      <c r="C28" s="28">
        <v>193.298</v>
      </c>
      <c r="D28" s="28"/>
      <c r="E28" s="28">
        <v>14.462</v>
      </c>
      <c r="F28" s="29">
        <v>178.83600000000001</v>
      </c>
      <c r="G28" s="13">
        <v>0</v>
      </c>
      <c r="H28" s="12" t="e">
        <v>#N/A</v>
      </c>
      <c r="I28" s="12" t="s">
        <v>50</v>
      </c>
      <c r="J28" s="12">
        <v>10</v>
      </c>
      <c r="K28" s="12">
        <f>E28-J28</f>
        <v>4.4619999999999997</v>
      </c>
      <c r="L28" s="12"/>
      <c r="M28" s="12"/>
      <c r="N28" s="12"/>
      <c r="O28" s="12">
        <f>E28/5</f>
        <v>2.8923999999999999</v>
      </c>
      <c r="P28" s="14"/>
      <c r="Q28" s="14"/>
      <c r="R28" s="12"/>
      <c r="S28" s="12">
        <f>(F28+P28)/O28</f>
        <v>61.829622458857706</v>
      </c>
      <c r="T28" s="12">
        <f>F28/O28</f>
        <v>61.829622458857706</v>
      </c>
      <c r="U28" s="12">
        <v>5.3404000000000007</v>
      </c>
      <c r="V28" s="12">
        <v>9.5449999999999999</v>
      </c>
      <c r="W28" s="12">
        <v>16.442</v>
      </c>
      <c r="X28" s="12">
        <v>8.0256000000000007</v>
      </c>
      <c r="Y28" s="12">
        <v>5.3906000000000001</v>
      </c>
      <c r="Z28" s="12">
        <v>8.855599999999999</v>
      </c>
      <c r="AA28" s="12">
        <v>20.479199999999999</v>
      </c>
      <c r="AB28" s="12">
        <v>8.1663999999999994</v>
      </c>
      <c r="AC28" s="12">
        <v>0</v>
      </c>
      <c r="AD28" s="12">
        <v>0</v>
      </c>
      <c r="AE28" s="34" t="s">
        <v>39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167</v>
      </c>
      <c r="D29" s="1"/>
      <c r="E29" s="1">
        <v>28</v>
      </c>
      <c r="F29" s="1">
        <v>139</v>
      </c>
      <c r="G29" s="7">
        <v>0.1</v>
      </c>
      <c r="H29" s="1">
        <v>60</v>
      </c>
      <c r="I29" s="1">
        <v>8444170</v>
      </c>
      <c r="J29" s="1">
        <v>26</v>
      </c>
      <c r="K29" s="1">
        <f t="shared" si="2"/>
        <v>2</v>
      </c>
      <c r="L29" s="1"/>
      <c r="M29" s="1"/>
      <c r="N29" s="1"/>
      <c r="O29" s="1">
        <f t="shared" si="3"/>
        <v>5.6</v>
      </c>
      <c r="P29" s="5"/>
      <c r="Q29" s="5"/>
      <c r="R29" s="1"/>
      <c r="S29" s="1">
        <f t="shared" si="4"/>
        <v>24.821428571428573</v>
      </c>
      <c r="T29" s="1">
        <f t="shared" si="5"/>
        <v>24.821428571428573</v>
      </c>
      <c r="U29" s="1">
        <v>8</v>
      </c>
      <c r="V29" s="1">
        <v>-2</v>
      </c>
      <c r="W29" s="1">
        <v>6.8</v>
      </c>
      <c r="X29" s="1">
        <v>18.2</v>
      </c>
      <c r="Y29" s="1">
        <v>5.8</v>
      </c>
      <c r="Z29" s="1">
        <v>9.1999999999999993</v>
      </c>
      <c r="AA29" s="1">
        <v>12.6</v>
      </c>
      <c r="AB29" s="1">
        <v>7.8</v>
      </c>
      <c r="AC29" s="1">
        <v>9.1999999999999993</v>
      </c>
      <c r="AD29" s="1">
        <v>0.2</v>
      </c>
      <c r="AE29" s="33" t="s">
        <v>56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49</v>
      </c>
      <c r="C30" s="1">
        <v>302.35500000000002</v>
      </c>
      <c r="D30" s="1">
        <v>325.80200000000002</v>
      </c>
      <c r="E30" s="1">
        <v>86.63</v>
      </c>
      <c r="F30" s="1">
        <v>541.52700000000004</v>
      </c>
      <c r="G30" s="7">
        <v>1</v>
      </c>
      <c r="H30" s="1">
        <v>120</v>
      </c>
      <c r="I30" s="1">
        <v>5522704</v>
      </c>
      <c r="J30" s="1">
        <v>91</v>
      </c>
      <c r="K30" s="1">
        <f t="shared" si="2"/>
        <v>-4.3700000000000045</v>
      </c>
      <c r="L30" s="1"/>
      <c r="M30" s="1"/>
      <c r="N30" s="1"/>
      <c r="O30" s="1">
        <f t="shared" si="3"/>
        <v>17.326000000000001</v>
      </c>
      <c r="P30" s="5"/>
      <c r="Q30" s="5"/>
      <c r="R30" s="1"/>
      <c r="S30" s="1">
        <f t="shared" si="4"/>
        <v>31.255165647004503</v>
      </c>
      <c r="T30" s="1">
        <f t="shared" si="5"/>
        <v>31.255165647004503</v>
      </c>
      <c r="U30" s="1">
        <v>24.252400000000002</v>
      </c>
      <c r="V30" s="1">
        <v>19.9162</v>
      </c>
      <c r="W30" s="1">
        <v>38.097799999999999</v>
      </c>
      <c r="X30" s="1">
        <v>34.113999999999997</v>
      </c>
      <c r="Y30" s="1">
        <v>30.2958</v>
      </c>
      <c r="Z30" s="1">
        <v>20.64</v>
      </c>
      <c r="AA30" s="1">
        <v>19.345199999999998</v>
      </c>
      <c r="AB30" s="1">
        <v>29.959800000000001</v>
      </c>
      <c r="AC30" s="1">
        <v>48.821599999999997</v>
      </c>
      <c r="AD30" s="1">
        <v>34.110999999999997</v>
      </c>
      <c r="AE30" s="34" t="s">
        <v>39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307</v>
      </c>
      <c r="D31" s="1"/>
      <c r="E31" s="1">
        <v>55</v>
      </c>
      <c r="F31" s="1">
        <v>251</v>
      </c>
      <c r="G31" s="7">
        <v>0.14000000000000001</v>
      </c>
      <c r="H31" s="1">
        <v>180</v>
      </c>
      <c r="I31" s="1">
        <v>9988391</v>
      </c>
      <c r="J31" s="1">
        <v>58</v>
      </c>
      <c r="K31" s="1">
        <f t="shared" si="2"/>
        <v>-3</v>
      </c>
      <c r="L31" s="1"/>
      <c r="M31" s="1"/>
      <c r="N31" s="1"/>
      <c r="O31" s="1">
        <f t="shared" si="3"/>
        <v>11</v>
      </c>
      <c r="P31" s="5"/>
      <c r="Q31" s="5"/>
      <c r="R31" s="1"/>
      <c r="S31" s="1">
        <f t="shared" si="4"/>
        <v>22.818181818181817</v>
      </c>
      <c r="T31" s="1">
        <f t="shared" si="5"/>
        <v>22.818181818181817</v>
      </c>
      <c r="U31" s="1">
        <v>8</v>
      </c>
      <c r="V31" s="1">
        <v>10.199999999999999</v>
      </c>
      <c r="W31" s="1">
        <v>18.2</v>
      </c>
      <c r="X31" s="1">
        <v>21.8</v>
      </c>
      <c r="Y31" s="1">
        <v>11.8</v>
      </c>
      <c r="Z31" s="1">
        <v>10.6</v>
      </c>
      <c r="AA31" s="1">
        <v>11</v>
      </c>
      <c r="AB31" s="1">
        <v>8</v>
      </c>
      <c r="AC31" s="1">
        <v>27.6</v>
      </c>
      <c r="AD31" s="1">
        <v>10.8</v>
      </c>
      <c r="AE31" s="33" t="s">
        <v>56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388</v>
      </c>
      <c r="D32" s="1">
        <v>544</v>
      </c>
      <c r="E32" s="1">
        <v>180</v>
      </c>
      <c r="F32" s="1">
        <v>752</v>
      </c>
      <c r="G32" s="7">
        <v>0.18</v>
      </c>
      <c r="H32" s="1">
        <v>270</v>
      </c>
      <c r="I32" s="1">
        <v>9988681</v>
      </c>
      <c r="J32" s="1">
        <v>180</v>
      </c>
      <c r="K32" s="1">
        <f t="shared" si="2"/>
        <v>0</v>
      </c>
      <c r="L32" s="1"/>
      <c r="M32" s="1"/>
      <c r="N32" s="1"/>
      <c r="O32" s="1">
        <f t="shared" si="3"/>
        <v>36</v>
      </c>
      <c r="P32" s="5"/>
      <c r="Q32" s="5"/>
      <c r="R32" s="1"/>
      <c r="S32" s="1">
        <f t="shared" si="4"/>
        <v>20.888888888888889</v>
      </c>
      <c r="T32" s="1">
        <f t="shared" si="5"/>
        <v>20.888888888888889</v>
      </c>
      <c r="U32" s="1">
        <v>32</v>
      </c>
      <c r="V32" s="1">
        <v>30</v>
      </c>
      <c r="W32" s="1">
        <v>63.2</v>
      </c>
      <c r="X32" s="1">
        <v>46.8</v>
      </c>
      <c r="Y32" s="1">
        <v>41.2</v>
      </c>
      <c r="Z32" s="1">
        <v>30.6</v>
      </c>
      <c r="AA32" s="1">
        <v>34.799999999999997</v>
      </c>
      <c r="AB32" s="1">
        <v>47.6</v>
      </c>
      <c r="AC32" s="1">
        <v>53.6</v>
      </c>
      <c r="AD32" s="1">
        <v>49</v>
      </c>
      <c r="AE32" s="33" t="s">
        <v>56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49</v>
      </c>
      <c r="C33" s="1">
        <v>115.249</v>
      </c>
      <c r="D33" s="1">
        <v>306.904</v>
      </c>
      <c r="E33" s="1">
        <v>65.216999999999999</v>
      </c>
      <c r="F33" s="1">
        <v>356.93599999999998</v>
      </c>
      <c r="G33" s="7">
        <v>1</v>
      </c>
      <c r="H33" s="1">
        <v>120</v>
      </c>
      <c r="I33" s="1">
        <v>8785198</v>
      </c>
      <c r="J33" s="1">
        <v>54.3</v>
      </c>
      <c r="K33" s="1">
        <f t="shared" si="2"/>
        <v>10.917000000000002</v>
      </c>
      <c r="L33" s="1"/>
      <c r="M33" s="1"/>
      <c r="N33" s="1"/>
      <c r="O33" s="1">
        <f t="shared" si="3"/>
        <v>13.0434</v>
      </c>
      <c r="P33" s="5"/>
      <c r="Q33" s="5"/>
      <c r="R33" s="1"/>
      <c r="S33" s="1">
        <f t="shared" si="4"/>
        <v>27.36525752487848</v>
      </c>
      <c r="T33" s="1">
        <f t="shared" si="5"/>
        <v>27.36525752487848</v>
      </c>
      <c r="U33" s="1">
        <v>18.978200000000001</v>
      </c>
      <c r="V33" s="1">
        <v>17.318000000000001</v>
      </c>
      <c r="W33" s="1">
        <v>29.2422</v>
      </c>
      <c r="X33" s="1">
        <v>25.956399999999999</v>
      </c>
      <c r="Y33" s="1">
        <v>13.663</v>
      </c>
      <c r="Z33" s="1">
        <v>16.5136</v>
      </c>
      <c r="AA33" s="1">
        <v>15.784800000000001</v>
      </c>
      <c r="AB33" s="1">
        <v>11.644</v>
      </c>
      <c r="AC33" s="1">
        <v>46.983999999999988</v>
      </c>
      <c r="AD33" s="1">
        <v>41.379800000000003</v>
      </c>
      <c r="AE33" s="33" t="s">
        <v>56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36</v>
      </c>
      <c r="C34" s="1">
        <v>107</v>
      </c>
      <c r="D34" s="1">
        <v>198</v>
      </c>
      <c r="E34" s="1">
        <v>60</v>
      </c>
      <c r="F34" s="1">
        <v>242</v>
      </c>
      <c r="G34" s="7">
        <v>0.1</v>
      </c>
      <c r="H34" s="1">
        <v>60</v>
      </c>
      <c r="I34" s="1">
        <v>8444187</v>
      </c>
      <c r="J34" s="1">
        <v>65</v>
      </c>
      <c r="K34" s="1">
        <f t="shared" si="2"/>
        <v>-5</v>
      </c>
      <c r="L34" s="1"/>
      <c r="M34" s="1"/>
      <c r="N34" s="1"/>
      <c r="O34" s="1">
        <f t="shared" si="3"/>
        <v>12</v>
      </c>
      <c r="P34" s="5"/>
      <c r="Q34" s="5"/>
      <c r="R34" s="1"/>
      <c r="S34" s="1">
        <f t="shared" si="4"/>
        <v>20.166666666666668</v>
      </c>
      <c r="T34" s="1">
        <f t="shared" si="5"/>
        <v>20.166666666666668</v>
      </c>
      <c r="U34" s="1">
        <v>20.2</v>
      </c>
      <c r="V34" s="1">
        <v>20.8</v>
      </c>
      <c r="W34" s="1">
        <v>27.6</v>
      </c>
      <c r="X34" s="1">
        <v>26</v>
      </c>
      <c r="Y34" s="1">
        <v>13.8</v>
      </c>
      <c r="Z34" s="1">
        <v>9</v>
      </c>
      <c r="AA34" s="1">
        <v>30.6</v>
      </c>
      <c r="AB34" s="1">
        <v>23.8</v>
      </c>
      <c r="AC34" s="1">
        <v>22</v>
      </c>
      <c r="AD34" s="1">
        <v>21.8</v>
      </c>
      <c r="AE34" s="1"/>
      <c r="AF34" s="1">
        <f t="shared" ref="AF34:AF39" si="9"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36</v>
      </c>
      <c r="C35" s="1">
        <v>167</v>
      </c>
      <c r="D35" s="1">
        <v>102</v>
      </c>
      <c r="E35" s="1">
        <v>72</v>
      </c>
      <c r="F35" s="1">
        <v>194</v>
      </c>
      <c r="G35" s="7">
        <v>0.1</v>
      </c>
      <c r="H35" s="1">
        <v>90</v>
      </c>
      <c r="I35" s="1">
        <v>8444194</v>
      </c>
      <c r="J35" s="1">
        <v>75</v>
      </c>
      <c r="K35" s="1">
        <f t="shared" si="2"/>
        <v>-3</v>
      </c>
      <c r="L35" s="1"/>
      <c r="M35" s="1"/>
      <c r="N35" s="1"/>
      <c r="O35" s="1">
        <f t="shared" si="3"/>
        <v>14.4</v>
      </c>
      <c r="P35" s="5">
        <f>18*O35-F35</f>
        <v>65.199999999999989</v>
      </c>
      <c r="Q35" s="5"/>
      <c r="R35" s="1"/>
      <c r="S35" s="1">
        <f t="shared" si="4"/>
        <v>18</v>
      </c>
      <c r="T35" s="1">
        <f t="shared" si="5"/>
        <v>13.472222222222221</v>
      </c>
      <c r="U35" s="1">
        <v>22</v>
      </c>
      <c r="V35" s="1">
        <v>18.399999999999999</v>
      </c>
      <c r="W35" s="1">
        <v>24.2</v>
      </c>
      <c r="X35" s="1">
        <v>28.8</v>
      </c>
      <c r="Y35" s="1">
        <v>19.600000000000001</v>
      </c>
      <c r="Z35" s="1">
        <v>26.4</v>
      </c>
      <c r="AA35" s="1">
        <v>35.200000000000003</v>
      </c>
      <c r="AB35" s="1">
        <v>27.4</v>
      </c>
      <c r="AC35" s="1">
        <v>22.6</v>
      </c>
      <c r="AD35" s="1">
        <v>29.2</v>
      </c>
      <c r="AE35" s="1"/>
      <c r="AF35" s="1">
        <f t="shared" si="9"/>
        <v>6.52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342</v>
      </c>
      <c r="D36" s="1">
        <v>210</v>
      </c>
      <c r="E36" s="1">
        <v>148</v>
      </c>
      <c r="F36" s="1">
        <v>404</v>
      </c>
      <c r="G36" s="7">
        <v>0.2</v>
      </c>
      <c r="H36" s="1">
        <v>120</v>
      </c>
      <c r="I36" s="1">
        <v>783798</v>
      </c>
      <c r="J36" s="1">
        <v>149</v>
      </c>
      <c r="K36" s="1">
        <f t="shared" si="2"/>
        <v>-1</v>
      </c>
      <c r="L36" s="1"/>
      <c r="M36" s="1"/>
      <c r="N36" s="1"/>
      <c r="O36" s="1">
        <f t="shared" si="3"/>
        <v>29.6</v>
      </c>
      <c r="P36" s="5">
        <f t="shared" ref="P36" si="10">20*O36-F36</f>
        <v>188</v>
      </c>
      <c r="Q36" s="5"/>
      <c r="R36" s="1"/>
      <c r="S36" s="1">
        <f t="shared" si="4"/>
        <v>20</v>
      </c>
      <c r="T36" s="1">
        <f t="shared" si="5"/>
        <v>13.648648648648647</v>
      </c>
      <c r="U36" s="1">
        <v>40.200000000000003</v>
      </c>
      <c r="V36" s="1">
        <v>36.200000000000003</v>
      </c>
      <c r="W36" s="1">
        <v>42.4</v>
      </c>
      <c r="X36" s="1">
        <v>45</v>
      </c>
      <c r="Y36" s="1">
        <v>39</v>
      </c>
      <c r="Z36" s="1">
        <v>33.4</v>
      </c>
      <c r="AA36" s="1">
        <v>39.799999999999997</v>
      </c>
      <c r="AB36" s="1">
        <v>28</v>
      </c>
      <c r="AC36" s="1">
        <v>45.4</v>
      </c>
      <c r="AD36" s="1">
        <v>31.6</v>
      </c>
      <c r="AE36" s="1" t="s">
        <v>78</v>
      </c>
      <c r="AF36" s="1">
        <f t="shared" si="9"/>
        <v>37.6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49</v>
      </c>
      <c r="C37" s="1">
        <v>631.49</v>
      </c>
      <c r="D37" s="1"/>
      <c r="E37" s="1">
        <v>31.948</v>
      </c>
      <c r="F37" s="1">
        <v>599.54200000000003</v>
      </c>
      <c r="G37" s="7">
        <v>1</v>
      </c>
      <c r="H37" s="1">
        <v>120</v>
      </c>
      <c r="I37" s="1">
        <v>783811</v>
      </c>
      <c r="J37" s="1">
        <v>34</v>
      </c>
      <c r="K37" s="1">
        <f t="shared" si="2"/>
        <v>-2.0519999999999996</v>
      </c>
      <c r="L37" s="1"/>
      <c r="M37" s="1"/>
      <c r="N37" s="1"/>
      <c r="O37" s="1">
        <f t="shared" si="3"/>
        <v>6.3895999999999997</v>
      </c>
      <c r="P37" s="5"/>
      <c r="Q37" s="5"/>
      <c r="R37" s="1"/>
      <c r="S37" s="1">
        <f t="shared" si="4"/>
        <v>93.83091273319144</v>
      </c>
      <c r="T37" s="1">
        <f t="shared" si="5"/>
        <v>93.83091273319144</v>
      </c>
      <c r="U37" s="1">
        <v>10.301</v>
      </c>
      <c r="V37" s="1">
        <v>15.679600000000001</v>
      </c>
      <c r="W37" s="1">
        <v>17.388200000000001</v>
      </c>
      <c r="X37" s="1">
        <v>19.626000000000001</v>
      </c>
      <c r="Y37" s="1">
        <v>18.836400000000001</v>
      </c>
      <c r="Z37" s="1">
        <v>24.780999999999999</v>
      </c>
      <c r="AA37" s="1">
        <v>23.311199999999999</v>
      </c>
      <c r="AB37" s="1">
        <v>9.2146000000000008</v>
      </c>
      <c r="AC37" s="1">
        <v>40.826599999999999</v>
      </c>
      <c r="AD37" s="1">
        <v>35.458199999999998</v>
      </c>
      <c r="AE37" s="35" t="s">
        <v>84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80</v>
      </c>
      <c r="B38" s="1" t="s">
        <v>36</v>
      </c>
      <c r="C38" s="1">
        <v>155</v>
      </c>
      <c r="D38" s="1">
        <v>460</v>
      </c>
      <c r="E38" s="1">
        <v>94</v>
      </c>
      <c r="F38" s="1">
        <v>519</v>
      </c>
      <c r="G38" s="7">
        <v>0.2</v>
      </c>
      <c r="H38" s="1">
        <v>120</v>
      </c>
      <c r="I38" s="1">
        <v>783804</v>
      </c>
      <c r="J38" s="1">
        <v>97</v>
      </c>
      <c r="K38" s="1">
        <f t="shared" si="2"/>
        <v>-3</v>
      </c>
      <c r="L38" s="1"/>
      <c r="M38" s="1"/>
      <c r="N38" s="1"/>
      <c r="O38" s="1">
        <f t="shared" si="3"/>
        <v>18.8</v>
      </c>
      <c r="P38" s="5"/>
      <c r="Q38" s="5"/>
      <c r="R38" s="1"/>
      <c r="S38" s="1">
        <f t="shared" si="4"/>
        <v>27.606382978723403</v>
      </c>
      <c r="T38" s="1">
        <f t="shared" si="5"/>
        <v>27.606382978723403</v>
      </c>
      <c r="U38" s="1">
        <v>18.399999999999999</v>
      </c>
      <c r="V38" s="1">
        <v>12.6</v>
      </c>
      <c r="W38" s="1">
        <v>36.4</v>
      </c>
      <c r="X38" s="1">
        <v>26.6</v>
      </c>
      <c r="Y38" s="1">
        <v>18.2</v>
      </c>
      <c r="Z38" s="1">
        <v>18.399999999999999</v>
      </c>
      <c r="AA38" s="1">
        <v>28.4</v>
      </c>
      <c r="AB38" s="1">
        <v>19.8</v>
      </c>
      <c r="AC38" s="1">
        <v>24.4</v>
      </c>
      <c r="AD38" s="1">
        <v>18.2</v>
      </c>
      <c r="AE38" s="35" t="s">
        <v>83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81</v>
      </c>
      <c r="B39" s="21" t="s">
        <v>49</v>
      </c>
      <c r="C39" s="21">
        <v>1182.704</v>
      </c>
      <c r="D39" s="21"/>
      <c r="E39" s="21">
        <v>187.29</v>
      </c>
      <c r="F39" s="22">
        <v>995.41399999999999</v>
      </c>
      <c r="G39" s="7">
        <v>1</v>
      </c>
      <c r="H39" s="1">
        <v>120</v>
      </c>
      <c r="I39" s="1">
        <v>783828</v>
      </c>
      <c r="J39" s="1">
        <v>182</v>
      </c>
      <c r="K39" s="1">
        <f t="shared" si="2"/>
        <v>5.289999999999992</v>
      </c>
      <c r="L39" s="1"/>
      <c r="M39" s="1"/>
      <c r="N39" s="1"/>
      <c r="O39" s="1">
        <f t="shared" si="3"/>
        <v>37.457999999999998</v>
      </c>
      <c r="P39" s="5"/>
      <c r="Q39" s="5"/>
      <c r="R39" s="1"/>
      <c r="S39" s="1">
        <f t="shared" si="4"/>
        <v>26.574136366063325</v>
      </c>
      <c r="T39" s="1">
        <f t="shared" si="5"/>
        <v>26.574136366063325</v>
      </c>
      <c r="U39" s="1">
        <v>36.033999999999999</v>
      </c>
      <c r="V39" s="1">
        <v>45.291800000000002</v>
      </c>
      <c r="W39" s="1">
        <v>87.608599999999996</v>
      </c>
      <c r="X39" s="1">
        <v>89.902799999999999</v>
      </c>
      <c r="Y39" s="1">
        <v>74.622</v>
      </c>
      <c r="Z39" s="1">
        <v>66.047799999999995</v>
      </c>
      <c r="AA39" s="1">
        <v>84.834000000000003</v>
      </c>
      <c r="AB39" s="1">
        <v>55.695599999999999</v>
      </c>
      <c r="AC39" s="1">
        <v>64.099800000000002</v>
      </c>
      <c r="AD39" s="1">
        <v>13.9152</v>
      </c>
      <c r="AE39" s="35" t="s">
        <v>85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7" t="s">
        <v>82</v>
      </c>
      <c r="B40" s="28" t="s">
        <v>49</v>
      </c>
      <c r="C40" s="28"/>
      <c r="D40" s="28">
        <v>418.23</v>
      </c>
      <c r="E40" s="28">
        <v>7.4820000000000002</v>
      </c>
      <c r="F40" s="29">
        <v>410.74799999999999</v>
      </c>
      <c r="G40" s="13">
        <v>0</v>
      </c>
      <c r="H40" s="12" t="e">
        <v>#N/A</v>
      </c>
      <c r="I40" s="12" t="s">
        <v>50</v>
      </c>
      <c r="J40" s="12">
        <v>7</v>
      </c>
      <c r="K40" s="12">
        <f t="shared" si="2"/>
        <v>0.48200000000000021</v>
      </c>
      <c r="L40" s="12"/>
      <c r="M40" s="12"/>
      <c r="N40" s="12"/>
      <c r="O40" s="12">
        <f t="shared" si="3"/>
        <v>1.4964</v>
      </c>
      <c r="P40" s="14"/>
      <c r="Q40" s="14"/>
      <c r="R40" s="12"/>
      <c r="S40" s="12">
        <f t="shared" si="4"/>
        <v>274.49077786688053</v>
      </c>
      <c r="T40" s="12">
        <f t="shared" si="5"/>
        <v>274.49077786688053</v>
      </c>
      <c r="U40" s="12">
        <v>0.77679999999999993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/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43</v>
      </c>
      <c r="B42" s="1" t="s">
        <v>36</v>
      </c>
      <c r="C42" s="1">
        <v>2420</v>
      </c>
      <c r="D42" s="1"/>
      <c r="E42" s="1">
        <v>502</v>
      </c>
      <c r="F42" s="1">
        <v>1915</v>
      </c>
      <c r="G42" s="7">
        <v>0.18</v>
      </c>
      <c r="H42" s="1">
        <v>120</v>
      </c>
      <c r="I42" s="1"/>
      <c r="J42" s="1">
        <v>495</v>
      </c>
      <c r="K42" s="1">
        <f>E42-J42</f>
        <v>7</v>
      </c>
      <c r="L42" s="1"/>
      <c r="M42" s="1"/>
      <c r="N42" s="1"/>
      <c r="O42" s="1">
        <f t="shared" ref="O42:O43" si="11">E42/5</f>
        <v>100.4</v>
      </c>
      <c r="P42" s="5"/>
      <c r="Q42" s="5"/>
      <c r="R42" s="1"/>
      <c r="S42" s="1">
        <f t="shared" ref="S42:S43" si="12">(F42+P42)/O42</f>
        <v>19.073705179282868</v>
      </c>
      <c r="T42" s="1">
        <f t="shared" ref="T42:T43" si="13">F42/O42</f>
        <v>19.073705179282868</v>
      </c>
      <c r="U42" s="1">
        <v>90.2</v>
      </c>
      <c r="V42" s="1">
        <v>119.8</v>
      </c>
      <c r="W42" s="1">
        <v>111.8</v>
      </c>
      <c r="X42" s="1">
        <v>205.8</v>
      </c>
      <c r="Y42" s="1">
        <v>0</v>
      </c>
      <c r="Z42" s="1">
        <v>2</v>
      </c>
      <c r="AA42" s="1">
        <v>10.199999999999999</v>
      </c>
      <c r="AB42" s="1">
        <v>128.19999999999999</v>
      </c>
      <c r="AC42" s="1">
        <v>175.8</v>
      </c>
      <c r="AD42" s="1">
        <v>163.6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44</v>
      </c>
      <c r="B43" s="1" t="s">
        <v>36</v>
      </c>
      <c r="C43" s="1">
        <v>4700</v>
      </c>
      <c r="D43" s="1">
        <v>4000</v>
      </c>
      <c r="E43" s="1">
        <v>1292</v>
      </c>
      <c r="F43" s="1">
        <v>7408</v>
      </c>
      <c r="G43" s="7">
        <v>0.18</v>
      </c>
      <c r="H43" s="1">
        <v>120</v>
      </c>
      <c r="I43" s="1"/>
      <c r="J43" s="1">
        <v>1292</v>
      </c>
      <c r="K43" s="1">
        <f>E43-J43</f>
        <v>0</v>
      </c>
      <c r="L43" s="1"/>
      <c r="M43" s="1"/>
      <c r="N43" s="1"/>
      <c r="O43" s="1">
        <f t="shared" si="11"/>
        <v>258.39999999999998</v>
      </c>
      <c r="P43" s="5"/>
      <c r="Q43" s="5"/>
      <c r="R43" s="1"/>
      <c r="S43" s="1">
        <f t="shared" si="12"/>
        <v>28.668730650154803</v>
      </c>
      <c r="T43" s="1">
        <f t="shared" si="13"/>
        <v>28.668730650154803</v>
      </c>
      <c r="U43" s="1">
        <v>304</v>
      </c>
      <c r="V43" s="1">
        <v>281.39999999999998</v>
      </c>
      <c r="W43" s="1">
        <v>456.8</v>
      </c>
      <c r="X43" s="1">
        <v>472.8</v>
      </c>
      <c r="Y43" s="1">
        <v>432.4</v>
      </c>
      <c r="Z43" s="1">
        <v>513</v>
      </c>
      <c r="AA43" s="1">
        <v>428.6</v>
      </c>
      <c r="AB43" s="1">
        <v>388</v>
      </c>
      <c r="AC43" s="1">
        <v>460.4</v>
      </c>
      <c r="AD43" s="1">
        <v>470.2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40" xr:uid="{74B51DD8-A47A-4D16-A78B-8ADAC3A08C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2025-05-12T12:59:46Z</dcterms:created>
  <dcterms:modified xsi:type="dcterms:W3CDTF">2025-05-12T13:20:22Z</dcterms:modified>
</cp:coreProperties>
</file>