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Лист1!$B$1:$B$487</definedName>
    <definedName name="_xlnm._FilterDatabase" localSheetId="1" hidden="1">Лист3!$A$1:$L$312</definedName>
  </definedNames>
  <calcPr calcId="152511"/>
</workbook>
</file>

<file path=xl/calcChain.xml><?xml version="1.0" encoding="utf-8"?>
<calcChain xmlns="http://schemas.openxmlformats.org/spreadsheetml/2006/main">
  <c r="G334" i="4" l="1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L459" i="4" l="1"/>
  <c r="K459" i="4"/>
  <c r="J459" i="4"/>
  <c r="I459" i="4"/>
  <c r="H459" i="4"/>
  <c r="G459" i="4"/>
  <c r="L456" i="4"/>
  <c r="K456" i="4"/>
  <c r="J456" i="4"/>
  <c r="I456" i="4"/>
  <c r="H456" i="4"/>
  <c r="G456" i="4"/>
  <c r="K124" i="2" l="1"/>
  <c r="K123" i="2"/>
  <c r="K120" i="2"/>
  <c r="K121" i="2"/>
  <c r="K117" i="2"/>
  <c r="L118" i="2"/>
  <c r="M118" i="2"/>
  <c r="N118" i="2"/>
  <c r="O118" i="2"/>
  <c r="G526" i="4" l="1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L177" i="4" l="1"/>
  <c r="K177" i="4"/>
  <c r="J177" i="4"/>
  <c r="I177" i="4"/>
  <c r="H177" i="4"/>
  <c r="G177" i="4"/>
  <c r="G478" i="4" l="1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L622" i="4"/>
  <c r="K622" i="4"/>
  <c r="J622" i="4"/>
  <c r="I622" i="4"/>
  <c r="H622" i="4"/>
  <c r="G622" i="4"/>
  <c r="L621" i="4"/>
  <c r="K621" i="4"/>
  <c r="J621" i="4"/>
  <c r="I621" i="4"/>
  <c r="H621" i="4"/>
  <c r="G621" i="4"/>
  <c r="L535" i="4"/>
  <c r="K535" i="4"/>
  <c r="J535" i="4"/>
  <c r="I535" i="4"/>
  <c r="H535" i="4"/>
  <c r="G535" i="4"/>
  <c r="L590" i="4"/>
  <c r="K590" i="4"/>
  <c r="J590" i="4"/>
  <c r="I590" i="4"/>
  <c r="H590" i="4"/>
  <c r="G590" i="4"/>
  <c r="G429" i="4" l="1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01" i="4" l="1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241" i="4" l="1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L564" i="4" l="1"/>
  <c r="K564" i="4"/>
  <c r="J564" i="4"/>
  <c r="I564" i="4"/>
  <c r="H564" i="4"/>
  <c r="G564" i="4"/>
  <c r="L563" i="4"/>
  <c r="K563" i="4"/>
  <c r="J563" i="4"/>
  <c r="I563" i="4"/>
  <c r="H563" i="4"/>
  <c r="G563" i="4"/>
  <c r="N123" i="2" l="1"/>
  <c r="L117" i="2"/>
  <c r="K118" i="2"/>
  <c r="M117" i="2"/>
  <c r="N117" i="2"/>
  <c r="O117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448" i="4" l="1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L387" i="4"/>
  <c r="K387" i="4"/>
  <c r="J387" i="4"/>
  <c r="I387" i="4"/>
  <c r="H387" i="4"/>
  <c r="G387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54" i="4" l="1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0" i="2"/>
  <c r="G170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2" i="2" l="1"/>
  <c r="K223" i="2"/>
  <c r="I126" i="2"/>
  <c r="J126" i="2"/>
  <c r="F126" i="2"/>
  <c r="N127" i="2"/>
  <c r="K127" i="2"/>
  <c r="L126" i="2"/>
  <c r="M126" i="2"/>
  <c r="N126" i="2"/>
  <c r="O126" i="2"/>
  <c r="L127" i="2"/>
  <c r="M127" i="2"/>
  <c r="O127" i="2"/>
  <c r="K126" i="2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78" i="2" l="1"/>
  <c r="I77" i="2"/>
  <c r="K77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525" i="4"/>
  <c r="H525" i="4"/>
  <c r="I525" i="4"/>
  <c r="J525" i="4"/>
  <c r="K525" i="4"/>
  <c r="L525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G615" i="4"/>
  <c r="H615" i="4"/>
  <c r="I615" i="4"/>
  <c r="J615" i="4"/>
  <c r="K615" i="4"/>
  <c r="L615" i="4"/>
  <c r="G616" i="4"/>
  <c r="H616" i="4"/>
  <c r="I616" i="4"/>
  <c r="J616" i="4"/>
  <c r="K616" i="4"/>
  <c r="L616" i="4"/>
  <c r="G617" i="4"/>
  <c r="H617" i="4"/>
  <c r="I617" i="4"/>
  <c r="J617" i="4"/>
  <c r="K617" i="4"/>
  <c r="L617" i="4"/>
  <c r="G618" i="4"/>
  <c r="H618" i="4"/>
  <c r="I618" i="4"/>
  <c r="J618" i="4"/>
  <c r="K618" i="4"/>
  <c r="L618" i="4"/>
  <c r="G619" i="4"/>
  <c r="H619" i="4"/>
  <c r="I619" i="4"/>
  <c r="J619" i="4"/>
  <c r="K619" i="4"/>
  <c r="L619" i="4"/>
  <c r="G620" i="4"/>
  <c r="H620" i="4"/>
  <c r="I620" i="4"/>
  <c r="J620" i="4"/>
  <c r="K620" i="4"/>
  <c r="L620" i="4"/>
  <c r="G623" i="4"/>
  <c r="H623" i="4"/>
  <c r="I623" i="4"/>
  <c r="J623" i="4"/>
  <c r="K623" i="4"/>
  <c r="L623" i="4"/>
  <c r="G624" i="4"/>
  <c r="H624" i="4"/>
  <c r="I624" i="4"/>
  <c r="J624" i="4"/>
  <c r="K624" i="4"/>
  <c r="L624" i="4"/>
  <c r="G625" i="4"/>
  <c r="H625" i="4"/>
  <c r="I625" i="4"/>
  <c r="J625" i="4"/>
  <c r="K625" i="4"/>
  <c r="L625" i="4"/>
  <c r="G626" i="4"/>
  <c r="H626" i="4"/>
  <c r="I626" i="4"/>
  <c r="J626" i="4"/>
  <c r="K626" i="4"/>
  <c r="L626" i="4"/>
  <c r="G627" i="4"/>
  <c r="H627" i="4"/>
  <c r="I627" i="4"/>
  <c r="J627" i="4"/>
  <c r="K627" i="4"/>
  <c r="L627" i="4"/>
  <c r="G628" i="4"/>
  <c r="H628" i="4"/>
  <c r="I628" i="4"/>
  <c r="J628" i="4"/>
  <c r="K628" i="4"/>
  <c r="L628" i="4"/>
  <c r="G629" i="4"/>
  <c r="H629" i="4"/>
  <c r="I629" i="4"/>
  <c r="J629" i="4"/>
  <c r="K629" i="4"/>
  <c r="L629" i="4"/>
  <c r="G630" i="4"/>
  <c r="H630" i="4"/>
  <c r="I630" i="4"/>
  <c r="J630" i="4"/>
  <c r="K630" i="4"/>
  <c r="L630" i="4"/>
  <c r="G631" i="4"/>
  <c r="H631" i="4"/>
  <c r="I631" i="4"/>
  <c r="J631" i="4"/>
  <c r="K631" i="4"/>
  <c r="L631" i="4"/>
  <c r="G632" i="4"/>
  <c r="H632" i="4"/>
  <c r="I632" i="4"/>
  <c r="J632" i="4"/>
  <c r="K632" i="4"/>
  <c r="L632" i="4"/>
  <c r="G633" i="4"/>
  <c r="H633" i="4"/>
  <c r="I633" i="4"/>
  <c r="J633" i="4"/>
  <c r="K633" i="4"/>
  <c r="L633" i="4"/>
  <c r="G634" i="4"/>
  <c r="H634" i="4"/>
  <c r="I634" i="4"/>
  <c r="J634" i="4"/>
  <c r="K634" i="4"/>
  <c r="L634" i="4"/>
  <c r="G635" i="4"/>
  <c r="H635" i="4"/>
  <c r="I635" i="4"/>
  <c r="J635" i="4"/>
  <c r="K635" i="4"/>
  <c r="L635" i="4"/>
  <c r="N254" i="2" l="1"/>
  <c r="M254" i="2"/>
  <c r="L254" i="2"/>
  <c r="K254" i="2"/>
  <c r="I254" i="2"/>
  <c r="F254" i="2"/>
  <c r="H126" i="2"/>
  <c r="G126" i="2"/>
  <c r="O124" i="2" l="1"/>
  <c r="N124" i="2"/>
  <c r="M124" i="2"/>
  <c r="L124" i="2"/>
  <c r="O123" i="2"/>
  <c r="M123" i="2"/>
  <c r="L123" i="2"/>
  <c r="J123" i="2"/>
  <c r="I123" i="2"/>
  <c r="H123" i="2"/>
  <c r="G123" i="2"/>
  <c r="F123" i="2"/>
  <c r="O121" i="2" l="1"/>
  <c r="N121" i="2"/>
  <c r="M121" i="2"/>
  <c r="L121" i="2"/>
  <c r="O120" i="2"/>
  <c r="N120" i="2"/>
  <c r="M120" i="2"/>
  <c r="L120" i="2"/>
  <c r="J120" i="2"/>
  <c r="I120" i="2"/>
  <c r="H120" i="2"/>
  <c r="G120" i="2"/>
  <c r="F120" i="2"/>
  <c r="J117" i="2"/>
  <c r="I117" i="2"/>
  <c r="H117" i="2"/>
  <c r="G117" i="2"/>
  <c r="F117" i="2"/>
  <c r="J77" i="2" l="1"/>
  <c r="H77" i="2"/>
  <c r="F77" i="2"/>
  <c r="G77" i="2"/>
  <c r="H170" i="2"/>
  <c r="I170" i="2"/>
  <c r="O9" i="2" s="1"/>
  <c r="F170" i="2"/>
  <c r="K163" i="2"/>
  <c r="M162" i="2"/>
  <c r="J162" i="2"/>
  <c r="I162" i="2"/>
  <c r="H162" i="2"/>
  <c r="G162" i="2"/>
  <c r="F162" i="2"/>
  <c r="K40" i="2"/>
  <c r="M77" i="2"/>
  <c r="J113" i="2"/>
  <c r="I113" i="2"/>
  <c r="H113" i="2"/>
  <c r="G113" i="2"/>
  <c r="F113" i="2"/>
  <c r="L78" i="2"/>
  <c r="M78" i="2"/>
  <c r="N78" i="2"/>
  <c r="O78" i="2"/>
  <c r="L77" i="2"/>
  <c r="N77" i="2"/>
  <c r="O77" i="2"/>
  <c r="O170" i="2" l="1"/>
  <c r="M170" i="2"/>
  <c r="K170" i="2"/>
  <c r="L170" i="2" l="1"/>
  <c r="N170" i="2"/>
  <c r="L171" i="2"/>
  <c r="M171" i="2"/>
  <c r="N171" i="2"/>
  <c r="O171" i="2"/>
  <c r="K171" i="2"/>
  <c r="J484" i="2" l="1"/>
  <c r="I484" i="2"/>
  <c r="H484" i="2"/>
  <c r="G484" i="2"/>
  <c r="I97" i="2" l="1"/>
  <c r="F484" i="2" l="1"/>
  <c r="K485" i="2"/>
  <c r="K48" i="2" l="1"/>
  <c r="K47" i="2"/>
  <c r="K94" i="2" l="1"/>
  <c r="K93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4" i="2" l="1"/>
  <c r="K314" i="2"/>
  <c r="K280" i="2"/>
  <c r="K260" i="2"/>
  <c r="K242" i="2"/>
  <c r="K236" i="2"/>
  <c r="K229" i="2"/>
  <c r="K222" i="2"/>
  <c r="K210" i="2"/>
  <c r="K205" i="2"/>
  <c r="K162" i="2"/>
  <c r="K97" i="2"/>
  <c r="K89" i="2"/>
  <c r="K113" i="2"/>
  <c r="K132" i="2"/>
  <c r="K98" i="2"/>
  <c r="K90" i="2"/>
  <c r="K83" i="2"/>
  <c r="K56" i="2"/>
  <c r="K26" i="2"/>
  <c r="K18" i="2"/>
  <c r="L485" i="2" l="1"/>
  <c r="M485" i="2"/>
  <c r="N485" i="2"/>
  <c r="O485" i="2"/>
  <c r="L484" i="2" l="1"/>
  <c r="M484" i="2"/>
  <c r="N484" i="2"/>
  <c r="O484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97" i="2" l="1"/>
  <c r="O98" i="2"/>
  <c r="N98" i="2"/>
  <c r="M98" i="2"/>
  <c r="L98" i="2"/>
  <c r="N97" i="2"/>
  <c r="M97" i="2"/>
  <c r="L97" i="2"/>
  <c r="J97" i="2"/>
  <c r="H97" i="2"/>
  <c r="G97" i="2"/>
  <c r="F97" i="2"/>
  <c r="O163" i="2" l="1"/>
  <c r="N163" i="2"/>
  <c r="M163" i="2"/>
  <c r="L163" i="2"/>
  <c r="O162" i="2"/>
  <c r="N162" i="2"/>
  <c r="L162" i="2"/>
  <c r="Q266" i="2" l="1"/>
  <c r="R8" i="2" l="1"/>
  <c r="S8" i="2"/>
  <c r="T8" i="2"/>
  <c r="U8" i="2"/>
  <c r="Q8" i="2"/>
  <c r="F26" i="2" l="1"/>
  <c r="F280" i="2" l="1"/>
  <c r="M113" i="2" l="1"/>
  <c r="L113" i="2"/>
  <c r="O114" i="2"/>
  <c r="O113" i="2"/>
  <c r="N114" i="2"/>
  <c r="N113" i="2"/>
  <c r="M114" i="2"/>
  <c r="L114" i="2"/>
  <c r="K114" i="2"/>
  <c r="F242" i="2" l="1"/>
  <c r="L206" i="2" l="1"/>
  <c r="K206" i="2"/>
  <c r="G205" i="2"/>
  <c r="F205" i="2"/>
  <c r="F236" i="2" l="1"/>
  <c r="G260" i="2"/>
  <c r="H260" i="2"/>
  <c r="I260" i="2"/>
  <c r="J260" i="2"/>
  <c r="F260" i="2"/>
  <c r="F314" i="2"/>
  <c r="F18" i="2" l="1"/>
  <c r="K230" i="2" l="1"/>
  <c r="F222" i="2"/>
  <c r="J254" i="2"/>
  <c r="K255" i="2"/>
  <c r="G254" i="2"/>
  <c r="H254" i="2"/>
  <c r="K315" i="2" l="1"/>
  <c r="Q7" i="2"/>
  <c r="K281" i="2"/>
  <c r="K261" i="2"/>
  <c r="K243" i="2"/>
  <c r="K237" i="2"/>
  <c r="K211" i="2"/>
  <c r="Q6" i="2"/>
  <c r="Q5" i="2"/>
  <c r="K131" i="2"/>
  <c r="K82" i="2"/>
  <c r="Q4" i="2" s="1"/>
  <c r="K27" i="2"/>
  <c r="K19" i="2"/>
  <c r="L260" i="2"/>
  <c r="M260" i="2"/>
  <c r="N260" i="2"/>
  <c r="O260" i="2"/>
  <c r="L261" i="2"/>
  <c r="M261" i="2"/>
  <c r="N261" i="2"/>
  <c r="O261" i="2"/>
  <c r="K8" i="2" l="1"/>
  <c r="Q2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F210" i="2"/>
  <c r="O254" i="2" l="1"/>
  <c r="L255" i="2"/>
  <c r="M255" i="2"/>
  <c r="N255" i="2"/>
  <c r="O255" i="2"/>
  <c r="L89" i="2" l="1"/>
  <c r="M89" i="2"/>
  <c r="N89" i="2"/>
  <c r="O89" i="2"/>
  <c r="L90" i="2"/>
  <c r="M90" i="2"/>
  <c r="N90" i="2"/>
  <c r="O90" i="2"/>
  <c r="I89" i="2"/>
  <c r="G89" i="2"/>
  <c r="H89" i="2"/>
  <c r="J89" i="2"/>
  <c r="F89" i="2"/>
  <c r="J26" i="2" l="1"/>
  <c r="L93" i="2" l="1"/>
  <c r="M93" i="2"/>
  <c r="N93" i="2"/>
  <c r="O93" i="2"/>
  <c r="L94" i="2"/>
  <c r="M94" i="2"/>
  <c r="N94" i="2"/>
  <c r="O94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4" i="2" l="1"/>
  <c r="G93" i="2" l="1"/>
  <c r="F93" i="2"/>
  <c r="J93" i="2"/>
  <c r="I93" i="2"/>
  <c r="H93" i="2"/>
  <c r="T11" i="2" l="1"/>
  <c r="S11" i="2"/>
  <c r="R11" i="2"/>
  <c r="H47" i="2"/>
  <c r="H55" i="2" l="1"/>
  <c r="G47" i="2" l="1"/>
  <c r="L280" i="2" l="1"/>
  <c r="M280" i="2"/>
  <c r="N280" i="2"/>
  <c r="O280" i="2"/>
  <c r="L281" i="2"/>
  <c r="M281" i="2"/>
  <c r="N281" i="2"/>
  <c r="O281" i="2"/>
  <c r="I314" i="2" l="1"/>
  <c r="H314" i="2"/>
  <c r="L131" i="2" l="1"/>
  <c r="M131" i="2"/>
  <c r="N131" i="2"/>
  <c r="O131" i="2"/>
  <c r="L132" i="2"/>
  <c r="M132" i="2"/>
  <c r="N132" i="2"/>
  <c r="O132" i="2"/>
  <c r="H131" i="2"/>
  <c r="G131" i="2"/>
  <c r="I131" i="2"/>
  <c r="J131" i="2"/>
  <c r="F131" i="2"/>
  <c r="J205" i="2" l="1"/>
  <c r="M315" i="2" l="1"/>
  <c r="M314" i="2"/>
  <c r="L314" i="2"/>
  <c r="N314" i="2"/>
  <c r="O314" i="2"/>
  <c r="L315" i="2"/>
  <c r="N315" i="2"/>
  <c r="O315" i="2"/>
  <c r="J314" i="2" l="1"/>
  <c r="H280" i="2"/>
  <c r="G280" i="2"/>
  <c r="I280" i="2"/>
  <c r="J280" i="2"/>
  <c r="L242" i="2"/>
  <c r="M242" i="2"/>
  <c r="N242" i="2"/>
  <c r="O242" i="2"/>
  <c r="L243" i="2"/>
  <c r="M243" i="2"/>
  <c r="N243" i="2"/>
  <c r="O243" i="2"/>
  <c r="G242" i="2"/>
  <c r="H242" i="2"/>
  <c r="I242" i="2"/>
  <c r="J242" i="2"/>
  <c r="L236" i="2"/>
  <c r="M236" i="2"/>
  <c r="N236" i="2"/>
  <c r="O236" i="2"/>
  <c r="L237" i="2"/>
  <c r="M237" i="2"/>
  <c r="N237" i="2"/>
  <c r="O237" i="2"/>
  <c r="G236" i="2"/>
  <c r="H236" i="2"/>
  <c r="I236" i="2"/>
  <c r="J236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F229" i="2"/>
  <c r="L222" i="2"/>
  <c r="M222" i="2"/>
  <c r="N222" i="2"/>
  <c r="O222" i="2"/>
  <c r="L223" i="2"/>
  <c r="M223" i="2"/>
  <c r="N223" i="2"/>
  <c r="O223" i="2"/>
  <c r="G222" i="2"/>
  <c r="H222" i="2"/>
  <c r="J222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3" i="2"/>
  <c r="M83" i="2"/>
  <c r="N83" i="2"/>
  <c r="O83" i="2"/>
  <c r="L82" i="2"/>
  <c r="M82" i="2"/>
  <c r="N82" i="2"/>
  <c r="O82" i="2"/>
  <c r="G82" i="2"/>
  <c r="L9" i="2" s="1"/>
  <c r="H82" i="2"/>
  <c r="I82" i="2"/>
  <c r="J82" i="2"/>
  <c r="F82" i="2"/>
  <c r="K9" i="2" s="1"/>
  <c r="N8" i="2" l="1"/>
  <c r="M206" i="2"/>
  <c r="M8" i="2" s="1"/>
  <c r="N206" i="2"/>
  <c r="O206" i="2"/>
  <c r="O8" i="2" s="1"/>
  <c r="L205" i="2"/>
  <c r="R6" i="2" s="1"/>
  <c r="M205" i="2"/>
  <c r="S6" i="2" s="1"/>
  <c r="N205" i="2"/>
  <c r="T6" i="2" s="1"/>
  <c r="O205" i="2"/>
  <c r="U6" i="2" s="1"/>
  <c r="H205" i="2"/>
  <c r="M9" i="2" s="1"/>
  <c r="I205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<sst xmlns="http://schemas.openxmlformats.org/spreadsheetml/2006/main" count="3647" uniqueCount="1378">
  <si>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</si>
  <si>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</si>
  <si>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</si>
  <si>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</si>
  <si>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</si>
  <si>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</si>
  <si>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</si>
  <si>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</si>
  <si>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</si>
  <si>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</si>
  <si>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</si>
  <si>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</si>
  <si>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</si>
  <si>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</si>
  <si>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</si>
  <si>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</si>
  <si>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</si>
  <si>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</si>
  <si>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</si>
  <si>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</si>
  <si>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</si>
  <si>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</si>
  <si>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</si>
  <si>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</si>
  <si>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</si>
  <si>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</si>
  <si>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</si>
  <si>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</si>
  <si>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</si>
  <si>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</si>
  <si>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</si>
  <si>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</si>
  <si>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</si>
  <si>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</si>
  <si>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</si>
  <si>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</si>
  <si>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</si>
  <si>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</si>
  <si>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</si>
  <si>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</si>
  <si>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</si>
  <si>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</si>
  <si>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</si>
  <si>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</si>
  <si>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</si>
  <si>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</si>
  <si>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</si>
  <si>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</si>
  <si>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</si>
  <si>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</si>
  <si>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</si>
  <si>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</si>
  <si>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</si>
  <si>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</si>
  <si>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</si>
  <si>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</si>
  <si>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</si>
  <si>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</si>
  <si>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</si>
  <si>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</si>
  <si>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</si>
  <si>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</si>
  <si>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</si>
  <si>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</si>
  <si>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</si>
  <si>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</si>
  <si>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</si>
  <si>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</si>
  <si>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</si>
  <si>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</si>
  <si>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</si>
  <si>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</si>
  <si>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</si>
  <si>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</si>
  <si>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</si>
  <si>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</si>
  <si>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</si>
  <si>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</si>
  <si>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</si>
  <si>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</si>
  <si>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</si>
  <si>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</si>
  <si>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</si>
  <si>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</si>
  <si>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</si>
  <si>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</si>
  <si>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</si>
  <si>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</si>
  <si>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</si>
  <si>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</si>
  <si>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</si>
  <si>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</si>
  <si>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</si>
  <si>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</si>
  <si>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</si>
  <si>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</si>
  <si>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</si>
  <si>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</si>
  <si>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</si>
  <si>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</si>
  <si>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</si>
  <si>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</si>
  <si>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</si>
  <si>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</si>
  <si>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</si>
  <si>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</si>
  <si>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</si>
  <si>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</si>
  <si>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</si>
  <si>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</si>
  <si>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</si>
  <si>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</si>
  <si>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</si>
  <si>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</si>
  <si>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</si>
  <si>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</si>
  <si>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</si>
  <si>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</si>
  <si>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</si>
  <si>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</si>
  <si>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</si>
  <si>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</si>
  <si>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</si>
  <si>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</si>
  <si>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</si>
  <si>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</si>
  <si>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</si>
  <si>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</si>
  <si>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</si>
  <si>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</si>
  <si>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</si>
  <si>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</si>
  <si>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</si>
  <si>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</si>
  <si>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</si>
  <si>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</si>
  <si>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</si>
  <si>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</si>
  <si>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</si>
  <si>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</si>
  <si>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</si>
  <si>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</si>
  <si>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</si>
  <si>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</si>
  <si>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</si>
  <si>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</si>
  <si>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</si>
  <si>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</si>
  <si>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</si>
  <si>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</si>
  <si>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</si>
  <si>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</si>
  <si>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</si>
  <si>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</si>
  <si>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</si>
  <si>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</si>
  <si>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</si>
  <si>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</si>
  <si>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</si>
  <si>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</si>
  <si>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</si>
  <si>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</si>
  <si>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</si>
  <si>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</si>
  <si>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</si>
  <si>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</si>
  <si>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</si>
  <si>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</si>
  <si>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</si>
  <si>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</si>
  <si>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</si>
  <si>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</si>
  <si>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</si>
  <si>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</si>
  <si>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</si>
  <si>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</si>
  <si>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</si>
  <si>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</si>
  <si>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</si>
  <si>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</si>
  <si>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</si>
  <si>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</si>
  <si>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</si>
  <si>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</si>
  <si>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</si>
  <si>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</si>
  <si>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</si>
  <si>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</si>
  <si>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</si>
  <si>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</si>
  <si>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</si>
  <si>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</si>
  <si>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</si>
  <si>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</si>
  <si>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</si>
  <si>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</si>
  <si>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</si>
  <si>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</si>
  <si>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</si>
  <si>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</si>
  <si>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</si>
  <si>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</si>
  <si>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</si>
  <si>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</si>
  <si>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</si>
  <si>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</si>
  <si>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</si>
  <si>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</si>
  <si>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</si>
  <si>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</si>
  <si>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</si>
  <si>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</si>
  <si>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</si>
  <si>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</si>
  <si>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</si>
  <si>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</si>
  <si>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</si>
  <si>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</si>
  <si>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</si>
  <si>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</si>
  <si>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</si>
  <si>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</si>
  <si>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</si>
  <si>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</si>
  <si>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</si>
  <si>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</si>
  <si>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</si>
  <si>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</si>
  <si>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</si>
  <si>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</si>
  <si>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</si>
  <si>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</si>
  <si>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</si>
  <si>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</si>
  <si>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</si>
  <si>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</si>
  <si>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</si>
  <si>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</si>
  <si>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</si>
  <si>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</si>
  <si>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</si>
  <si>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</si>
  <si>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</si>
  <si>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</si>
  <si>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</si>
  <si>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</si>
  <si>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</si>
  <si>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</si>
  <si>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</si>
  <si>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</si>
  <si>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</si>
  <si>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</si>
  <si>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</si>
  <si>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</si>
  <si>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</si>
  <si>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</si>
  <si>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</si>
  <si>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</si>
  <si>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</si>
  <si>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</si>
  <si>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</si>
  <si>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</si>
  <si>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</si>
  <si>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</si>
  <si>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</si>
  <si>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</si>
  <si>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</si>
  <si>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</si>
  <si>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</si>
  <si>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</si>
  <si>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</si>
  <si>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</si>
  <si>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</si>
  <si>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</si>
  <si>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</si>
  <si>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</si>
  <si>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</si>
  <si>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</si>
  <si>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</si>
  <si>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</si>
  <si>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</si>
  <si>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</si>
  <si>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</si>
  <si>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</si>
  <si>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</si>
  <si>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</si>
  <si>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</si>
  <si>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</si>
  <si>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</si>
  <si>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</si>
  <si>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</si>
  <si>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</si>
  <si>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</si>
  <si>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</si>
  <si>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</si>
  <si>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</si>
  <si>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</si>
  <si>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</si>
  <si>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</si>
  <si>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</si>
  <si>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</si>
  <si>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</si>
  <si>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</si>
  <si>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</si>
  <si>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</si>
  <si>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</si>
  <si>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</si>
  <si>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</si>
  <si>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</si>
  <si>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</si>
  <si>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</si>
  <si>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</si>
  <si>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</si>
  <si>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</si>
  <si>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</si>
  <si>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</si>
  <si>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</si>
  <si>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</si>
  <si>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</si>
  <si>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</si>
  <si>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</si>
  <si>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</si>
  <si>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</si>
  <si>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</si>
  <si>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</si>
  <si>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</si>
  <si>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</si>
  <si>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</si>
  <si>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</si>
  <si>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</si>
  <si>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</si>
  <si>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</si>
  <si>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</si>
  <si>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</si>
  <si>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</si>
  <si>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</si>
  <si>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</si>
  <si>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</si>
  <si>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</si>
  <si>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</si>
  <si>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</si>
  <si>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</si>
  <si>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</si>
  <si>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</si>
  <si>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</si>
  <si>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</si>
  <si>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</si>
  <si>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</si>
  <si>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</si>
  <si>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</si>
  <si>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</si>
  <si>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</si>
  <si>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</si>
  <si>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</si>
  <si>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</si>
  <si>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</si>
  <si>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</si>
  <si>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</si>
  <si>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</si>
  <si>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</si>
  <si>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</si>
  <si>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</si>
  <si>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</si>
  <si>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</si>
  <si>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</si>
  <si>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</si>
  <si>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</si>
  <si>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</si>
  <si>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</si>
  <si>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</si>
  <si>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</si>
  <si>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</si>
  <si>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</si>
  <si>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</si>
  <si>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</si>
  <si>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</si>
  <si>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</si>
  <si>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</si>
  <si>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</si>
  <si>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</si>
  <si>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</si>
  <si>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</si>
  <si>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</si>
  <si>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</si>
  <si>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</si>
  <si>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</si>
  <si>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</si>
  <si>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</si>
  <si>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</si>
  <si>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</si>
  <si>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</si>
  <si>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</si>
  <si>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</si>
  <si>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</si>
  <si>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</si>
  <si>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</si>
  <si>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</si>
  <si>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</si>
  <si>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</si>
  <si>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</si>
  <si>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</si>
  <si>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</si>
  <si>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</si>
  <si>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</si>
  <si>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</si>
  <si>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</si>
  <si>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</si>
  <si>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</si>
  <si>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</si>
  <si>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</si>
  <si>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</si>
  <si>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</si>
  <si>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</si>
  <si>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</si>
  <si>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</si>
  <si>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</si>
  <si>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</si>
  <si>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</si>
  <si>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</si>
  <si>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</si>
  <si>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</si>
  <si>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</si>
  <si>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</si>
  <si>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</si>
  <si>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</si>
  <si>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</si>
  <si>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</si>
  <si>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</si>
  <si>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</si>
  <si>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</si>
  <si>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</si>
  <si>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</si>
  <si>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</si>
  <si>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</si>
  <si>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</si>
  <si>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</si>
  <si>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</si>
  <si>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</si>
  <si>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</si>
  <si>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</si>
  <si>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</si>
  <si>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</si>
  <si>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</si>
  <si>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</si>
  <si>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</si>
  <si>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</si>
  <si>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</si>
  <si>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</si>
  <si>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</si>
  <si>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</si>
  <si>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</si>
  <si>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</si>
  <si>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</si>
  <si>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</si>
  <si>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</si>
  <si>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</si>
  <si>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</si>
  <si>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</si>
  <si>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</si>
  <si>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</si>
  <si>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</si>
  <si>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</si>
  <si>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</si>
  <si>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</si>
  <si>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</si>
  <si>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</si>
  <si>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</si>
  <si>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</si>
  <si>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</si>
  <si>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</si>
  <si>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</si>
  <si>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</si>
  <si>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</si>
  <si>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</si>
  <si>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</si>
  <si>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</si>
  <si>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</si>
  <si>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</si>
  <si>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</si>
  <si>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</si>
  <si>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</si>
  <si>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</si>
  <si>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</si>
  <si>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</si>
  <si>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</si>
  <si>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</si>
  <si>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</si>
  <si>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</si>
  <si>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</si>
  <si>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</si>
  <si>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</si>
  <si>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</si>
  <si>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</si>
  <si>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</si>
  <si>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</si>
  <si>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</si>
  <si>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</si>
  <si>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</si>
  <si>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</si>
  <si>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</si>
  <si>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</si>
  <si>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</si>
  <si>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</si>
  <si>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</si>
  <si>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</si>
  <si>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</si>
  <si>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</si>
  <si>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</si>
  <si>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</si>
  <si>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</si>
  <si>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</si>
  <si>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</si>
  <si>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</si>
  <si>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</si>
  <si>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</si>
  <si>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</si>
  <si>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</si>
  <si>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</si>
  <si>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</si>
  <si>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</si>
  <si>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</si>
  <si>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</si>
  <si>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</si>
  <si>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</si>
  <si>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</si>
  <si>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</si>
  <si>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</si>
  <si>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</si>
  <si>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</si>
  <si>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</si>
  <si>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</si>
  <si>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</si>
  <si>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</si>
  <si>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</si>
  <si>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</si>
  <si>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</si>
  <si>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</si>
  <si>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</si>
  <si>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</si>
  <si>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</si>
  <si>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</si>
  <si>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</si>
  <si>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</si>
  <si>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</si>
  <si>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</si>
  <si>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</si>
  <si>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</si>
  <si>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</si>
  <si>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</si>
  <si>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</si>
  <si>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</si>
  <si>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</si>
  <si>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</si>
  <si>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</si>
  <si>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</si>
  <si>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</si>
  <si>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</si>
  <si>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</si>
  <si>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</si>
  <si>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</si>
  <si>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</si>
  <si>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</si>
  <si>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</si>
  <si>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</si>
  <si>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</si>
  <si>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</si>
  <si>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</si>
  <si>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</si>
  <si>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</si>
  <si>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</si>
  <si>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</si>
  <si>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</si>
  <si>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</si>
  <si>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</si>
  <si>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</si>
  <si>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</si>
  <si>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</si>
  <si>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</si>
  <si>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</si>
  <si>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</si>
  <si>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</si>
  <si>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</si>
  <si>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</si>
  <si>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</si>
  <si>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</si>
  <si>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</si>
  <si>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</si>
  <si>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</si>
  <si>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</si>
  <si>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</si>
  <si>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</si>
  <si>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</si>
  <si>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</si>
  <si>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</si>
  <si>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</si>
  <si>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</si>
  <si>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</si>
  <si>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</si>
  <si>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</si>
  <si>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</si>
  <si>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</si>
  <si>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</si>
  <si>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</si>
  <si>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</si>
  <si>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</si>
  <si>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</si>
  <si>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</si>
  <si>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</si>
  <si>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</si>
  <si>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</si>
  <si>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</si>
  <si>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</si>
  <si>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</si>
  <si>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</si>
  <si>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</si>
  <si>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</si>
  <si>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</si>
  <si>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</si>
  <si>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</si>
  <si>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</si>
  <si>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</si>
  <si>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</si>
  <si>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</si>
  <si>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</si>
  <si>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</si>
  <si>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</si>
  <si>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</si>
  <si>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</si>
  <si>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</si>
  <si>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</si>
  <si>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</si>
  <si>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</si>
  <si>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</si>
  <si>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</si>
  <si>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</si>
  <si>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</si>
  <si>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</si>
  <si>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</si>
  <si>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</si>
  <si>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</si>
  <si>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</si>
  <si>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</si>
  <si>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</si>
  <si>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</si>
  <si>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</si>
  <si>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</si>
  <si>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</si>
  <si>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</si>
  <si>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</si>
  <si>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</si>
  <si>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</si>
  <si>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</si>
  <si>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</si>
  <si>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</si>
  <si>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</si>
  <si>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</si>
  <si>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</si>
  <si>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</si>
  <si>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</si>
  <si>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</si>
  <si>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</si>
  <si>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</si>
  <si>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</si>
  <si>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</si>
  <si>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</si>
  <si>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</si>
  <si>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</si>
  <si>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</si>
  <si>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</si>
  <si>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</si>
  <si>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</si>
  <si>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</si>
  <si>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</si>
  <si>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</si>
  <si>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</si>
  <si>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</si>
  <si>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</si>
  <si>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</si>
  <si>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</si>
  <si>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</si>
  <si>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</si>
  <si>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</si>
  <si>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</si>
  <si>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</si>
  <si>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</si>
  <si>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</si>
  <si>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</si>
  <si>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</si>
  <si>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</si>
  <si>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</si>
  <si>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</si>
  <si>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</si>
  <si>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</si>
  <si>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</si>
  <si>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</si>
  <si>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</si>
  <si>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</si>
  <si>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</si>
  <si>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</si>
  <si>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</si>
  <si>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</si>
  <si>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</si>
  <si>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</si>
  <si>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</si>
  <si>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</si>
  <si>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</si>
  <si>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</si>
  <si>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</si>
  <si>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</si>
  <si>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</si>
  <si>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</si>
  <si>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</si>
  <si>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</si>
  <si>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</si>
  <si>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</si>
  <si>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</si>
  <si>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</si>
  <si>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</si>
  <si>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</si>
  <si>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</si>
  <si>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</si>
  <si>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</si>
  <si>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</si>
  <si>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</si>
  <si>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</si>
  <si>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</si>
  <si>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</si>
  <si>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</si>
  <si>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</si>
  <si>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</si>
  <si>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</si>
  <si>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</si>
  <si>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</si>
  <si>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</si>
  <si>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</si>
  <si>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</si>
  <si>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</si>
  <si>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</si>
  <si>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</si>
  <si>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</si>
  <si>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</si>
  <si>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</si>
  <si>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</si>
  <si>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</si>
  <si>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</si>
  <si>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</si>
  <si>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</si>
  <si>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</si>
  <si>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</si>
  <si>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</si>
  <si>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</si>
  <si>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</si>
  <si>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</si>
  <si>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</si>
  <si>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</si>
  <si>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</si>
  <si>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</si>
  <si>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</si>
  <si>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</si>
  <si>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</si>
  <si>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</si>
  <si>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</si>
  <si>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</si>
  <si>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</si>
  <si>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</si>
  <si>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</si>
  <si>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</si>
  <si>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</si>
  <si>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</si>
  <si>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</si>
  <si>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</si>
  <si>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</si>
  <si>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</si>
  <si>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</si>
  <si>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</si>
  <si>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</si>
  <si>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</si>
  <si>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</si>
  <si>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</si>
  <si>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</si>
  <si>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</si>
  <si>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</si>
  <si>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</si>
  <si>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</si>
  <si>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</si>
  <si>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</si>
  <si>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</si>
  <si>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</si>
  <si>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</si>
  <si>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</si>
  <si>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</si>
  <si>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</si>
  <si>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</si>
  <si>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</si>
  <si>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</si>
  <si>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</si>
  <si>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</si>
  <si>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</si>
  <si>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</si>
  <si>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</si>
  <si>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</si>
  <si>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</si>
  <si>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</si>
  <si>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</si>
  <si>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</si>
  <si>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</si>
  <si>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</si>
  <si>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</si>
  <si>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</si>
  <si>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</si>
  <si>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</si>
  <si>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</si>
  <si>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</si>
  <si>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</si>
  <si>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</si>
  <si>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</si>
  <si>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</si>
  <si>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</si>
  <si>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</si>
  <si>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</si>
  <si>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</si>
  <si>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</si>
  <si>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</si>
  <si>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</si>
  <si>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</si>
  <si>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</si>
  <si>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</si>
  <si>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</si>
  <si>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</si>
  <si>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</si>
  <si>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</si>
  <si>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</si>
  <si>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</si>
  <si>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</si>
  <si>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</si>
  <si>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</si>
  <si>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</si>
  <si>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</si>
  <si>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</si>
  <si>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</si>
  <si>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</si>
  <si>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</si>
  <si>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</si>
  <si>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</si>
  <si>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</si>
  <si>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</si>
  <si>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</si>
  <si>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</si>
  <si>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</si>
  <si>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</si>
  <si>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</si>
  <si>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</si>
  <si>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</si>
  <si>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</si>
  <si>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</si>
  <si>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</si>
  <si>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</si>
  <si>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</si>
  <si>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</si>
  <si>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</si>
  <si>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</si>
  <si>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</si>
  <si>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</si>
  <si>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</si>
  <si>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</si>
  <si>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</si>
  <si>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</si>
  <si>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</si>
  <si>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</si>
  <si>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</si>
  <si>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</si>
  <si>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</si>
  <si>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</si>
  <si>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</si>
  <si>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</si>
  <si>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</si>
  <si>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</si>
  <si>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</si>
  <si>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</si>
  <si>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</si>
  <si>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</si>
  <si>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</si>
  <si>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</si>
  <si>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</si>
  <si>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</si>
  <si>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</si>
  <si>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</si>
  <si>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</si>
  <si>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</si>
  <si>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</si>
  <si>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</si>
  <si>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</si>
  <si>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</si>
  <si>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</si>
  <si>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</si>
  <si>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</si>
  <si>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</si>
  <si>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</si>
  <si>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</si>
  <si>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</si>
  <si>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</si>
  <si>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</si>
  <si>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</si>
  <si>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</si>
  <si>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</si>
  <si>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</si>
  <si>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</si>
  <si>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</si>
  <si>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</si>
  <si>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</si>
  <si>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</si>
  <si>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</si>
  <si>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</si>
  <si>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</si>
  <si>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</si>
  <si>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</si>
  <si>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</si>
  <si>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</si>
  <si>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</si>
  <si>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</si>
  <si>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</si>
  <si>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</si>
  <si>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</si>
  <si>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</si>
  <si>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</si>
  <si>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</si>
  <si>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</si>
  <si>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</si>
  <si>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</si>
  <si>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</si>
  <si>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</si>
  <si>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</si>
  <si>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</si>
  <si>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</si>
  <si>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</si>
  <si>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</si>
  <si>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</si>
  <si>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</si>
  <si>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</si>
  <si>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</si>
  <si>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</si>
  <si>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</si>
  <si>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</si>
  <si>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</si>
  <si>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</si>
  <si>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</si>
  <si>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</si>
  <si>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</si>
  <si>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</si>
  <si>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</si>
  <si>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</si>
  <si>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</si>
  <si>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</si>
  <si>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</si>
  <si>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</si>
  <si>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</si>
  <si>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</si>
  <si>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</si>
  <si>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</si>
  <si>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</si>
  <si>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</si>
  <si>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</si>
  <si>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</si>
  <si>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</si>
  <si>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</si>
  <si>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</si>
  <si>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</si>
  <si>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</si>
  <si>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</si>
  <si>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</si>
  <si>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</si>
  <si>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</si>
  <si>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</si>
  <si>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</si>
  <si>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</si>
  <si>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</si>
  <si>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</si>
  <si>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</si>
  <si>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</si>
  <si>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</si>
  <si>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</si>
  <si>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</si>
  <si>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</si>
  <si>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</si>
  <si>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</si>
  <si>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</si>
  <si>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</si>
  <si>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</si>
  <si>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</si>
  <si>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</si>
  <si>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</si>
  <si>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</si>
  <si>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</si>
  <si>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</si>
  <si>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</si>
  <si>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</si>
  <si>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</si>
  <si>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</si>
  <si>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</si>
  <si>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</si>
  <si>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</si>
  <si>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</si>
  <si>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</si>
  <si>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</si>
  <si>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</si>
  <si>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</si>
  <si>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</si>
  <si>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</si>
  <si>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</si>
  <si>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</si>
  <si>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</si>
  <si>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</si>
  <si>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</si>
  <si>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</si>
  <si>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</si>
  <si>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</si>
  <si>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</si>
  <si>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</si>
  <si>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</si>
  <si>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</si>
  <si>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</si>
  <si>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</si>
  <si>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</si>
  <si>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</si>
  <si>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</si>
  <si>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</si>
  <si>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</si>
  <si>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</si>
  <si>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</si>
  <si>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</si>
  <si>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</si>
  <si>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</si>
  <si>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</si>
  <si>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</si>
  <si>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</si>
  <si>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</si>
  <si>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</si>
  <si>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</si>
  <si>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</si>
  <si>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</si>
  <si>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</si>
  <si>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</si>
  <si>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</si>
  <si>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</si>
  <si>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</si>
  <si>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</si>
  <si>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</si>
  <si>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</si>
  <si>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</si>
  <si>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</si>
  <si>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</si>
  <si>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</si>
  <si>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</si>
  <si>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</si>
  <si>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</si>
  <si>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</si>
  <si>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</si>
  <si>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</si>
  <si>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</si>
  <si>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</si>
  <si>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</si>
  <si>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</si>
  <si>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</si>
  <si>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</si>
  <si>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</si>
  <si>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</si>
  <si>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</si>
  <si>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</si>
  <si>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</si>
  <si>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</si>
  <si>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</si>
  <si>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</si>
  <si>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</si>
  <si>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</si>
  <si>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</si>
  <si>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</si>
  <si>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</si>
  <si>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</si>
  <si>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</si>
  <si>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</si>
  <si>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</si>
  <si>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</si>
  <si>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</si>
  <si>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</si>
  <si>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</si>
  <si>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</si>
  <si>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</si>
  <si>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</si>
  <si>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</si>
  <si>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</si>
  <si>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</si>
  <si>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</si>
  <si>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</si>
  <si>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</si>
  <si>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</si>
  <si>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</si>
  <si>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</si>
  <si>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</si>
  <si>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</si>
  <si>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</si>
  <si>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</si>
  <si>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</si>
  <si>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</si>
  <si>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</si>
  <si>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</si>
  <si>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</si>
  <si>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</si>
  <si>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</si>
  <si>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</si>
  <si>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</si>
  <si>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</si>
  <si>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</si>
  <si>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</si>
  <si>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</si>
  <si>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</si>
  <si>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</si>
  <si>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</si>
  <si>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</si>
  <si>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</si>
  <si>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</si>
  <si>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</si>
  <si>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</si>
  <si>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</si>
  <si>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</si>
  <si>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</si>
  <si>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</si>
  <si>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</si>
  <si>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</si>
  <si>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</si>
  <si>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</si>
  <si>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</si>
  <si>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</si>
  <si>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</si>
  <si>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</si>
  <si>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</si>
  <si>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</si>
  <si>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</si>
  <si>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</si>
  <si>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</si>
  <si>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</si>
  <si>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</si>
  <si>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</si>
  <si>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</si>
  <si>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</si>
  <si>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</si>
  <si>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</si>
  <si>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</si>
  <si>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</si>
  <si>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</si>
  <si>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</si>
  <si>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</si>
  <si>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</si>
  <si>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</si>
  <si>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</si>
  <si>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</si>
  <si>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</si>
  <si>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</si>
  <si>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</si>
  <si>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</si>
  <si>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</si>
  <si>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</si>
  <si>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</si>
  <si>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</si>
  <si>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</si>
  <si>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</si>
  <si>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</si>
  <si>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</si>
  <si>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</si>
  <si>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</si>
  <si>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</si>
  <si>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</si>
  <si>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</si>
  <si>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</si>
  <si>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</si>
  <si>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</si>
  <si>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</si>
  <si>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</si>
  <si>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</si>
  <si>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</si>
  <si>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</si>
  <si>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</si>
  <si>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</si>
  <si>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</si>
  <si>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</si>
  <si>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</si>
  <si>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</si>
  <si>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</si>
  <si>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</si>
  <si>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</si>
  <si>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</si>
  <si>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</si>
  <si>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</si>
  <si>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</si>
  <si>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</si>
  <si>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</si>
  <si>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</si>
  <si>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</si>
  <si>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</si>
  <si>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</si>
  <si>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</si>
  <si>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</si>
  <si>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</si>
  <si>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</si>
  <si>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</si>
  <si>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</si>
  <si>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</si>
  <si>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</si>
  <si>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</si>
  <si>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</si>
  <si>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</si>
  <si>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</si>
  <si>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</si>
  <si>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</si>
  <si>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</si>
  <si>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</si>
  <si>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</si>
  <si>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</si>
  <si>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</si>
  <si>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</si>
  <si>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</si>
  <si>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</si>
  <si>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</si>
  <si>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</si>
  <si>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</si>
  <si>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</si>
  <si>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</si>
  <si>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</si>
  <si>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</si>
  <si>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</si>
  <si>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</si>
  <si>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</si>
  <si>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</si>
  <si>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</si>
  <si>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</si>
  <si>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</si>
  <si>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</si>
  <si>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</si>
  <si>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</si>
  <si>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</si>
  <si>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</si>
  <si>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</si>
  <si>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</si>
  <si>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</si>
  <si>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</si>
  <si>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</si>
  <si>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</si>
  <si>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</si>
  <si>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</si>
  <si>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</si>
  <si>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</si>
  <si>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</si>
  <si>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</si>
  <si>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</si>
  <si>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</si>
  <si>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</si>
  <si>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</si>
  <si>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</si>
  <si>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</si>
  <si>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</si>
  <si>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</si>
  <si>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</si>
  <si>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</si>
  <si>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</si>
  <si>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</si>
  <si>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</si>
  <si>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</si>
  <si>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</si>
  <si>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</si>
  <si>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</si>
  <si>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</si>
  <si>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</si>
  <si>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</si>
  <si>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</si>
  <si>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</si>
  <si>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</si>
  <si>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</si>
  <si>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</si>
  <si>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</si>
  <si>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</si>
  <si>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</si>
  <si>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</si>
  <si>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</si>
  <si>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</si>
  <si>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</si>
  <si>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</si>
  <si>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</si>
  <si>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</si>
  <si>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</si>
  <si>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</si>
  <si>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</si>
  <si>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</si>
  <si>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</si>
  <si>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</si>
  <si>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</si>
  <si>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</si>
  <si>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</si>
  <si>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</si>
  <si>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</si>
  <si>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</si>
  <si>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</si>
  <si>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</si>
  <si>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</si>
  <si>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</si>
  <si>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</si>
  <si>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</si>
  <si>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</si>
  <si>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</si>
  <si>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</si>
  <si>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</si>
  <si>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</si>
  <si>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</si>
  <si>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</si>
  <si>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</si>
  <si>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</si>
  <si>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</si>
  <si>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</si>
  <si>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</si>
  <si>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</si>
  <si>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</si>
  <si>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</si>
  <si>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</si>
  <si>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</si>
  <si>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</si>
  <si>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</si>
  <si>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</si>
  <si>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</si>
  <si>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</si>
  <si>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</si>
  <si>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</si>
  <si>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</si>
  <si>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</si>
  <si>
    <t>Соус Махеевъ "Сладкий Чили" ДП 230 г  УП16</t>
  </si>
  <si>
    <t>E-3SD-753-D23-X00-Y16</t>
  </si>
  <si>
    <t>Приправа Махеевъ "Маринад Классический" ДП 300 г  УП16</t>
  </si>
  <si>
    <t>E-3PP-767-D30-X00-Y16</t>
  </si>
  <si>
    <t>E-4KF-751-W25-X00-Y1</t>
  </si>
  <si>
    <t>КОРОЛЕВСКИЙ ВЫБОР® Десерт глазированный с арахисом вал 2,5 кг  УП1*</t>
  </si>
  <si>
    <t>КОРОЛЕВСКИЙ ВЫБОР® Десерт глазированный с арахисом Пакет 500 г  УП6</t>
  </si>
  <si>
    <t>E-4KF-751-P50-X00-Y6</t>
  </si>
  <si>
    <t>КОРОЛЕВСКИЙ ВЫБОР® Десерт глазированный с кокосом вал 2,5 кг  УП1*</t>
  </si>
  <si>
    <t>E-4KF-750-W25-X00-Y1</t>
  </si>
  <si>
    <t>КОРОЛЕВСКИЙ ВЫБОР® Десерт глазированный с кокосом Пакет  500 г  УП6</t>
  </si>
  <si>
    <t>E-4KF-750-P50-X00-Y6</t>
  </si>
  <si>
    <t>КОРОЛЕВСКИЙ ВЫБОР® Десерт глазированный со вкусом шоколадного брауни вал 2,5 кг  УП1*</t>
  </si>
  <si>
    <t>E-4KF-752-W25-X00-Y1</t>
  </si>
  <si>
    <t>КОРОЛЕВСКИЙ ВЫБОР® Десерт глазированный со вкусом шоколадного брауни Пакет 500 г  УП6</t>
  </si>
  <si>
    <t>E-4KF-752-P50-X00-Y6</t>
  </si>
  <si>
    <t>КОРОЛЕВСКИЙ ВЫБОР® Набор десертов вал 2,5 кг  УП1*</t>
  </si>
  <si>
    <t>E-4NK-779-W25-X00-Y1</t>
  </si>
  <si>
    <t>ESSEN® МАГИЯ® Конфеты со вкусом шоколадного трюфеля Пакет 4 кг</t>
  </si>
  <si>
    <t>4кг</t>
  </si>
  <si>
    <t>E-4KF-511-W40-X00-Y1</t>
  </si>
  <si>
    <t>E-4NK-717-P20-X00-Y10</t>
  </si>
  <si>
    <t>ESSEN®. Набор ириса сливочного Пакет 200 г  УП10*</t>
  </si>
  <si>
    <t>E-1BA-781-G40-X00-Y9</t>
  </si>
  <si>
    <t>Вафли декорированные "Вертушки-Веснушки" с молочно-ореховой начинкой ГЛ 400 г  УП9</t>
  </si>
  <si>
    <t>Снэки Трубочки хрустящие с ореховой начинкой вал 2 кг  УП1*</t>
  </si>
  <si>
    <t>E-2SN-780-W20-X00-Y1</t>
  </si>
  <si>
    <t>Снэки Трубочки хрустящие с ореховой начинкой ГЛ 400 г  УП9</t>
  </si>
  <si>
    <t>E-2SN-780-G40-X00-Y9</t>
  </si>
  <si>
    <t>ДаЁжъ!® МИНИ Конфеты с карамелью, арахисом и криспи 22 г Шоубокс 36 шт  УП4*</t>
  </si>
  <si>
    <t>E-4KF-782-S79-X00-Y4</t>
  </si>
  <si>
    <t>22 г</t>
  </si>
  <si>
    <t>E-1DZ-749-D30-X00-Y16</t>
  </si>
  <si>
    <t>Пакет дой-пак, Тропические фрукты</t>
  </si>
  <si>
    <t xml:space="preserve">Пакет дой-пак, "Тропические фрукты" </t>
  </si>
  <si>
    <t>Конфеты ТАЙНА с миндалем и кокосом Коробка 130 г  УП6</t>
  </si>
  <si>
    <t>E-4KF-532-K09-X00-Y6</t>
  </si>
  <si>
    <t>Конфеты "TRUFFLE CLASSIC" Пакет 1 кг  УП4</t>
  </si>
  <si>
    <t>Конфеты "TRUFFLE MILK" Пакет 1 кг  УП4</t>
  </si>
  <si>
    <t>E-4KF-210-W40-X21-Y1</t>
  </si>
  <si>
    <t>Конфеты TRUFFLE MILK/ТРЮФЕЛЬ МОЛОЧНЫЙ вал 4 кг  УП1*</t>
  </si>
  <si>
    <t>E-4KF-440-W40-X00-Y1</t>
  </si>
  <si>
    <t>Конфеты "TRUFFLE CLASSIC" вал 4 кг  УП1*</t>
  </si>
  <si>
    <t>E-5KP-787-P80-X00-Y14</t>
  </si>
  <si>
    <t>E-5KP-786-P80-X00-Y14</t>
  </si>
  <si>
    <t>Кукурузные палочки "CHO KO-TE" сладкие с подарком для девочек Пакет 80 г  УП14</t>
  </si>
  <si>
    <t>Кукурузные палочки "CHO KO-TE" сладкие с подарком для мальчиков Пакет 80 г  УП14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</si>
</sst>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6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84" xfId="0" applyFont="1" applyFill="1" applyBorder="1" applyAlignment="1" applyProtection="1">
      <alignment horizontal="left" vertical="center"/>
      <protection locked="0"/>
    </xf>
    <xf numFmtId="0" fontId="22" fillId="0" borderId="61" xfId="0" applyFont="1" applyFill="1" applyBorder="1" applyAlignment="1" applyProtection="1">
      <alignment vertical="center"/>
      <protection locked="0"/>
    </xf>
    <xf numFmtId="0" fontId="22" fillId="0" borderId="76" xfId="0" applyFont="1" applyFill="1" applyBorder="1" applyAlignment="1" applyProtection="1">
      <alignment vertical="center"/>
      <protection locked="0"/>
    </xf>
    <xf numFmtId="0" fontId="22" fillId="36" borderId="35" xfId="0" applyFont="1" applyFill="1" applyBorder="1" applyAlignment="1" applyProtection="1">
      <alignment vertical="center"/>
      <protection locked="0"/>
    </xf>
    <xf numFmtId="0" fontId="22" fillId="36" borderId="36" xfId="0" applyFont="1" applyFill="1" applyBorder="1" applyAlignment="1" applyProtection="1">
      <alignment horizontal="center" vertical="center"/>
      <protection locked="0"/>
    </xf>
    <xf numFmtId="0" fontId="22" fillId="36" borderId="24" xfId="0" applyFont="1" applyFill="1" applyBorder="1" applyAlignment="1" applyProtection="1">
      <alignment horizontal="center" vertical="center"/>
      <protection locked="0"/>
    </xf>
    <xf numFmtId="0" fontId="22" fillId="36" borderId="24" xfId="37" applyFont="1" applyFill="1" applyBorder="1" applyAlignment="1" applyProtection="1">
      <alignment horizontal="center" vertical="center"/>
      <protection locked="0"/>
    </xf>
    <xf numFmtId="165" fontId="22" fillId="36" borderId="24" xfId="0" applyNumberFormat="1" applyFont="1" applyFill="1" applyBorder="1" applyAlignment="1" applyProtection="1">
      <alignment horizontal="center" vertical="center"/>
      <protection hidden="1"/>
    </xf>
    <xf numFmtId="0" fontId="22" fillId="36" borderId="24" xfId="0" applyFont="1" applyFill="1" applyBorder="1" applyAlignment="1" applyProtection="1">
      <alignment horizontal="center" vertical="center"/>
      <protection hidden="1"/>
    </xf>
    <xf numFmtId="4" fontId="22" fillId="36" borderId="77" xfId="0" applyNumberFormat="1" applyFont="1" applyFill="1" applyBorder="1" applyAlignment="1" applyProtection="1">
      <alignment horizontal="center" vertical="center"/>
      <protection locked="0"/>
    </xf>
    <xf numFmtId="0" fontId="22" fillId="36" borderId="78" xfId="0" applyFont="1" applyFill="1" applyBorder="1" applyAlignment="1" applyProtection="1">
      <alignment vertical="center"/>
      <protection locked="0"/>
    </xf>
    <xf numFmtId="0" fontId="22" fillId="36" borderId="72" xfId="0" applyFont="1" applyFill="1" applyBorder="1" applyAlignment="1" applyProtection="1">
      <alignment horizontal="center" vertical="center"/>
      <protection locked="0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165" fontId="22" fillId="36" borderId="72" xfId="0" applyNumberFormat="1" applyFont="1" applyFill="1" applyBorder="1" applyAlignment="1" applyProtection="1">
      <alignment horizontal="center" vertical="center"/>
      <protection hidden="1"/>
    </xf>
    <xf numFmtId="0" fontId="22" fillId="36" borderId="72" xfId="0" applyFont="1" applyFill="1" applyBorder="1" applyAlignment="1" applyProtection="1">
      <alignment horizontal="center" vertical="center"/>
      <protection hidden="1"/>
    </xf>
    <xf numFmtId="4" fontId="22" fillId="36" borderId="91" xfId="0" applyNumberFormat="1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36" borderId="17" xfId="37" applyFont="1" applyFill="1" applyBorder="1" applyAlignment="1" applyProtection="1">
      <alignment horizontal="left" vertical="center"/>
      <protection locked="0"/>
    </xf>
    <xf numFmtId="0" fontId="22" fillId="36" borderId="59" xfId="0" applyFont="1" applyFill="1" applyBorder="1" applyAlignment="1" applyProtection="1">
      <alignment vertic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0" fontId="22" fillId="0" borderId="104" xfId="0" applyFont="1" applyFill="1" applyBorder="1" applyAlignment="1" applyProtection="1">
      <alignment horizontal="left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9%20&#1074;&#1077;&#1088;&#1089;&#1080;&#1103;\39%20&#1074;&#1077;&#1088;&#1089;&#1080;&#1103;%20&#1042;&#1069;&#1044;%20%20&#1086;&#1090;%2010.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zoomScale="70" zoomScaleNormal="70" workbookViewId="0">
      <pane ySplit="11" topLeftCell="A12" activePane="bottomLeft" state="frozen"/>
      <selection pane="bottomLeft" activeCell="A263" sqref="A263:XFD263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56" t="s">
        <v>253</v>
      </c>
      <c r="B1" s="757"/>
      <c r="C1" s="150"/>
      <c r="D1" s="4"/>
      <c r="E1" s="1082" t="s">
        <v>830</v>
      </c>
      <c r="F1" s="1082"/>
      <c r="G1" s="1082"/>
      <c r="H1" s="1082"/>
      <c r="I1" s="1082"/>
      <c r="J1" s="1083"/>
      <c r="K1" s="474"/>
      <c r="L1" s="474"/>
      <c r="M1" s="474"/>
      <c r="N1" s="474"/>
      <c r="O1" s="474"/>
      <c r="P1" s="398"/>
      <c r="Q1" s="396" t="s">
        <v>78</v>
      </c>
      <c r="R1" s="859" t="s">
        <v>78</v>
      </c>
      <c r="S1" s="396" t="s">
        <v>78</v>
      </c>
      <c r="T1" s="859" t="s">
        <v>78</v>
      </c>
      <c r="U1" s="396" t="s">
        <v>78</v>
      </c>
      <c r="V1" s="8" t="s">
        <v>132</v>
      </c>
    </row>
    <row r="2" spans="1:22" ht="19.5" thickBot="1" x14ac:dyDescent="0.35">
      <c r="A2" s="900">
        <v>39</v>
      </c>
      <c r="B2" s="758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58">
        <f>Q4+Q5+Q6+Q7+Q8</f>
        <v>0</v>
      </c>
      <c r="R2" s="397">
        <f>R4+R5+R6+R7+R8</f>
        <v>0</v>
      </c>
      <c r="S2" s="858">
        <f>S4+S5+S6+S7+S8</f>
        <v>0</v>
      </c>
      <c r="T2" s="397">
        <f>T4+T5+T6+T7+T8</f>
        <v>0</v>
      </c>
      <c r="U2" s="858">
        <f>U4+U5+U6+U7+U8</f>
        <v>0</v>
      </c>
      <c r="V2" s="7"/>
    </row>
    <row r="3" spans="1:22" ht="16.5" thickBot="1" x14ac:dyDescent="0.3">
      <c r="A3" s="355"/>
      <c r="B3" s="759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0" t="s">
        <v>84</v>
      </c>
      <c r="C4" s="151"/>
      <c r="D4" s="145"/>
      <c r="E4" s="155"/>
      <c r="F4" s="197"/>
      <c r="G4" s="155"/>
      <c r="H4" s="1086" t="s">
        <v>183</v>
      </c>
      <c r="I4" s="1087"/>
      <c r="J4" s="1087"/>
      <c r="K4" s="390" t="s">
        <v>569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1" t="s">
        <v>85</v>
      </c>
      <c r="C5" s="152"/>
      <c r="D5" s="147"/>
      <c r="E5" s="191"/>
      <c r="F5" s="198"/>
      <c r="G5" s="156"/>
      <c r="H5" s="1086" t="s">
        <v>56</v>
      </c>
      <c r="I5" s="1087"/>
      <c r="J5" s="1088"/>
      <c r="K5" s="512"/>
      <c r="L5" s="513"/>
      <c r="M5" s="140"/>
      <c r="N5" s="140"/>
      <c r="O5" s="394"/>
      <c r="P5" s="482" t="s">
        <v>66</v>
      </c>
      <c r="Q5" s="532">
        <f>SUMIF($B:$B,$B$162,K:K)</f>
        <v>0</v>
      </c>
      <c r="R5" s="532">
        <f>SUMIF($B:$B,$B$162,L:L)</f>
        <v>0</v>
      </c>
      <c r="S5" s="532">
        <f>SUMIF($B:$B,$B$162,M:M)</f>
        <v>0</v>
      </c>
      <c r="T5" s="532">
        <f>SUMIF($B:$B,$B$162,N:N)</f>
        <v>0</v>
      </c>
      <c r="U5" s="532">
        <f>SUMIF($B:$B,$B$162,O:O)</f>
        <v>0</v>
      </c>
      <c r="V5" s="483"/>
    </row>
    <row r="6" spans="1:22" ht="16.5" thickBot="1" x14ac:dyDescent="0.3">
      <c r="A6" s="323"/>
      <c r="B6" s="762" t="s">
        <v>86</v>
      </c>
      <c r="C6" s="153"/>
      <c r="D6" s="148"/>
      <c r="E6" s="192"/>
      <c r="F6" s="199"/>
      <c r="G6" s="157"/>
      <c r="H6" s="1089"/>
      <c r="I6" s="1090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SUMIF($B:$B,$B$205,K:K)</f>
        <v>0</v>
      </c>
      <c r="R6" s="532">
        <f>SUMIF($B:$B,$B$205,L:L)</f>
        <v>0</v>
      </c>
      <c r="S6" s="532">
        <f>SUMIF($B:$B,$B$205,M:M)</f>
        <v>0</v>
      </c>
      <c r="T6" s="532">
        <f>SUMIF($B:$B,$B$205,N:N)</f>
        <v>0</v>
      </c>
      <c r="U6" s="532">
        <f>SUMIF($B:$B,$B$205,O:O)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1"/>
      <c r="I7" s="1092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SUMIF($B:$B,$B$222,K:K)</f>
        <v>0</v>
      </c>
      <c r="R7" s="532">
        <f>SUMIF($B:$B,$B$222,L:L)</f>
        <v>0</v>
      </c>
      <c r="S7" s="532">
        <f>SUMIF($B:$B,$B$222,M:M)</f>
        <v>0</v>
      </c>
      <c r="T7" s="532">
        <f>SUMIF($B:$B,$B$222,N:N)</f>
        <v>0</v>
      </c>
      <c r="U7" s="532">
        <f>SUMIF($B:$B,$B$222,O:O)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3" t="s">
        <v>57</v>
      </c>
      <c r="I8" s="1094"/>
      <c r="J8" s="1094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SUMPRODUCT($I$101:$I$112,K$101:K$112)+SUMPRODUCT($I$245:$I$253,K245:K253)</f>
        <v>0</v>
      </c>
      <c r="R8" s="532">
        <f>SUMPRODUCT($I$101:$I$112,L$101:L$112)+SUMPRODUCT($I$245:$I$253,L245:L253)</f>
        <v>0</v>
      </c>
      <c r="S8" s="532">
        <f>SUMPRODUCT($I$101:$I$112,M$101:M$112)+SUMPRODUCT($I$245:$I$253,M245:M253)</f>
        <v>0</v>
      </c>
      <c r="T8" s="532">
        <f>SUMPRODUCT($I$101:$I$112,N$101:N$112)+SUMPRODUCT($I$245:$I$253,N245:N253)</f>
        <v>0</v>
      </c>
      <c r="U8" s="532">
        <f>SUMPRODUCT($I$101:$I$112,O$101:O$112)+SUMPRODUCT($I$245:$I$253,O245:O253)</f>
        <v>0</v>
      </c>
      <c r="V8" s="483"/>
    </row>
    <row r="9" spans="1:22" s="2" customFormat="1" ht="27.75" customHeight="1" thickBot="1" x14ac:dyDescent="0.25">
      <c r="A9" s="766" t="s">
        <v>244</v>
      </c>
      <c r="B9" s="769" t="s">
        <v>90</v>
      </c>
      <c r="C9" s="768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67" t="s">
        <v>35</v>
      </c>
      <c r="K9" s="321">
        <f>SUMIF($E:$E,E170,F:F)</f>
        <v>0</v>
      </c>
      <c r="L9" s="321">
        <f>SUMIF($E:$E,E170,G:G)</f>
        <v>0</v>
      </c>
      <c r="M9" s="321">
        <f>SUMIF($E:$E,E170,H:H)</f>
        <v>0</v>
      </c>
      <c r="N9" s="321">
        <f>SUMIF($E:$E,E170,I:I)</f>
        <v>0</v>
      </c>
      <c r="O9" s="321">
        <f>SUMIF($E:$E,I170,J:J)</f>
        <v>0</v>
      </c>
      <c r="P9" s="482" t="s">
        <v>68</v>
      </c>
      <c r="Q9" s="532">
        <f>SUMIF($B:$B,$B$484,K:K)</f>
        <v>0</v>
      </c>
      <c r="R9" s="532">
        <f>SUMIF($B:$B,$B$484,L:L)</f>
        <v>0</v>
      </c>
      <c r="S9" s="532">
        <f>SUMIF($B:$B,$B$484,M:M)</f>
        <v>0</v>
      </c>
      <c r="T9" s="532">
        <f>SUMIF($B:$B,$B$484,N:N)</f>
        <v>0</v>
      </c>
      <c r="U9" s="532">
        <f>SUMIF($B:$B,$B$484,O:O)</f>
        <v>0</v>
      </c>
      <c r="V9" s="527"/>
    </row>
    <row r="10" spans="1:22" s="2" customFormat="1" ht="21" customHeight="1" thickBot="1" x14ac:dyDescent="0.25">
      <c r="A10" s="336"/>
      <c r="B10" s="1095"/>
      <c r="C10" s="1095"/>
      <c r="D10" s="1095"/>
      <c r="E10" s="1095"/>
      <c r="F10" s="1095"/>
      <c r="G10" s="1095"/>
      <c r="H10" s="1095"/>
      <c r="I10" s="1095"/>
      <c r="J10" s="1095"/>
      <c r="K10" s="1096"/>
      <c r="L10" s="1096"/>
      <c r="M10" s="1096"/>
      <c r="N10" s="1096"/>
      <c r="O10" s="1097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1"/>
      <c r="B11" s="1098"/>
      <c r="C11" s="1098"/>
      <c r="D11" s="1098"/>
      <c r="E11" s="1098"/>
      <c r="F11" s="1098"/>
      <c r="G11" s="1098"/>
      <c r="H11" s="1098"/>
      <c r="I11" s="1098"/>
      <c r="J11" s="1098"/>
      <c r="K11" s="1098"/>
      <c r="L11" s="1098"/>
      <c r="M11" s="1098"/>
      <c r="N11" s="1098"/>
      <c r="O11" s="1098"/>
      <c r="P11" s="466" t="s">
        <v>245</v>
      </c>
      <c r="Q11" s="473">
        <f>SUM(Лист3!G4:G778)</f>
        <v>0</v>
      </c>
      <c r="R11" s="473">
        <f>SUM(Лист3!H4:H778)</f>
        <v>0</v>
      </c>
      <c r="S11" s="473">
        <f>SUM(Лист3!I4:I778)</f>
        <v>0</v>
      </c>
      <c r="T11" s="473">
        <f>SUM(Лист3!J4:J778)</f>
        <v>0</v>
      </c>
      <c r="U11" s="473">
        <f>SUM(Лист3!K4:K778)</f>
        <v>0</v>
      </c>
      <c r="V11" s="467"/>
    </row>
    <row r="12" spans="1:22" s="26" customFormat="1" x14ac:dyDescent="0.2">
      <c r="A12" s="770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1300</v>
      </c>
      <c r="B16" s="740" t="s">
        <v>1299</v>
      </c>
      <c r="C16" s="741" t="s">
        <v>15</v>
      </c>
      <c r="D16" s="742">
        <v>8</v>
      </c>
      <c r="E16" s="59">
        <v>0.505</v>
      </c>
      <c r="F16" s="203">
        <v>1.4999999999999999E-2</v>
      </c>
      <c r="G16" s="747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943</v>
      </c>
      <c r="B23" s="185" t="s">
        <v>776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74"/>
      <c r="D28" s="73"/>
      <c r="E28" s="73"/>
      <c r="F28" s="516"/>
      <c r="G28" s="73"/>
      <c r="H28" s="73"/>
      <c r="I28" s="73"/>
      <c r="J28" s="975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735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723</v>
      </c>
      <c r="B30" s="705" t="s">
        <v>734</v>
      </c>
      <c r="C30" s="694" t="s">
        <v>29</v>
      </c>
      <c r="D30" s="695">
        <v>20</v>
      </c>
      <c r="E30" s="696">
        <v>0.505</v>
      </c>
      <c r="F30" s="697">
        <v>8.9999999999999993E-3</v>
      </c>
      <c r="G30" s="698">
        <v>16</v>
      </c>
      <c r="H30" s="698">
        <v>144</v>
      </c>
      <c r="I30" s="699">
        <v>3.8</v>
      </c>
      <c r="J30" s="976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1212</v>
      </c>
      <c r="B32" s="185" t="s">
        <v>1211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986</v>
      </c>
      <c r="B33" s="185" t="s">
        <v>1262</v>
      </c>
      <c r="C33" s="50" t="s">
        <v>576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778</v>
      </c>
      <c r="B34" s="650" t="s">
        <v>777</v>
      </c>
      <c r="C34" s="643" t="s">
        <v>576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77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1020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816</v>
      </c>
      <c r="B36" s="650" t="s">
        <v>815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77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1146</v>
      </c>
      <c r="B38" s="185" t="s">
        <v>1143</v>
      </c>
      <c r="C38" s="50" t="s">
        <v>1142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944</v>
      </c>
      <c r="B44" s="185" t="s">
        <v>776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1022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1021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889</v>
      </c>
      <c r="B53" s="740" t="s">
        <v>891</v>
      </c>
      <c r="C53" s="741" t="s">
        <v>15</v>
      </c>
      <c r="D53" s="742">
        <v>8</v>
      </c>
      <c r="E53" s="59">
        <v>0.505</v>
      </c>
      <c r="F53" s="203">
        <v>1.4999999999999999E-2</v>
      </c>
      <c r="G53" s="747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924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48" t="s">
        <v>976</v>
      </c>
      <c r="C58" s="76" t="s">
        <v>54</v>
      </c>
      <c r="D58" s="77">
        <v>4</v>
      </c>
      <c r="E58" s="78">
        <v>0.505</v>
      </c>
      <c r="F58" s="749">
        <v>1.7000000000000001E-2</v>
      </c>
      <c r="G58" s="750">
        <v>9</v>
      </c>
      <c r="H58" s="79">
        <v>36</v>
      </c>
      <c r="I58" s="79">
        <v>12</v>
      </c>
      <c r="J58" s="751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798" t="s">
        <v>929</v>
      </c>
      <c r="C59" s="797" t="s">
        <v>54</v>
      </c>
      <c r="D59" s="77">
        <v>4</v>
      </c>
      <c r="E59" s="78">
        <v>0.505</v>
      </c>
      <c r="F59" s="749">
        <v>1.7000000000000001E-2</v>
      </c>
      <c r="G59" s="750">
        <v>9</v>
      </c>
      <c r="H59" s="79">
        <v>36</v>
      </c>
      <c r="I59" s="79">
        <v>12</v>
      </c>
      <c r="J59" s="751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1216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65" t="s">
        <v>466</v>
      </c>
      <c r="B63" s="835" t="s">
        <v>1213</v>
      </c>
      <c r="C63" s="875" t="s">
        <v>53</v>
      </c>
      <c r="D63" s="80" t="s">
        <v>61</v>
      </c>
      <c r="E63" s="190">
        <v>0.67</v>
      </c>
      <c r="F63" s="201">
        <v>1.9E-2</v>
      </c>
      <c r="G63" s="876">
        <v>11</v>
      </c>
      <c r="H63" s="28">
        <v>44</v>
      </c>
      <c r="I63" s="49">
        <v>9.4</v>
      </c>
      <c r="J63" s="360">
        <v>10.35</v>
      </c>
      <c r="K63" s="363"/>
      <c r="L63" s="1024"/>
      <c r="M63" s="363"/>
      <c r="N63" s="363"/>
      <c r="O63" s="490"/>
    </row>
    <row r="64" spans="1:15" s="26" customFormat="1" x14ac:dyDescent="0.2">
      <c r="A64" s="865" t="s">
        <v>523</v>
      </c>
      <c r="B64" s="872" t="s">
        <v>1214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65" t="s">
        <v>465</v>
      </c>
      <c r="B65" s="1026" t="s">
        <v>1215</v>
      </c>
      <c r="C65" s="272" t="s">
        <v>53</v>
      </c>
      <c r="D65" s="833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65" t="s">
        <v>1196</v>
      </c>
      <c r="B66" s="872" t="s">
        <v>1197</v>
      </c>
      <c r="C66" s="454" t="s">
        <v>15</v>
      </c>
      <c r="D66" s="995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65" t="s">
        <v>1283</v>
      </c>
      <c r="B67" s="872" t="s">
        <v>1282</v>
      </c>
      <c r="C67" s="50" t="s">
        <v>15</v>
      </c>
      <c r="D67" s="996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488"/>
      <c r="L67" s="14"/>
      <c r="M67" s="14"/>
      <c r="N67" s="15"/>
      <c r="O67" s="476"/>
    </row>
    <row r="68" spans="1:15" s="26" customFormat="1" x14ac:dyDescent="0.2">
      <c r="A68" s="865" t="s">
        <v>1286</v>
      </c>
      <c r="B68" s="872" t="s">
        <v>1287</v>
      </c>
      <c r="C68" s="50" t="s">
        <v>15</v>
      </c>
      <c r="D68" s="99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488"/>
      <c r="L68" s="14"/>
      <c r="M68" s="14"/>
      <c r="N68" s="15"/>
      <c r="O68" s="476"/>
    </row>
    <row r="69" spans="1:15" s="26" customFormat="1" x14ac:dyDescent="0.2">
      <c r="A69" s="865" t="s">
        <v>1288</v>
      </c>
      <c r="B69" s="872" t="s">
        <v>1289</v>
      </c>
      <c r="C69" s="50" t="s">
        <v>15</v>
      </c>
      <c r="D69" s="996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488"/>
      <c r="L69" s="14"/>
      <c r="M69" s="14"/>
      <c r="N69" s="15"/>
      <c r="O69" s="476"/>
    </row>
    <row r="70" spans="1:15" s="26" customFormat="1" x14ac:dyDescent="0.2">
      <c r="A70" s="865" t="s">
        <v>1290</v>
      </c>
      <c r="B70" s="872" t="s">
        <v>1291</v>
      </c>
      <c r="C70" s="50" t="s">
        <v>15</v>
      </c>
      <c r="D70" s="996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994" t="s">
        <v>1218</v>
      </c>
      <c r="B71" s="872" t="s">
        <v>1217</v>
      </c>
      <c r="C71" s="50" t="s">
        <v>15</v>
      </c>
      <c r="D71" s="51">
        <v>8</v>
      </c>
      <c r="E71" s="59"/>
      <c r="F71" s="203">
        <v>1.4E-2</v>
      </c>
      <c r="G71" s="17">
        <v>8</v>
      </c>
      <c r="H71" s="52">
        <v>64</v>
      </c>
      <c r="I71" s="85">
        <v>8</v>
      </c>
      <c r="J71" s="137">
        <v>8.58</v>
      </c>
      <c r="K71" s="488"/>
      <c r="L71" s="14"/>
      <c r="M71" s="14"/>
      <c r="N71" s="15"/>
      <c r="O71" s="476"/>
    </row>
    <row r="72" spans="1:15" s="26" customFormat="1" x14ac:dyDescent="0.2">
      <c r="A72" s="865" t="s">
        <v>1263</v>
      </c>
      <c r="B72" s="889" t="s">
        <v>1255</v>
      </c>
      <c r="C72" s="50" t="s">
        <v>15</v>
      </c>
      <c r="D72" s="51">
        <v>8</v>
      </c>
      <c r="E72" s="59"/>
      <c r="F72" s="203">
        <v>1.4E-2</v>
      </c>
      <c r="G72" s="17">
        <v>8</v>
      </c>
      <c r="H72" s="52">
        <v>64</v>
      </c>
      <c r="I72" s="85">
        <v>8</v>
      </c>
      <c r="J72" s="137">
        <v>8.58</v>
      </c>
      <c r="K72" s="488"/>
      <c r="L72" s="14"/>
      <c r="M72" s="14"/>
      <c r="N72" s="15"/>
      <c r="O72" s="476"/>
    </row>
    <row r="73" spans="1:15" s="26" customFormat="1" x14ac:dyDescent="0.2">
      <c r="A73" s="865" t="s">
        <v>1264</v>
      </c>
      <c r="B73" s="889" t="s">
        <v>1254</v>
      </c>
      <c r="C73" s="50" t="s">
        <v>15</v>
      </c>
      <c r="D73" s="51">
        <v>8</v>
      </c>
      <c r="E73" s="59"/>
      <c r="F73" s="203">
        <v>1.4E-2</v>
      </c>
      <c r="G73" s="17">
        <v>8</v>
      </c>
      <c r="H73" s="52">
        <v>64</v>
      </c>
      <c r="I73" s="85">
        <v>8</v>
      </c>
      <c r="J73" s="137">
        <v>8.58</v>
      </c>
      <c r="K73" s="488"/>
      <c r="L73" s="14"/>
      <c r="M73" s="14"/>
      <c r="N73" s="15"/>
      <c r="O73" s="476"/>
    </row>
    <row r="74" spans="1:15" s="26" customFormat="1" x14ac:dyDescent="0.2">
      <c r="A74" s="865" t="s">
        <v>1233</v>
      </c>
      <c r="B74" s="889" t="s">
        <v>1226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14"/>
      <c r="L74" s="14"/>
      <c r="M74" s="14"/>
      <c r="N74" s="15"/>
      <c r="O74" s="476"/>
    </row>
    <row r="75" spans="1:15" s="26" customFormat="1" x14ac:dyDescent="0.2">
      <c r="A75" s="865" t="s">
        <v>1228</v>
      </c>
      <c r="B75" s="872" t="s">
        <v>1227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14"/>
      <c r="L75" s="14"/>
      <c r="M75" s="14"/>
      <c r="N75" s="15"/>
      <c r="O75" s="476"/>
    </row>
    <row r="76" spans="1:15" s="26" customFormat="1" ht="13.5" thickBot="1" x14ac:dyDescent="0.25">
      <c r="A76" s="865"/>
      <c r="B76" s="839"/>
      <c r="C76" s="981"/>
      <c r="D76" s="982"/>
      <c r="E76" s="983"/>
      <c r="F76" s="984"/>
      <c r="G76" s="985"/>
      <c r="H76" s="982"/>
      <c r="I76" s="986"/>
      <c r="J76" s="987"/>
      <c r="K76" s="988"/>
      <c r="L76" s="988"/>
      <c r="M76" s="988"/>
      <c r="N76" s="103"/>
      <c r="O76" s="1025"/>
    </row>
    <row r="77" spans="1:15" s="26" customFormat="1" ht="13.5" thickBot="1" x14ac:dyDescent="0.25">
      <c r="A77" s="338"/>
      <c r="B77" s="847" t="s">
        <v>162</v>
      </c>
      <c r="C77" s="848"/>
      <c r="D77" s="849"/>
      <c r="E77" s="849" t="s">
        <v>161</v>
      </c>
      <c r="F77" s="850">
        <f>SUMPRODUCT($F$63:$F$76,K63:K76)</f>
        <v>0</v>
      </c>
      <c r="G77" s="850">
        <f>SUMPRODUCT($F$63:$F$76,L63:L76)</f>
        <v>0</v>
      </c>
      <c r="H77" s="850">
        <f>SUMPRODUCT($F$63:$F$76,M63:M76)</f>
        <v>0</v>
      </c>
      <c r="I77" s="850">
        <f>SUMPRODUCT($F$63:$F$76,N63:N76)</f>
        <v>0</v>
      </c>
      <c r="J77" s="851">
        <f>SUMPRODUCT($F$63:$F$76,O63:O76)</f>
        <v>0</v>
      </c>
      <c r="K77" s="38">
        <f>SUMPRODUCT($I$63:$I$76,K63:K76)</f>
        <v>0</v>
      </c>
      <c r="L77" s="38">
        <f>SUMPRODUCT($I$63:$I$76,L63:L76)</f>
        <v>0</v>
      </c>
      <c r="M77" s="38">
        <f>SUMPRODUCT($I$63:$I$76,M63:M76)</f>
        <v>0</v>
      </c>
      <c r="N77" s="38">
        <f>SUMPRODUCT($I$63:$I$76,N63:N76)</f>
        <v>0</v>
      </c>
      <c r="O77" s="38">
        <f>SUMPRODUCT($I$63:$I$76,O63:O76)</f>
        <v>0</v>
      </c>
    </row>
    <row r="78" spans="1:15" s="26" customFormat="1" ht="13.5" thickBot="1" x14ac:dyDescent="0.25">
      <c r="A78" s="338"/>
      <c r="B78" s="852" t="s">
        <v>34</v>
      </c>
      <c r="C78" s="227"/>
      <c r="D78" s="228"/>
      <c r="E78" s="228"/>
      <c r="F78" s="229"/>
      <c r="G78" s="228"/>
      <c r="H78" s="230"/>
      <c r="I78" s="230"/>
      <c r="J78" s="853"/>
      <c r="K78" s="43">
        <f>SUMPRODUCT($J$63:$J$76,K63:K76)</f>
        <v>0</v>
      </c>
      <c r="L78" s="43">
        <f>SUMPRODUCT($J$63:$J$76,L63:L76)</f>
        <v>0</v>
      </c>
      <c r="M78" s="43">
        <f>SUMPRODUCT($J$63:$J$76,M63:M76)</f>
        <v>0</v>
      </c>
      <c r="N78" s="43">
        <f>SUMPRODUCT($J$63:$J$76,N63:N76)</f>
        <v>0</v>
      </c>
      <c r="O78" s="43">
        <f>SUMPRODUCT($J$63:$J$76,O63:O76)</f>
        <v>0</v>
      </c>
    </row>
    <row r="79" spans="1:15" s="26" customFormat="1" ht="13.5" thickBot="1" x14ac:dyDescent="0.25">
      <c r="A79" s="338"/>
      <c r="B79" s="175" t="s">
        <v>111</v>
      </c>
      <c r="C79" s="176"/>
      <c r="D79" s="177"/>
      <c r="E79" s="177"/>
      <c r="F79" s="210"/>
      <c r="G79" s="177"/>
      <c r="H79" s="177"/>
      <c r="I79" s="177"/>
      <c r="J79" s="178"/>
      <c r="K79" s="292"/>
      <c r="L79" s="292"/>
      <c r="M79" s="292"/>
      <c r="N79" s="292"/>
      <c r="O79" s="292"/>
    </row>
    <row r="80" spans="1:15" s="26" customFormat="1" x14ac:dyDescent="0.2">
      <c r="A80" s="338" t="s">
        <v>266</v>
      </c>
      <c r="B80" s="651" t="s">
        <v>3</v>
      </c>
      <c r="C80" s="46" t="s">
        <v>47</v>
      </c>
      <c r="D80" s="100">
        <v>20</v>
      </c>
      <c r="E80" s="67">
        <v>0.505</v>
      </c>
      <c r="F80" s="201">
        <v>1.4999999999999999E-2</v>
      </c>
      <c r="G80" s="16">
        <v>8</v>
      </c>
      <c r="H80" s="48">
        <v>80</v>
      </c>
      <c r="I80" s="49">
        <v>7.6</v>
      </c>
      <c r="J80" s="360">
        <v>8.6184999999999992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 t="s">
        <v>267</v>
      </c>
      <c r="B81" s="652" t="s">
        <v>3</v>
      </c>
      <c r="C81" s="271" t="s">
        <v>48</v>
      </c>
      <c r="D81" s="107">
        <v>10</v>
      </c>
      <c r="E81" s="59">
        <v>0.505</v>
      </c>
      <c r="F81" s="203">
        <v>1.4999999999999999E-2</v>
      </c>
      <c r="G81" s="17">
        <v>8</v>
      </c>
      <c r="H81" s="52">
        <v>80</v>
      </c>
      <c r="I81" s="85">
        <v>7.7</v>
      </c>
      <c r="J81" s="356">
        <v>8.6784999999999997</v>
      </c>
      <c r="K81" s="15"/>
      <c r="L81" s="15"/>
      <c r="M81" s="15"/>
      <c r="N81" s="15"/>
      <c r="O81" s="15"/>
    </row>
    <row r="82" spans="1:15" s="26" customFormat="1" ht="13.5" thickBot="1" x14ac:dyDescent="0.25">
      <c r="A82" s="338"/>
      <c r="B82" s="232" t="s">
        <v>162</v>
      </c>
      <c r="C82" s="233"/>
      <c r="D82" s="224"/>
      <c r="E82" s="224" t="s">
        <v>161</v>
      </c>
      <c r="F82" s="225">
        <f>SUMPRODUCT($F$80:$F$81,K80:K81)</f>
        <v>0</v>
      </c>
      <c r="G82" s="225">
        <f>SUMPRODUCT($F$80:$F$81,L80:L81)</f>
        <v>0</v>
      </c>
      <c r="H82" s="225">
        <f>SUMPRODUCT($F$80:$F$81,M80:M81)</f>
        <v>0</v>
      </c>
      <c r="I82" s="225">
        <f>SUMPRODUCT($F$80:$F$81,N80:N81)</f>
        <v>0</v>
      </c>
      <c r="J82" s="225">
        <f>SUMPRODUCT($F$80:$F$81,O80:O81)</f>
        <v>0</v>
      </c>
      <c r="K82" s="586">
        <f>SUMPRODUCT($I$80:$I$81,K80:K81)</f>
        <v>0</v>
      </c>
      <c r="L82" s="586">
        <f>SUMPRODUCT($I$80:$I$81,L80:L81)</f>
        <v>0</v>
      </c>
      <c r="M82" s="586">
        <f>SUMPRODUCT($I$80:$I$81,M80:M81)</f>
        <v>0</v>
      </c>
      <c r="N82" s="587">
        <f>SUMPRODUCT($I$80:$I$81,N80:N81)</f>
        <v>0</v>
      </c>
      <c r="O82" s="587">
        <f>SUMPRODUCT($I$80:$I$81,O80:O81)</f>
        <v>0</v>
      </c>
    </row>
    <row r="83" spans="1:15" s="26" customFormat="1" ht="13.5" thickBot="1" x14ac:dyDescent="0.25">
      <c r="A83" s="338"/>
      <c r="B83" s="226" t="s">
        <v>34</v>
      </c>
      <c r="C83" s="227"/>
      <c r="D83" s="228"/>
      <c r="E83" s="228"/>
      <c r="F83" s="229"/>
      <c r="G83" s="228"/>
      <c r="H83" s="230"/>
      <c r="I83" s="230"/>
      <c r="J83" s="231"/>
      <c r="K83" s="449">
        <f>SUMPRODUCT($J$80:$J$81,K80:K81)</f>
        <v>0</v>
      </c>
      <c r="L83" s="449">
        <f>SUMPRODUCT($J$80:$J$81,L80:L81)</f>
        <v>0</v>
      </c>
      <c r="M83" s="449">
        <f>SUMPRODUCT($J$80:$J$81,M80:M81)</f>
        <v>0</v>
      </c>
      <c r="N83" s="449">
        <f>SUMPRODUCT($J$80:$J$81,N80:N81)</f>
        <v>0</v>
      </c>
      <c r="O83" s="449">
        <f>SUMPRODUCT($J$80:$J$81,O80:O81)</f>
        <v>0</v>
      </c>
    </row>
    <row r="84" spans="1:15" s="26" customFormat="1" ht="13.5" thickBot="1" x14ac:dyDescent="0.25">
      <c r="A84" s="338"/>
      <c r="B84" s="877" t="s">
        <v>1124</v>
      </c>
      <c r="C84" s="878"/>
      <c r="D84" s="879"/>
      <c r="E84" s="879"/>
      <c r="F84" s="880"/>
      <c r="G84" s="879"/>
      <c r="H84" s="879"/>
      <c r="I84" s="879"/>
      <c r="J84" s="881"/>
      <c r="K84" s="450"/>
      <c r="L84" s="450"/>
      <c r="M84" s="450"/>
      <c r="N84" s="450"/>
      <c r="O84" s="451"/>
    </row>
    <row r="85" spans="1:15" s="26" customFormat="1" x14ac:dyDescent="0.2">
      <c r="A85" s="338"/>
      <c r="B85" s="99" t="s">
        <v>3</v>
      </c>
      <c r="C85" s="46" t="s">
        <v>47</v>
      </c>
      <c r="D85" s="100">
        <v>20</v>
      </c>
      <c r="E85" s="67">
        <v>0.505</v>
      </c>
      <c r="F85" s="448">
        <v>1.4999999999999999E-2</v>
      </c>
      <c r="G85" s="16">
        <v>8</v>
      </c>
      <c r="H85" s="48">
        <v>80</v>
      </c>
      <c r="I85" s="92">
        <v>7.6</v>
      </c>
      <c r="J85" s="375">
        <v>8.6184999999999992</v>
      </c>
      <c r="K85" s="490"/>
      <c r="L85" s="363"/>
      <c r="M85" s="363"/>
      <c r="N85" s="363"/>
      <c r="O85" s="363"/>
    </row>
    <row r="86" spans="1:15" s="26" customFormat="1" x14ac:dyDescent="0.2">
      <c r="A86" s="338" t="s">
        <v>1123</v>
      </c>
      <c r="B86" s="740" t="s">
        <v>1119</v>
      </c>
      <c r="C86" s="50" t="s">
        <v>576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3.5" thickBot="1" x14ac:dyDescent="0.25">
      <c r="A87" s="865" t="s">
        <v>1121</v>
      </c>
      <c r="B87" s="910" t="s">
        <v>1120</v>
      </c>
      <c r="C87" s="50" t="s">
        <v>576</v>
      </c>
      <c r="D87" s="107">
        <v>12</v>
      </c>
      <c r="E87" s="181">
        <v>0.505</v>
      </c>
      <c r="F87" s="203">
        <v>1.4999999999999999E-2</v>
      </c>
      <c r="G87" s="17">
        <v>8</v>
      </c>
      <c r="H87" s="52">
        <v>80</v>
      </c>
      <c r="I87" s="85">
        <v>7.56</v>
      </c>
      <c r="J87" s="356">
        <v>8.02</v>
      </c>
      <c r="K87" s="476"/>
      <c r="L87" s="15"/>
      <c r="M87" s="15"/>
      <c r="N87" s="15"/>
      <c r="O87" s="15"/>
    </row>
    <row r="88" spans="1:15" s="26" customFormat="1" ht="11.25" hidden="1" customHeight="1" thickBot="1" x14ac:dyDescent="0.25">
      <c r="A88" s="338"/>
      <c r="B88" s="101" t="s">
        <v>566</v>
      </c>
      <c r="C88" s="864" t="s">
        <v>48</v>
      </c>
      <c r="D88" s="102">
        <v>10</v>
      </c>
      <c r="E88" s="60">
        <v>0.505</v>
      </c>
      <c r="F88" s="204">
        <v>1.4999999999999999E-2</v>
      </c>
      <c r="G88" s="18">
        <v>8</v>
      </c>
      <c r="H88" s="34">
        <v>80</v>
      </c>
      <c r="I88" s="63">
        <v>7.7</v>
      </c>
      <c r="J88" s="357">
        <v>8.6784999999999997</v>
      </c>
      <c r="K88" s="476"/>
      <c r="L88" s="15"/>
      <c r="M88" s="15"/>
      <c r="N88" s="15"/>
      <c r="O88" s="15"/>
    </row>
    <row r="89" spans="1:15" s="26" customFormat="1" ht="13.5" thickBot="1" x14ac:dyDescent="0.25">
      <c r="A89" s="338"/>
      <c r="B89" s="232" t="s">
        <v>162</v>
      </c>
      <c r="C89" s="233"/>
      <c r="D89" s="224"/>
      <c r="E89" s="224" t="s">
        <v>161</v>
      </c>
      <c r="F89" s="225">
        <f>SUMPRODUCT($F$85:$F$88,K85:K88)</f>
        <v>0</v>
      </c>
      <c r="G89" s="225">
        <f t="shared" ref="G89:J89" si="7">SUMPRODUCT($F$85:$F$88,L85:L88)</f>
        <v>0</v>
      </c>
      <c r="H89" s="225">
        <f t="shared" si="7"/>
        <v>0</v>
      </c>
      <c r="I89" s="225">
        <f>SUMPRODUCT($F$85:$F$88,N85:N88)</f>
        <v>0</v>
      </c>
      <c r="J89" s="225">
        <f t="shared" si="7"/>
        <v>0</v>
      </c>
      <c r="K89" s="38">
        <f>SUMPRODUCT($I$85:$I$88,K85:K88)</f>
        <v>0</v>
      </c>
      <c r="L89" s="38">
        <f t="shared" ref="L89:O89" si="8">SUMPRODUCT($I$85:$I$88,L85:L88)</f>
        <v>0</v>
      </c>
      <c r="M89" s="38">
        <f t="shared" si="8"/>
        <v>0</v>
      </c>
      <c r="N89" s="38">
        <f t="shared" si="8"/>
        <v>0</v>
      </c>
      <c r="O89" s="38">
        <f t="shared" si="8"/>
        <v>0</v>
      </c>
    </row>
    <row r="90" spans="1:15" s="26" customFormat="1" ht="13.5" thickBot="1" x14ac:dyDescent="0.25">
      <c r="A90" s="338"/>
      <c r="B90" s="226" t="s">
        <v>34</v>
      </c>
      <c r="C90" s="227"/>
      <c r="D90" s="228"/>
      <c r="E90" s="228"/>
      <c r="F90" s="229"/>
      <c r="G90" s="228"/>
      <c r="H90" s="230"/>
      <c r="I90" s="230"/>
      <c r="J90" s="231"/>
      <c r="K90" s="43">
        <f>SUMPRODUCT($J$85:$J$88,K85:K88)</f>
        <v>0</v>
      </c>
      <c r="L90" s="43">
        <f t="shared" ref="L90:O90" si="9">SUMPRODUCT($J$85:$J$88,L85:L88)</f>
        <v>0</v>
      </c>
      <c r="M90" s="43">
        <f t="shared" si="9"/>
        <v>0</v>
      </c>
      <c r="N90" s="43">
        <f t="shared" si="9"/>
        <v>0</v>
      </c>
      <c r="O90" s="43">
        <f t="shared" si="9"/>
        <v>0</v>
      </c>
    </row>
    <row r="91" spans="1:15" s="26" customFormat="1" hidden="1" x14ac:dyDescent="0.2">
      <c r="A91" s="338"/>
      <c r="B91" s="175" t="s">
        <v>217</v>
      </c>
      <c r="C91" s="176"/>
      <c r="D91" s="177"/>
      <c r="E91" s="177"/>
      <c r="F91" s="210"/>
      <c r="G91" s="177"/>
      <c r="H91" s="177"/>
      <c r="I91" s="177"/>
      <c r="J91" s="178"/>
      <c r="K91" s="764"/>
      <c r="L91" s="764"/>
      <c r="M91" s="764"/>
      <c r="N91" s="764"/>
      <c r="O91" s="765"/>
    </row>
    <row r="92" spans="1:15" s="26" customFormat="1" ht="13.5" hidden="1" thickBot="1" x14ac:dyDescent="0.25">
      <c r="A92" s="338"/>
      <c r="B92" s="101" t="s">
        <v>3</v>
      </c>
      <c r="C92" s="53" t="s">
        <v>47</v>
      </c>
      <c r="D92" s="102">
        <v>20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7.6</v>
      </c>
      <c r="J92" s="357">
        <v>8.6184999999999992</v>
      </c>
      <c r="K92" s="476"/>
      <c r="L92" s="15"/>
      <c r="M92" s="15"/>
      <c r="N92" s="15"/>
      <c r="O92" s="15"/>
    </row>
    <row r="93" spans="1:15" s="26" customFormat="1" ht="13.5" hidden="1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$F92*K92</f>
        <v>0</v>
      </c>
      <c r="G93" s="225">
        <f>$F92*L92</f>
        <v>0</v>
      </c>
      <c r="H93" s="225">
        <f>$F92*M92</f>
        <v>0</v>
      </c>
      <c r="I93" s="225">
        <f>$F92*N92</f>
        <v>0</v>
      </c>
      <c r="J93" s="225">
        <f>$F92*O92</f>
        <v>0</v>
      </c>
      <c r="K93" s="38">
        <f t="shared" ref="K93" si="10">$I$92*K92</f>
        <v>0</v>
      </c>
      <c r="L93" s="38">
        <f t="shared" ref="L93:O93" si="11">$I$92*L92</f>
        <v>0</v>
      </c>
      <c r="M93" s="38">
        <f t="shared" si="11"/>
        <v>0</v>
      </c>
      <c r="N93" s="38">
        <f t="shared" si="11"/>
        <v>0</v>
      </c>
      <c r="O93" s="38">
        <f t="shared" si="11"/>
        <v>0</v>
      </c>
    </row>
    <row r="94" spans="1:15" s="26" customFormat="1" ht="13.5" hidden="1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 t="shared" ref="K94" si="12">$J$92*K92</f>
        <v>0</v>
      </c>
      <c r="L94" s="43">
        <f t="shared" ref="L94:O94" si="13">$J$92*L92</f>
        <v>0</v>
      </c>
      <c r="M94" s="43">
        <f t="shared" si="13"/>
        <v>0</v>
      </c>
      <c r="N94" s="43">
        <f t="shared" si="13"/>
        <v>0</v>
      </c>
      <c r="O94" s="43">
        <f t="shared" si="13"/>
        <v>0</v>
      </c>
    </row>
    <row r="95" spans="1:15" s="26" customFormat="1" hidden="1" x14ac:dyDescent="0.2">
      <c r="A95" s="338"/>
      <c r="B95" s="358" t="s">
        <v>10</v>
      </c>
      <c r="C95" s="359"/>
      <c r="D95" s="84"/>
      <c r="E95" s="84"/>
      <c r="F95" s="209"/>
      <c r="G95" s="84"/>
      <c r="H95" s="84"/>
      <c r="I95" s="84"/>
      <c r="J95" s="173"/>
      <c r="K95" s="291"/>
      <c r="L95" s="291"/>
      <c r="M95" s="56"/>
      <c r="N95" s="56"/>
      <c r="O95" s="56"/>
    </row>
    <row r="96" spans="1:15" s="26" customFormat="1" ht="15" hidden="1" customHeight="1" thickBot="1" x14ac:dyDescent="0.25">
      <c r="A96" s="338"/>
      <c r="B96" s="185" t="s">
        <v>1151</v>
      </c>
      <c r="C96" s="50" t="s">
        <v>576</v>
      </c>
      <c r="D96" s="107">
        <v>12</v>
      </c>
      <c r="E96" s="181">
        <v>0.4</v>
      </c>
      <c r="F96" s="203">
        <v>1.4999999999999999E-2</v>
      </c>
      <c r="G96" s="17">
        <v>8</v>
      </c>
      <c r="H96" s="52">
        <v>80</v>
      </c>
      <c r="I96" s="85">
        <v>7.56</v>
      </c>
      <c r="J96" s="356">
        <v>8.02</v>
      </c>
      <c r="K96" s="15"/>
      <c r="L96" s="15"/>
      <c r="M96" s="15"/>
      <c r="N96" s="15"/>
      <c r="O96" s="15"/>
    </row>
    <row r="97" spans="1:15" s="26" customFormat="1" ht="13.5" hidden="1" customHeight="1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>$I$96*K96</f>
        <v>0</v>
      </c>
      <c r="L97" s="38">
        <f t="shared" ref="L97:O97" si="14">$I$92*L96</f>
        <v>0</v>
      </c>
      <c r="M97" s="38">
        <f t="shared" si="14"/>
        <v>0</v>
      </c>
      <c r="N97" s="38">
        <f t="shared" si="14"/>
        <v>0</v>
      </c>
      <c r="O97" s="38">
        <f t="shared" si="14"/>
        <v>0</v>
      </c>
    </row>
    <row r="98" spans="1:15" s="26" customFormat="1" ht="13.5" hidden="1" customHeight="1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>$J$96*K96</f>
        <v>0</v>
      </c>
      <c r="L98" s="43">
        <f t="shared" ref="L98:O98" si="15">$J$92*L96</f>
        <v>0</v>
      </c>
      <c r="M98" s="43">
        <f t="shared" si="15"/>
        <v>0</v>
      </c>
      <c r="N98" s="43">
        <f t="shared" si="15"/>
        <v>0</v>
      </c>
      <c r="O98" s="43">
        <f t="shared" si="15"/>
        <v>0</v>
      </c>
    </row>
    <row r="99" spans="1:15" s="26" customFormat="1" ht="16.5" thickBot="1" x14ac:dyDescent="0.25">
      <c r="A99" s="338"/>
      <c r="B99" s="282" t="s">
        <v>139</v>
      </c>
      <c r="C99" s="235"/>
      <c r="D99" s="70"/>
      <c r="E99" s="70"/>
      <c r="F99" s="208"/>
      <c r="G99" s="70"/>
      <c r="H99" s="70"/>
      <c r="I99" s="70"/>
      <c r="J99" s="172"/>
      <c r="K99" s="291"/>
      <c r="L99" s="291"/>
      <c r="M99" s="56"/>
      <c r="N99" s="56"/>
      <c r="O99" s="56"/>
    </row>
    <row r="100" spans="1:15" s="26" customFormat="1" ht="16.5" thickBot="1" x14ac:dyDescent="0.3">
      <c r="A100" s="338"/>
      <c r="B100" s="368" t="s">
        <v>538</v>
      </c>
      <c r="C100" s="383"/>
      <c r="D100" s="384"/>
      <c r="E100" s="385"/>
      <c r="F100" s="386"/>
      <c r="G100" s="387"/>
      <c r="H100" s="387"/>
      <c r="I100" s="388"/>
      <c r="J100" s="389"/>
      <c r="K100" s="14"/>
      <c r="L100" s="14"/>
      <c r="M100" s="15"/>
      <c r="N100" s="15"/>
      <c r="O100" s="15"/>
    </row>
    <row r="101" spans="1:15" s="26" customFormat="1" x14ac:dyDescent="0.2">
      <c r="A101" s="338" t="s">
        <v>272</v>
      </c>
      <c r="B101" s="99" t="s">
        <v>212</v>
      </c>
      <c r="C101" s="46" t="s">
        <v>38</v>
      </c>
      <c r="D101" s="940">
        <v>20</v>
      </c>
      <c r="E101" s="67">
        <v>0.505</v>
      </c>
      <c r="F101" s="448">
        <v>8.9999999999999993E-3</v>
      </c>
      <c r="G101" s="48">
        <v>16</v>
      </c>
      <c r="H101" s="48">
        <v>144</v>
      </c>
      <c r="I101" s="92">
        <v>4</v>
      </c>
      <c r="J101" s="375">
        <v>4.4032</v>
      </c>
      <c r="K101" s="489"/>
      <c r="L101" s="363"/>
      <c r="M101" s="489"/>
      <c r="N101" s="363"/>
      <c r="O101" s="490"/>
    </row>
    <row r="102" spans="1:15" s="26" customFormat="1" x14ac:dyDescent="0.2">
      <c r="A102" s="338" t="s">
        <v>271</v>
      </c>
      <c r="B102" s="185" t="s">
        <v>211</v>
      </c>
      <c r="C102" s="50" t="s">
        <v>38</v>
      </c>
      <c r="D102" s="941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1265</v>
      </c>
      <c r="B103" s="185" t="s">
        <v>1266</v>
      </c>
      <c r="C103" s="50" t="s">
        <v>47</v>
      </c>
      <c r="D103" s="941">
        <v>20</v>
      </c>
      <c r="E103" s="58">
        <v>0.25</v>
      </c>
      <c r="F103" s="203">
        <v>1.4999999999999999E-2</v>
      </c>
      <c r="G103" s="52">
        <v>8</v>
      </c>
      <c r="H103" s="52">
        <v>80</v>
      </c>
      <c r="I103" s="85">
        <v>7.6</v>
      </c>
      <c r="J103" s="356">
        <v>8.6184999999999992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273</v>
      </c>
      <c r="B104" s="185" t="s">
        <v>214</v>
      </c>
      <c r="C104" s="50" t="s">
        <v>38</v>
      </c>
      <c r="D104" s="941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1267</v>
      </c>
      <c r="B105" s="185" t="s">
        <v>1268</v>
      </c>
      <c r="C105" s="50" t="s">
        <v>47</v>
      </c>
      <c r="D105" s="941">
        <v>20</v>
      </c>
      <c r="E105" s="58">
        <v>0.25</v>
      </c>
      <c r="F105" s="203">
        <v>1.4999999999999999E-2</v>
      </c>
      <c r="G105" s="52">
        <v>8</v>
      </c>
      <c r="H105" s="52">
        <v>80</v>
      </c>
      <c r="I105" s="85">
        <v>7.6</v>
      </c>
      <c r="J105" s="356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274</v>
      </c>
      <c r="B106" s="185" t="s">
        <v>213</v>
      </c>
      <c r="C106" s="50" t="s">
        <v>38</v>
      </c>
      <c r="D106" s="941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949</v>
      </c>
      <c r="B107" s="185" t="s">
        <v>962</v>
      </c>
      <c r="C107" s="50" t="s">
        <v>47</v>
      </c>
      <c r="D107" s="941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621</v>
      </c>
      <c r="B108" s="185" t="s">
        <v>622</v>
      </c>
      <c r="C108" s="50" t="s">
        <v>38</v>
      </c>
      <c r="D108" s="941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1183</v>
      </c>
      <c r="B109" s="185" t="s">
        <v>1187</v>
      </c>
      <c r="C109" s="50" t="s">
        <v>38</v>
      </c>
      <c r="D109" s="941">
        <v>20</v>
      </c>
      <c r="E109" s="59">
        <v>0.505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1185</v>
      </c>
      <c r="B110" s="185" t="s">
        <v>1188</v>
      </c>
      <c r="C110" s="50" t="s">
        <v>38</v>
      </c>
      <c r="D110" s="941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1318</v>
      </c>
      <c r="B111" s="185" t="s">
        <v>1317</v>
      </c>
      <c r="C111" s="50" t="s">
        <v>38</v>
      </c>
      <c r="D111" s="941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770</v>
      </c>
      <c r="B112" s="185" t="s">
        <v>771</v>
      </c>
      <c r="C112" s="50" t="s">
        <v>38</v>
      </c>
      <c r="D112" s="941">
        <v>20</v>
      </c>
      <c r="E112" s="59">
        <v>0.25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ht="13.5" customHeight="1" thickBot="1" x14ac:dyDescent="0.25">
      <c r="A113" s="338"/>
      <c r="B113" s="232" t="s">
        <v>392</v>
      </c>
      <c r="C113" s="61"/>
      <c r="D113" s="942"/>
      <c r="E113" s="234" t="s">
        <v>161</v>
      </c>
      <c r="F113" s="943">
        <f>SUMPRODUCT($F$101:$F$112,K101:K112)</f>
        <v>0</v>
      </c>
      <c r="G113" s="943">
        <f>SUMPRODUCT($F$101:$F$112,L101:L112)</f>
        <v>0</v>
      </c>
      <c r="H113" s="943">
        <f>SUMPRODUCT($F$101:$F$112,M101:M112)</f>
        <v>0</v>
      </c>
      <c r="I113" s="943">
        <f>SUMPRODUCT($F$101:$F$112,N101:N112)</f>
        <v>0</v>
      </c>
      <c r="J113" s="944">
        <f>SUMPRODUCT($F$101:$F$112,O101:O112)</f>
        <v>0</v>
      </c>
      <c r="K113" s="939">
        <f>SUMPRODUCT($I$101:$I$112,K101:K112)</f>
        <v>0</v>
      </c>
      <c r="L113" s="372">
        <f>SUMPRODUCT($I$101:$I$112,L101:L112)</f>
        <v>0</v>
      </c>
      <c r="M113" s="372">
        <f>SUMPRODUCT($I$101:$I$112,M101:M112)</f>
        <v>0</v>
      </c>
      <c r="N113" s="372">
        <f>SUMPRODUCT($I$101:$I$112,N101:N112)</f>
        <v>0</v>
      </c>
      <c r="O113" s="372">
        <f>SUMPRODUCT($I$101:$I$112,O101:O112)</f>
        <v>0</v>
      </c>
    </row>
    <row r="114" spans="1:15" s="26" customFormat="1" ht="13.5" customHeight="1" thickBot="1" x14ac:dyDescent="0.25">
      <c r="A114" s="338"/>
      <c r="B114" s="226" t="s">
        <v>34</v>
      </c>
      <c r="C114" s="40"/>
      <c r="D114" s="41"/>
      <c r="E114" s="41"/>
      <c r="F114" s="205"/>
      <c r="G114" s="41"/>
      <c r="H114" s="42"/>
      <c r="I114" s="42"/>
      <c r="J114" s="345"/>
      <c r="K114" s="346">
        <f>SUMPRODUCT($J$101:$J$112,K101:K112)</f>
        <v>0</v>
      </c>
      <c r="L114" s="346">
        <f>SUMPRODUCT($J$101:$J$112,L101:L112)</f>
        <v>0</v>
      </c>
      <c r="M114" s="346">
        <f>SUMPRODUCT($J$101:$J$112,M101:M112)</f>
        <v>0</v>
      </c>
      <c r="N114" s="346">
        <f>SUMPRODUCT($J$101:$J$112,N101:N112)</f>
        <v>0</v>
      </c>
      <c r="O114" s="346">
        <f>SUMPRODUCT($J$101:$J$112,O101:O112)</f>
        <v>0</v>
      </c>
    </row>
    <row r="115" spans="1:15" s="26" customFormat="1" ht="13.5" thickBot="1" x14ac:dyDescent="0.25">
      <c r="A115" s="338"/>
      <c r="B115" s="25" t="s">
        <v>11</v>
      </c>
      <c r="C115" s="997"/>
      <c r="D115" s="933"/>
      <c r="E115" s="25"/>
      <c r="F115" s="934"/>
      <c r="G115" s="25"/>
      <c r="H115" s="25"/>
      <c r="I115" s="25"/>
      <c r="J115" s="998"/>
      <c r="K115" s="413"/>
      <c r="L115" s="291"/>
      <c r="M115" s="56"/>
      <c r="N115" s="56"/>
      <c r="O115" s="56"/>
    </row>
    <row r="116" spans="1:15" s="26" customFormat="1" ht="13.5" thickBot="1" x14ac:dyDescent="0.25">
      <c r="A116" s="338" t="s">
        <v>1180</v>
      </c>
      <c r="B116" s="999" t="s">
        <v>539</v>
      </c>
      <c r="C116" s="454" t="s">
        <v>50</v>
      </c>
      <c r="D116" s="1000">
        <v>120</v>
      </c>
      <c r="E116" s="1001">
        <v>0.4</v>
      </c>
      <c r="F116" s="1002">
        <v>4.0000000000000001E-3</v>
      </c>
      <c r="G116" s="16">
        <v>20</v>
      </c>
      <c r="H116" s="48">
        <v>180</v>
      </c>
      <c r="I116" s="92">
        <v>1.2</v>
      </c>
      <c r="J116" s="1003">
        <v>1.446</v>
      </c>
      <c r="K116" s="476"/>
      <c r="L116" s="476"/>
      <c r="M116" s="476"/>
      <c r="N116" s="476"/>
      <c r="O116" s="476"/>
    </row>
    <row r="117" spans="1:15" s="26" customFormat="1" ht="13.5" customHeight="1" thickBot="1" x14ac:dyDescent="0.25">
      <c r="A117" s="338"/>
      <c r="B117" s="232" t="s">
        <v>162</v>
      </c>
      <c r="C117" s="61"/>
      <c r="D117" s="37"/>
      <c r="E117" s="224" t="s">
        <v>161</v>
      </c>
      <c r="F117" s="225">
        <f>$F116*K116</f>
        <v>0</v>
      </c>
      <c r="G117" s="225">
        <f t="shared" ref="G117:J117" si="16">$F116*L116</f>
        <v>0</v>
      </c>
      <c r="H117" s="225">
        <f t="shared" si="16"/>
        <v>0</v>
      </c>
      <c r="I117" s="225">
        <f t="shared" si="16"/>
        <v>0</v>
      </c>
      <c r="J117" s="225">
        <f t="shared" si="16"/>
        <v>0</v>
      </c>
      <c r="K117" s="320">
        <f>IFERROR(SUMPRODUCT($I$116,K116:K116),0)</f>
        <v>0</v>
      </c>
      <c r="L117" s="320">
        <f t="shared" ref="L117:O117" si="17">IFERROR(SUMPRODUCT($I$116,L116:L116),0)</f>
        <v>0</v>
      </c>
      <c r="M117" s="320">
        <f t="shared" si="17"/>
        <v>0</v>
      </c>
      <c r="N117" s="320">
        <f t="shared" si="17"/>
        <v>0</v>
      </c>
      <c r="O117" s="320">
        <f t="shared" si="17"/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IFERROR(SUMPRODUCT($J$116,K116:K116),0)</f>
        <v>0</v>
      </c>
      <c r="L118" s="346">
        <f t="shared" ref="L118:O118" si="18">IFERROR(SUMPRODUCT($J$116,L116:L116),0)</f>
        <v>0</v>
      </c>
      <c r="M118" s="346">
        <f t="shared" si="18"/>
        <v>0</v>
      </c>
      <c r="N118" s="346">
        <f t="shared" si="18"/>
        <v>0</v>
      </c>
      <c r="O118" s="346">
        <f t="shared" si="18"/>
        <v>0</v>
      </c>
    </row>
    <row r="119" spans="1:15" s="26" customFormat="1" ht="13.5" thickBot="1" x14ac:dyDescent="0.25">
      <c r="A119" s="338" t="s">
        <v>1181</v>
      </c>
      <c r="B119" s="453" t="s">
        <v>140</v>
      </c>
      <c r="C119" s="454" t="s">
        <v>50</v>
      </c>
      <c r="D119" s="455">
        <v>120</v>
      </c>
      <c r="E119" s="456"/>
      <c r="F119" s="1002">
        <v>4.0000000000000001E-3</v>
      </c>
      <c r="G119" s="16">
        <v>20</v>
      </c>
      <c r="H119" s="48">
        <v>180</v>
      </c>
      <c r="I119" s="92">
        <v>1.2</v>
      </c>
      <c r="J119" s="1003">
        <v>1.446</v>
      </c>
      <c r="K119" s="15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163</v>
      </c>
      <c r="C120" s="61"/>
      <c r="D120" s="37"/>
      <c r="E120" s="224" t="s">
        <v>161</v>
      </c>
      <c r="F120" s="225">
        <f>$F119*K119</f>
        <v>0</v>
      </c>
      <c r="G120" s="225">
        <f t="shared" ref="G120:J120" si="19">$F119*L119</f>
        <v>0</v>
      </c>
      <c r="H120" s="225">
        <f t="shared" si="19"/>
        <v>0</v>
      </c>
      <c r="I120" s="225">
        <f t="shared" si="19"/>
        <v>0</v>
      </c>
      <c r="J120" s="225">
        <f t="shared" si="19"/>
        <v>0</v>
      </c>
      <c r="K120" s="320">
        <f>IFERROR(SUMPRODUCT($I$119,K119:K119),0)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IFERROR(SUMPRODUCT($J$119,K119:K119),0)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1182</v>
      </c>
      <c r="B122" s="453" t="s">
        <v>141</v>
      </c>
      <c r="C122" s="454" t="s">
        <v>50</v>
      </c>
      <c r="D122" s="455">
        <v>120</v>
      </c>
      <c r="E122" s="456"/>
      <c r="F122" s="1002">
        <v>4.0000000000000001E-3</v>
      </c>
      <c r="G122" s="16">
        <v>20</v>
      </c>
      <c r="H122" s="48">
        <v>180</v>
      </c>
      <c r="I122" s="92">
        <v>1.2</v>
      </c>
      <c r="J122" s="1003">
        <v>1.446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389</v>
      </c>
      <c r="C123" s="61"/>
      <c r="D123" s="37"/>
      <c r="E123" s="224" t="s">
        <v>161</v>
      </c>
      <c r="F123" s="225">
        <f>$F122*K122</f>
        <v>0</v>
      </c>
      <c r="G123" s="225">
        <f t="shared" ref="G123" si="20">$F122*L122</f>
        <v>0</v>
      </c>
      <c r="H123" s="225">
        <f t="shared" ref="H123" si="21">$F122*M122</f>
        <v>0</v>
      </c>
      <c r="I123" s="225">
        <f t="shared" ref="I123" si="22">$F122*N122</f>
        <v>0</v>
      </c>
      <c r="J123" s="225">
        <f t="shared" ref="J123" si="23">$F122*O122</f>
        <v>0</v>
      </c>
      <c r="K123" s="320">
        <f>IFERROR(SUMPRODUCT($I$122,K122:K122),0)</f>
        <v>0</v>
      </c>
      <c r="L123" s="320">
        <f>IFERROR(SUMPRODUCT($I$119:$I$119,L122:L122),0)</f>
        <v>0</v>
      </c>
      <c r="M123" s="320">
        <f>IFERROR(SUMPRODUCT($I$119:$I$119,M122:M122),0)</f>
        <v>0</v>
      </c>
      <c r="N123" s="320">
        <f t="shared" ref="N123" si="24">IFERROR(SUMPRODUCT($I$116,N122:N122),0)</f>
        <v>0</v>
      </c>
      <c r="O123" s="320">
        <f>IFERROR(SUMPRODUCT($I$119:$I$119,O122:O122),0)</f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IFERROR(SUMPRODUCT($J$122,K122:K122),0)</f>
        <v>0</v>
      </c>
      <c r="L124" s="346">
        <f>IFERROR(SUMPRODUCT($J$119:$J$119,L122:L122),0)</f>
        <v>0</v>
      </c>
      <c r="M124" s="346">
        <f>IFERROR(SUMPRODUCT($J$119:$J$119,M122:M122),0)</f>
        <v>0</v>
      </c>
      <c r="N124" s="346">
        <f>IFERROR(SUMPRODUCT($J$119:$J$119,N122:N122),0)</f>
        <v>0</v>
      </c>
      <c r="O124" s="346">
        <f>IFERROR(SUMPRODUCT($J$119:$J$119,O122:O122),0)</f>
        <v>0</v>
      </c>
    </row>
    <row r="125" spans="1:15" s="26" customFormat="1" ht="13.5" thickBot="1" x14ac:dyDescent="0.25">
      <c r="A125" s="338" t="s">
        <v>1007</v>
      </c>
      <c r="B125" s="453" t="s">
        <v>1006</v>
      </c>
      <c r="C125" s="454" t="s">
        <v>1005</v>
      </c>
      <c r="D125" s="455">
        <v>300</v>
      </c>
      <c r="E125" s="456"/>
      <c r="F125" s="1019">
        <v>1.4999999999999999E-2</v>
      </c>
      <c r="G125" s="1020">
        <v>8</v>
      </c>
      <c r="H125" s="1021">
        <v>80</v>
      </c>
      <c r="I125" s="1022">
        <v>5.4</v>
      </c>
      <c r="J125" s="1023">
        <v>6.02</v>
      </c>
      <c r="K125" s="15"/>
      <c r="L125" s="15"/>
      <c r="M125" s="15"/>
      <c r="N125" s="15"/>
      <c r="O125" s="15"/>
    </row>
    <row r="126" spans="1:15" s="26" customFormat="1" ht="13.5" customHeight="1" thickBot="1" x14ac:dyDescent="0.25">
      <c r="A126" s="338"/>
      <c r="B126" s="232" t="s">
        <v>389</v>
      </c>
      <c r="C126" s="61"/>
      <c r="D126" s="37"/>
      <c r="E126" s="224" t="s">
        <v>161</v>
      </c>
      <c r="F126" s="225">
        <f>$F125*K125</f>
        <v>0</v>
      </c>
      <c r="G126" s="225">
        <f t="shared" ref="G126:H126" si="25">$F125*L125</f>
        <v>0</v>
      </c>
      <c r="H126" s="225">
        <f t="shared" si="25"/>
        <v>0</v>
      </c>
      <c r="I126" s="225">
        <f>$F125*N125</f>
        <v>0</v>
      </c>
      <c r="J126" s="225">
        <f>$F125*O125</f>
        <v>0</v>
      </c>
      <c r="K126" s="320">
        <f>IFERROR(SUMPRODUCT($I$125,K125),0)</f>
        <v>0</v>
      </c>
      <c r="L126" s="320">
        <f t="shared" ref="L126:O126" si="26">IFERROR(SUMPRODUCT($I$125,L125),0)</f>
        <v>0</v>
      </c>
      <c r="M126" s="320">
        <f t="shared" si="26"/>
        <v>0</v>
      </c>
      <c r="N126" s="320">
        <f t="shared" si="26"/>
        <v>0</v>
      </c>
      <c r="O126" s="320">
        <f t="shared" si="26"/>
        <v>0</v>
      </c>
    </row>
    <row r="127" spans="1:15" s="26" customFormat="1" ht="13.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IFERROR(SUMPRODUCT($J$125,K125),0)</f>
        <v>0</v>
      </c>
      <c r="L127" s="346">
        <f t="shared" ref="L127:O127" si="27">IFERROR(SUMPRODUCT($J$125,L125),0)</f>
        <v>0</v>
      </c>
      <c r="M127" s="346">
        <f t="shared" si="27"/>
        <v>0</v>
      </c>
      <c r="N127" s="346">
        <f>IFERROR(SUMPRODUCT($J$125,N125),0)</f>
        <v>0</v>
      </c>
      <c r="O127" s="346">
        <f t="shared" si="27"/>
        <v>0</v>
      </c>
    </row>
    <row r="128" spans="1:15" s="26" customFormat="1" ht="16.5" thickBot="1" x14ac:dyDescent="0.3">
      <c r="A128" s="338"/>
      <c r="B128" s="706" t="s">
        <v>175</v>
      </c>
      <c r="C128" s="235"/>
      <c r="D128" s="177"/>
      <c r="E128" s="177"/>
      <c r="F128" s="210"/>
      <c r="G128" s="177"/>
      <c r="H128" s="177"/>
      <c r="I128" s="177"/>
      <c r="J128" s="457"/>
      <c r="K128" s="294"/>
      <c r="L128" s="294"/>
      <c r="M128" s="295"/>
      <c r="N128" s="295"/>
      <c r="O128" s="295"/>
    </row>
    <row r="129" spans="1:22" s="26" customFormat="1" x14ac:dyDescent="0.2">
      <c r="A129" s="338" t="s">
        <v>510</v>
      </c>
      <c r="B129" s="99" t="s">
        <v>230</v>
      </c>
      <c r="C129" s="46" t="s">
        <v>29</v>
      </c>
      <c r="D129" s="100">
        <v>20</v>
      </c>
      <c r="E129" s="67">
        <v>0.3</v>
      </c>
      <c r="F129" s="448">
        <v>8.9999999999999993E-3</v>
      </c>
      <c r="G129" s="48">
        <v>16</v>
      </c>
      <c r="H129" s="48">
        <v>144</v>
      </c>
      <c r="I129" s="92">
        <v>3.8</v>
      </c>
      <c r="J129" s="421">
        <v>4.2</v>
      </c>
      <c r="K129" s="363"/>
      <c r="L129" s="363"/>
      <c r="M129" s="363"/>
      <c r="N129" s="363"/>
      <c r="O129" s="363"/>
    </row>
    <row r="130" spans="1:22" s="26" customFormat="1" ht="13.5" thickBot="1" x14ac:dyDescent="0.25">
      <c r="A130" s="338" t="s">
        <v>275</v>
      </c>
      <c r="B130" s="101" t="s">
        <v>230</v>
      </c>
      <c r="C130" s="53" t="s">
        <v>49</v>
      </c>
      <c r="D130" s="102">
        <v>20</v>
      </c>
      <c r="E130" s="60">
        <v>0.3</v>
      </c>
      <c r="F130" s="204">
        <v>1.4999999999999999E-2</v>
      </c>
      <c r="G130" s="34">
        <v>8</v>
      </c>
      <c r="H130" s="34">
        <v>80</v>
      </c>
      <c r="I130" s="63">
        <v>7.8</v>
      </c>
      <c r="J130" s="171">
        <v>8.6999999999999993</v>
      </c>
      <c r="K130" s="15"/>
      <c r="L130" s="15"/>
      <c r="M130" s="15"/>
      <c r="N130" s="15"/>
      <c r="O130" s="15"/>
    </row>
    <row r="131" spans="1:22" s="26" customFormat="1" ht="13.5" customHeight="1" thickBot="1" x14ac:dyDescent="0.25">
      <c r="A131" s="338"/>
      <c r="B131" s="232" t="s">
        <v>162</v>
      </c>
      <c r="C131" s="989"/>
      <c r="D131" s="37"/>
      <c r="E131" s="224" t="s">
        <v>161</v>
      </c>
      <c r="F131" s="225">
        <f>SUMPRODUCT($F$129:$F$130,K129:K130)</f>
        <v>0</v>
      </c>
      <c r="G131" s="225">
        <f t="shared" ref="G131:J131" si="28">SUMPRODUCT($F$129:$F$130,L129:L130)</f>
        <v>0</v>
      </c>
      <c r="H131" s="225">
        <f>SUMPRODUCT($F$129:$F$130,M129:M130)</f>
        <v>0</v>
      </c>
      <c r="I131" s="225">
        <f t="shared" si="28"/>
        <v>0</v>
      </c>
      <c r="J131" s="225">
        <f t="shared" si="28"/>
        <v>0</v>
      </c>
      <c r="K131" s="320">
        <f>SUMPRODUCT($I$129:$I$130,K129:K130)</f>
        <v>0</v>
      </c>
      <c r="L131" s="320">
        <f t="shared" ref="L131:O131" si="29">SUMPRODUCT($I$129:$I$130,L129:L130)</f>
        <v>0</v>
      </c>
      <c r="M131" s="320">
        <f t="shared" si="29"/>
        <v>0</v>
      </c>
      <c r="N131" s="320">
        <f t="shared" si="29"/>
        <v>0</v>
      </c>
      <c r="O131" s="320">
        <f t="shared" si="29"/>
        <v>0</v>
      </c>
    </row>
    <row r="132" spans="1:22" s="26" customFormat="1" ht="15.75" customHeight="1" thickBot="1" x14ac:dyDescent="0.25">
      <c r="A132" s="338"/>
      <c r="B132" s="226" t="s">
        <v>34</v>
      </c>
      <c r="C132" s="40"/>
      <c r="D132" s="41"/>
      <c r="E132" s="41"/>
      <c r="F132" s="205"/>
      <c r="G132" s="41"/>
      <c r="H132" s="42"/>
      <c r="I132" s="42"/>
      <c r="J132" s="345"/>
      <c r="K132" s="346">
        <f>SUMPRODUCT($J$129:$J$130,K129:K130)</f>
        <v>0</v>
      </c>
      <c r="L132" s="346">
        <f t="shared" ref="L132:O132" si="30">SUMPRODUCT($J$129:$J$130,L129:L130)</f>
        <v>0</v>
      </c>
      <c r="M132" s="346">
        <f t="shared" si="30"/>
        <v>0</v>
      </c>
      <c r="N132" s="346">
        <f t="shared" si="30"/>
        <v>0</v>
      </c>
      <c r="O132" s="346">
        <f t="shared" si="30"/>
        <v>0</v>
      </c>
      <c r="P132" s="90"/>
      <c r="Q132" s="90"/>
      <c r="R132" s="90"/>
      <c r="S132" s="90"/>
      <c r="T132" s="90"/>
      <c r="U132" s="90"/>
      <c r="V132" s="90"/>
    </row>
    <row r="133" spans="1:22" s="26" customFormat="1" x14ac:dyDescent="0.2">
      <c r="A133" s="338" t="s">
        <v>971</v>
      </c>
      <c r="B133" s="799" t="s">
        <v>970</v>
      </c>
      <c r="C133" s="810" t="s">
        <v>966</v>
      </c>
      <c r="D133" s="806">
        <v>16</v>
      </c>
      <c r="E133" s="785" t="s">
        <v>62</v>
      </c>
      <c r="F133" s="789">
        <v>8.9999999999999993E-3</v>
      </c>
      <c r="G133" s="790">
        <v>16</v>
      </c>
      <c r="H133" s="784">
        <v>144</v>
      </c>
      <c r="I133" s="791">
        <v>4.16</v>
      </c>
      <c r="J133" s="794">
        <v>4.53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968</v>
      </c>
      <c r="B134" s="800" t="s">
        <v>967</v>
      </c>
      <c r="C134" s="810" t="s">
        <v>966</v>
      </c>
      <c r="D134" s="806">
        <v>16</v>
      </c>
      <c r="E134" s="785" t="s">
        <v>62</v>
      </c>
      <c r="F134" s="789">
        <v>8.9999999999999993E-3</v>
      </c>
      <c r="G134" s="790">
        <v>16</v>
      </c>
      <c r="H134" s="784">
        <v>144</v>
      </c>
      <c r="I134" s="791">
        <v>4.16</v>
      </c>
      <c r="J134" s="792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280</v>
      </c>
      <c r="B135" s="800" t="s">
        <v>144</v>
      </c>
      <c r="C135" s="810" t="s">
        <v>27</v>
      </c>
      <c r="D135" s="806">
        <v>16</v>
      </c>
      <c r="E135" s="785" t="s">
        <v>62</v>
      </c>
      <c r="F135" s="789">
        <v>8.9999999999999993E-3</v>
      </c>
      <c r="G135" s="790">
        <v>16</v>
      </c>
      <c r="H135" s="784">
        <v>144</v>
      </c>
      <c r="I135" s="791">
        <v>4.8</v>
      </c>
      <c r="J135" s="792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281</v>
      </c>
      <c r="B136" s="801" t="s">
        <v>151</v>
      </c>
      <c r="C136" s="811" t="s">
        <v>27</v>
      </c>
      <c r="D136" s="807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282</v>
      </c>
      <c r="B137" s="801" t="s">
        <v>150</v>
      </c>
      <c r="C137" s="811" t="s">
        <v>27</v>
      </c>
      <c r="D137" s="807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283</v>
      </c>
      <c r="B138" s="801" t="s">
        <v>451</v>
      </c>
      <c r="C138" s="811" t="s">
        <v>27</v>
      </c>
      <c r="D138" s="807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416</v>
      </c>
      <c r="B139" s="801" t="s">
        <v>925</v>
      </c>
      <c r="C139" s="811" t="s">
        <v>27</v>
      </c>
      <c r="D139" s="807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284</v>
      </c>
      <c r="B140" s="801" t="s">
        <v>145</v>
      </c>
      <c r="C140" s="811" t="s">
        <v>27</v>
      </c>
      <c r="D140" s="807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285</v>
      </c>
      <c r="B141" s="801" t="s">
        <v>146</v>
      </c>
      <c r="C141" s="811" t="s">
        <v>27</v>
      </c>
      <c r="D141" s="807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286</v>
      </c>
      <c r="B142" s="801" t="s">
        <v>147</v>
      </c>
      <c r="C142" s="811" t="s">
        <v>27</v>
      </c>
      <c r="D142" s="807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287</v>
      </c>
      <c r="B143" s="801" t="s">
        <v>148</v>
      </c>
      <c r="C143" s="811" t="s">
        <v>27</v>
      </c>
      <c r="D143" s="807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1210</v>
      </c>
      <c r="B144" s="281" t="s">
        <v>1209</v>
      </c>
      <c r="C144" s="50" t="s">
        <v>27</v>
      </c>
      <c r="D144" s="107">
        <v>16</v>
      </c>
      <c r="E144" s="93" t="s">
        <v>62</v>
      </c>
      <c r="F144" s="203">
        <v>8.9999999999999993E-3</v>
      </c>
      <c r="G144" s="17">
        <v>16</v>
      </c>
      <c r="H144" s="52">
        <v>144</v>
      </c>
      <c r="I144" s="85">
        <v>4.8</v>
      </c>
      <c r="J144" s="8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1145</v>
      </c>
      <c r="B145" s="911" t="s">
        <v>585</v>
      </c>
      <c r="C145" s="912" t="s">
        <v>27</v>
      </c>
      <c r="D145" s="913">
        <v>16</v>
      </c>
      <c r="E145" s="914" t="s">
        <v>62</v>
      </c>
      <c r="F145" s="915">
        <v>8.9999999999999993E-3</v>
      </c>
      <c r="G145" s="916">
        <v>16</v>
      </c>
      <c r="H145" s="917">
        <v>144</v>
      </c>
      <c r="I145" s="918">
        <v>4.8</v>
      </c>
      <c r="J145" s="919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1144</v>
      </c>
      <c r="B146" s="911" t="s">
        <v>586</v>
      </c>
      <c r="C146" s="912" t="s">
        <v>27</v>
      </c>
      <c r="D146" s="913">
        <v>16</v>
      </c>
      <c r="E146" s="914" t="s">
        <v>62</v>
      </c>
      <c r="F146" s="915">
        <v>8.9999999999999993E-3</v>
      </c>
      <c r="G146" s="916">
        <v>16</v>
      </c>
      <c r="H146" s="917">
        <v>144</v>
      </c>
      <c r="I146" s="918">
        <v>4.8</v>
      </c>
      <c r="J146" s="919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887</v>
      </c>
      <c r="B147" s="281" t="s">
        <v>888</v>
      </c>
      <c r="C147" s="50" t="s">
        <v>27</v>
      </c>
      <c r="D147" s="107">
        <v>16</v>
      </c>
      <c r="E147" s="93" t="s">
        <v>62</v>
      </c>
      <c r="F147" s="203">
        <v>8.9999999999999993E-3</v>
      </c>
      <c r="G147" s="17">
        <v>16</v>
      </c>
      <c r="H147" s="52">
        <v>144</v>
      </c>
      <c r="I147" s="85">
        <v>4.8</v>
      </c>
      <c r="J147" s="88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288</v>
      </c>
      <c r="B148" s="281" t="s">
        <v>143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289</v>
      </c>
      <c r="B149" s="281" t="s">
        <v>142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290</v>
      </c>
      <c r="B150" s="281" t="s">
        <v>205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291</v>
      </c>
      <c r="B151" s="281" t="s">
        <v>149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292</v>
      </c>
      <c r="B152" s="281" t="s">
        <v>206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293</v>
      </c>
      <c r="B153" s="281" t="s">
        <v>146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294</v>
      </c>
      <c r="B154" s="802" t="s">
        <v>147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838</v>
      </c>
      <c r="B155" s="802" t="s">
        <v>839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1118</v>
      </c>
      <c r="B156" s="911" t="s">
        <v>585</v>
      </c>
      <c r="C156" s="912" t="s">
        <v>31</v>
      </c>
      <c r="D156" s="913">
        <v>10</v>
      </c>
      <c r="E156" s="914" t="s">
        <v>62</v>
      </c>
      <c r="F156" s="915">
        <v>8.9999999999999993E-3</v>
      </c>
      <c r="G156" s="916">
        <v>16</v>
      </c>
      <c r="H156" s="917">
        <v>144</v>
      </c>
      <c r="I156" s="918">
        <v>5</v>
      </c>
      <c r="J156" s="919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1116</v>
      </c>
      <c r="B157" s="911" t="s">
        <v>586</v>
      </c>
      <c r="C157" s="912" t="s">
        <v>31</v>
      </c>
      <c r="D157" s="913">
        <v>10</v>
      </c>
      <c r="E157" s="914" t="s">
        <v>62</v>
      </c>
      <c r="F157" s="915">
        <v>8.9999999999999993E-3</v>
      </c>
      <c r="G157" s="916">
        <v>16</v>
      </c>
      <c r="H157" s="917">
        <v>144</v>
      </c>
      <c r="I157" s="918">
        <v>5</v>
      </c>
      <c r="J157" s="919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295</v>
      </c>
      <c r="B158" s="803" t="s">
        <v>143</v>
      </c>
      <c r="C158" s="812" t="s">
        <v>209</v>
      </c>
      <c r="D158" s="808">
        <v>6</v>
      </c>
      <c r="E158" s="432" t="s">
        <v>62</v>
      </c>
      <c r="F158" s="433">
        <v>8.9999999999999993E-3</v>
      </c>
      <c r="G158" s="434">
        <v>16</v>
      </c>
      <c r="H158" s="431">
        <v>144</v>
      </c>
      <c r="I158" s="435">
        <v>4.2</v>
      </c>
      <c r="J158" s="452">
        <v>4.66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296</v>
      </c>
      <c r="B159" s="803" t="s">
        <v>149</v>
      </c>
      <c r="C159" s="812" t="s">
        <v>209</v>
      </c>
      <c r="D159" s="808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hidden="1" x14ac:dyDescent="0.2">
      <c r="A160" s="338"/>
      <c r="B160" s="804" t="s">
        <v>585</v>
      </c>
      <c r="C160" s="812" t="s">
        <v>209</v>
      </c>
      <c r="D160" s="808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t="13.5" hidden="1" thickBot="1" x14ac:dyDescent="0.25">
      <c r="A161" s="338"/>
      <c r="B161" s="805" t="s">
        <v>586</v>
      </c>
      <c r="C161" s="813" t="s">
        <v>209</v>
      </c>
      <c r="D161" s="809">
        <v>6</v>
      </c>
      <c r="E161" s="560" t="s">
        <v>62</v>
      </c>
      <c r="F161" s="561">
        <v>8.9999999999999993E-3</v>
      </c>
      <c r="G161" s="562">
        <v>16</v>
      </c>
      <c r="H161" s="559">
        <v>144</v>
      </c>
      <c r="I161" s="563">
        <v>4.2</v>
      </c>
      <c r="J161" s="564">
        <v>4.66</v>
      </c>
      <c r="K161" s="103"/>
      <c r="L161" s="103"/>
      <c r="M161" s="103"/>
      <c r="N161" s="103"/>
      <c r="O161" s="103"/>
    </row>
    <row r="162" spans="1:15" s="26" customFormat="1" ht="13.5" customHeight="1" thickBot="1" x14ac:dyDescent="0.25">
      <c r="A162" s="338"/>
      <c r="B162" s="232" t="s">
        <v>163</v>
      </c>
      <c r="C162" s="244"/>
      <c r="D162" s="224"/>
      <c r="E162" s="224" t="s">
        <v>161</v>
      </c>
      <c r="F162" s="225">
        <f>SUMPRODUCT($F$133:$F$161,K133:K161)</f>
        <v>0</v>
      </c>
      <c r="G162" s="225">
        <f>SUMPRODUCT($F$133:$F$161,L133:L161)</f>
        <v>0</v>
      </c>
      <c r="H162" s="225">
        <f>SUMPRODUCT($F$133:$F$161,M133:M161)</f>
        <v>0</v>
      </c>
      <c r="I162" s="225">
        <f>SUMPRODUCT($F$133:$F$161,N133:N161)</f>
        <v>0</v>
      </c>
      <c r="J162" s="225">
        <f>SUMPRODUCT($F$133:$F$161,O133:O161)</f>
        <v>0</v>
      </c>
      <c r="K162" s="128">
        <f>SUMPRODUCT($I$133:$I$161,K133:K161)</f>
        <v>0</v>
      </c>
      <c r="L162" s="128">
        <f>SUMPRODUCT($I$133:$I$161,L133:L161)</f>
        <v>0</v>
      </c>
      <c r="M162" s="128">
        <f>SUMPRODUCT($I$133:$I$161,M133:M161)</f>
        <v>0</v>
      </c>
      <c r="N162" s="128">
        <f>SUMPRODUCT($I$133:$I$161,N133:N161)</f>
        <v>0</v>
      </c>
      <c r="O162" s="128">
        <f>SUMPRODUCT($I$133:$I$161,O133:O161)</f>
        <v>0</v>
      </c>
    </row>
    <row r="163" spans="1:15" s="26" customFormat="1" ht="13.5" customHeight="1" thickBot="1" x14ac:dyDescent="0.25">
      <c r="A163" s="338"/>
      <c r="B163" s="226" t="s">
        <v>34</v>
      </c>
      <c r="C163" s="227"/>
      <c r="D163" s="228"/>
      <c r="E163" s="228"/>
      <c r="F163" s="229"/>
      <c r="G163" s="228"/>
      <c r="H163" s="230"/>
      <c r="I163" s="230"/>
      <c r="J163" s="347"/>
      <c r="K163" s="970">
        <f>SUMPRODUCT($J$133:$J$161,K133:K161)</f>
        <v>0</v>
      </c>
      <c r="L163" s="348">
        <f>SUMPRODUCT($J$133:$J$161,L133:L161)</f>
        <v>0</v>
      </c>
      <c r="M163" s="970">
        <f>SUMPRODUCT($J$133:$J$161,M133:M161)</f>
        <v>0</v>
      </c>
      <c r="N163" s="348">
        <f>SUMPRODUCT($J$133:$J$161,N133:N161)</f>
        <v>0</v>
      </c>
      <c r="O163" s="970">
        <f>SUMPRODUCT($J$133:$J$161,O133:O161)</f>
        <v>0</v>
      </c>
    </row>
    <row r="164" spans="1:15" s="26" customFormat="1" ht="13.5" thickBot="1" x14ac:dyDescent="0.25">
      <c r="A164" s="338"/>
      <c r="B164" s="25" t="s">
        <v>13</v>
      </c>
      <c r="C164" s="945"/>
      <c r="D164" s="25"/>
      <c r="E164" s="25"/>
      <c r="F164" s="934"/>
      <c r="G164" s="25"/>
      <c r="H164" s="25"/>
      <c r="I164" s="25"/>
      <c r="J164" s="168"/>
      <c r="K164" s="293"/>
      <c r="L164" s="413"/>
      <c r="M164" s="293"/>
      <c r="N164" s="413"/>
      <c r="O164" s="293"/>
    </row>
    <row r="165" spans="1:15" s="26" customFormat="1" x14ac:dyDescent="0.2">
      <c r="A165" s="865" t="s">
        <v>1330</v>
      </c>
      <c r="B165" s="1037" t="s">
        <v>1235</v>
      </c>
      <c r="C165" s="1038" t="s">
        <v>170</v>
      </c>
      <c r="D165" s="1039">
        <v>36</v>
      </c>
      <c r="E165" s="1040" t="s">
        <v>62</v>
      </c>
      <c r="F165" s="1041">
        <v>7.0000000000000001E-3</v>
      </c>
      <c r="G165" s="1042">
        <v>21</v>
      </c>
      <c r="H165" s="1043">
        <v>147</v>
      </c>
      <c r="I165" s="1044">
        <v>2.52</v>
      </c>
      <c r="J165" s="1045">
        <v>2.88</v>
      </c>
      <c r="K165" s="15"/>
      <c r="L165" s="488"/>
      <c r="M165" s="15"/>
      <c r="N165" s="488"/>
      <c r="O165" s="15"/>
    </row>
    <row r="166" spans="1:15" s="26" customFormat="1" x14ac:dyDescent="0.2">
      <c r="A166" s="865" t="s">
        <v>1279</v>
      </c>
      <c r="B166" s="961" t="s">
        <v>1235</v>
      </c>
      <c r="C166" s="50" t="s">
        <v>2</v>
      </c>
      <c r="D166" s="107">
        <v>18</v>
      </c>
      <c r="E166" s="93" t="s">
        <v>62</v>
      </c>
      <c r="F166" s="212">
        <v>7.0000000000000001E-3</v>
      </c>
      <c r="G166" s="195">
        <v>21</v>
      </c>
      <c r="H166" s="955">
        <v>147</v>
      </c>
      <c r="I166" s="125">
        <v>2.52</v>
      </c>
      <c r="J166" s="126">
        <v>2.88</v>
      </c>
      <c r="K166" s="15"/>
      <c r="L166" s="488"/>
      <c r="M166" s="15"/>
      <c r="N166" s="488"/>
      <c r="O166" s="15"/>
    </row>
    <row r="167" spans="1:15" s="26" customFormat="1" x14ac:dyDescent="0.2">
      <c r="A167" s="865" t="s">
        <v>297</v>
      </c>
      <c r="B167" s="961" t="s">
        <v>96</v>
      </c>
      <c r="C167" s="50" t="s">
        <v>736</v>
      </c>
      <c r="D167" s="107">
        <v>12</v>
      </c>
      <c r="E167" s="93" t="s">
        <v>62</v>
      </c>
      <c r="F167" s="212">
        <v>7.0000000000000001E-3</v>
      </c>
      <c r="G167" s="195">
        <v>19</v>
      </c>
      <c r="H167" s="955">
        <v>190</v>
      </c>
      <c r="I167" s="125">
        <v>2.16</v>
      </c>
      <c r="J167" s="126">
        <v>3.98</v>
      </c>
      <c r="K167" s="15"/>
      <c r="L167" s="488"/>
      <c r="M167" s="15"/>
      <c r="N167" s="488"/>
      <c r="O167" s="15"/>
    </row>
    <row r="168" spans="1:15" s="26" customFormat="1" x14ac:dyDescent="0.2">
      <c r="A168" s="865" t="s">
        <v>298</v>
      </c>
      <c r="B168" s="961" t="s">
        <v>14</v>
      </c>
      <c r="C168" s="278" t="s">
        <v>31</v>
      </c>
      <c r="D168" s="107">
        <v>12</v>
      </c>
      <c r="E168" s="93" t="s">
        <v>62</v>
      </c>
      <c r="F168" s="212">
        <v>0.01</v>
      </c>
      <c r="G168" s="195">
        <v>11</v>
      </c>
      <c r="H168" s="127">
        <v>66</v>
      </c>
      <c r="I168" s="85">
        <v>6</v>
      </c>
      <c r="J168" s="88">
        <v>9.7100000000000009</v>
      </c>
      <c r="K168" s="15"/>
      <c r="L168" s="488"/>
      <c r="M168" s="15"/>
      <c r="N168" s="488"/>
      <c r="O168" s="15"/>
    </row>
    <row r="169" spans="1:15" s="26" customFormat="1" ht="13.5" thickBot="1" x14ac:dyDescent="0.25">
      <c r="A169" s="865" t="s">
        <v>299</v>
      </c>
      <c r="B169" s="961" t="s">
        <v>14</v>
      </c>
      <c r="C169" s="50" t="s">
        <v>541</v>
      </c>
      <c r="D169" s="107">
        <v>6</v>
      </c>
      <c r="E169" s="93" t="s">
        <v>62</v>
      </c>
      <c r="F169" s="203">
        <v>1.2999999999999999E-2</v>
      </c>
      <c r="G169" s="410">
        <v>16</v>
      </c>
      <c r="H169" s="406">
        <v>80</v>
      </c>
      <c r="I169" s="85">
        <v>6</v>
      </c>
      <c r="J169" s="88">
        <v>8.86</v>
      </c>
      <c r="K169" s="103"/>
      <c r="L169" s="488"/>
      <c r="M169" s="103"/>
      <c r="N169" s="488"/>
      <c r="O169" s="103"/>
    </row>
    <row r="170" spans="1:15" s="26" customFormat="1" ht="13.5" customHeight="1" thickBot="1" x14ac:dyDescent="0.25">
      <c r="A170" s="865"/>
      <c r="B170" s="962" t="s">
        <v>163</v>
      </c>
      <c r="C170" s="964"/>
      <c r="D170" s="963"/>
      <c r="E170" s="958" t="s">
        <v>161</v>
      </c>
      <c r="F170" s="959">
        <f>SUMPRODUCT($F$165:$F$169,K165:K169)</f>
        <v>0</v>
      </c>
      <c r="G170" s="959">
        <f>SUMPRODUCT($F$165:$F$169,L165:L169)</f>
        <v>0</v>
      </c>
      <c r="H170" s="959">
        <f>SUMPRODUCT($F$165:$F$169,M165:M169)</f>
        <v>0</v>
      </c>
      <c r="I170" s="959">
        <f>SUMPRODUCT($F$165:$F$169,N165:N169)</f>
        <v>0</v>
      </c>
      <c r="J170" s="960">
        <f>SUMPRODUCT($F$165:$F$169,O165:O169)</f>
        <v>0</v>
      </c>
      <c r="K170" s="109">
        <f>SUMPRODUCT($I$165:$I$169,K165:K169)</f>
        <v>0</v>
      </c>
      <c r="L170" s="109">
        <f t="shared" ref="L170:N170" si="31">SUMPRODUCT($I$165:$I$169,L165:L169)</f>
        <v>0</v>
      </c>
      <c r="M170" s="109">
        <f>SUMPRODUCT($I$165:$I$169,M165:M169)</f>
        <v>0</v>
      </c>
      <c r="N170" s="109">
        <f t="shared" si="31"/>
        <v>0</v>
      </c>
      <c r="O170" s="109">
        <f>SUMPRODUCT($I$165:$I$169,O165:O169)</f>
        <v>0</v>
      </c>
    </row>
    <row r="171" spans="1:15" s="26" customFormat="1" ht="13.5" customHeight="1" thickBot="1" x14ac:dyDescent="0.25">
      <c r="A171" s="338"/>
      <c r="B171" s="519" t="s">
        <v>34</v>
      </c>
      <c r="C171" s="520"/>
      <c r="D171" s="493"/>
      <c r="E171" s="493"/>
      <c r="F171" s="956"/>
      <c r="G171" s="493"/>
      <c r="H171" s="521"/>
      <c r="I171" s="521"/>
      <c r="J171" s="957"/>
      <c r="K171" s="110">
        <f>SUMPRODUCT($J$165:$J$169,K165:K169)</f>
        <v>0</v>
      </c>
      <c r="L171" s="110">
        <f t="shared" ref="L171:O171" si="32">SUMPRODUCT($J$165:$J$169,L165:L169)</f>
        <v>0</v>
      </c>
      <c r="M171" s="110">
        <f t="shared" si="32"/>
        <v>0</v>
      </c>
      <c r="N171" s="110">
        <f t="shared" si="32"/>
        <v>0</v>
      </c>
      <c r="O171" s="110">
        <f t="shared" si="32"/>
        <v>0</v>
      </c>
    </row>
    <row r="172" spans="1:15" s="26" customFormat="1" ht="12.75" customHeight="1" thickBot="1" x14ac:dyDescent="0.25">
      <c r="A172" s="585"/>
      <c r="B172" s="373" t="s">
        <v>22</v>
      </c>
      <c r="C172" s="187"/>
      <c r="D172" s="45"/>
      <c r="E172" s="45"/>
      <c r="F172" s="206"/>
      <c r="G172" s="45"/>
      <c r="H172" s="45"/>
      <c r="I172" s="45"/>
      <c r="J172" s="118"/>
      <c r="K172" s="293"/>
      <c r="L172" s="371"/>
      <c r="M172" s="293"/>
      <c r="N172" s="371"/>
      <c r="O172" s="293"/>
    </row>
    <row r="173" spans="1:15" s="26" customFormat="1" x14ac:dyDescent="0.2">
      <c r="A173" s="617" t="s">
        <v>308</v>
      </c>
      <c r="B173" s="737" t="s">
        <v>18</v>
      </c>
      <c r="C173" s="104" t="s">
        <v>27</v>
      </c>
      <c r="D173" s="477">
        <v>16</v>
      </c>
      <c r="E173" s="91" t="s">
        <v>62</v>
      </c>
      <c r="F173" s="211">
        <v>8.9999999999999993E-3</v>
      </c>
      <c r="G173" s="19">
        <v>16</v>
      </c>
      <c r="H173" s="75">
        <v>144</v>
      </c>
      <c r="I173" s="92">
        <v>4.8</v>
      </c>
      <c r="J173" s="375">
        <v>5.36</v>
      </c>
      <c r="K173" s="363"/>
      <c r="L173" s="363"/>
      <c r="M173" s="363"/>
      <c r="N173" s="363"/>
      <c r="O173" s="363"/>
    </row>
    <row r="174" spans="1:15" s="26" customFormat="1" x14ac:dyDescent="0.2">
      <c r="A174" s="338" t="s">
        <v>303</v>
      </c>
      <c r="B174" s="330" t="s">
        <v>19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301</v>
      </c>
      <c r="B175" s="331" t="s">
        <v>20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302</v>
      </c>
      <c r="B176" s="331" t="s">
        <v>21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1363</v>
      </c>
      <c r="B177" s="1078" t="s">
        <v>1364</v>
      </c>
      <c r="C177" s="1047" t="s">
        <v>27</v>
      </c>
      <c r="D177" s="1027">
        <v>16</v>
      </c>
      <c r="E177" s="1033" t="s">
        <v>62</v>
      </c>
      <c r="F177" s="1049">
        <v>8.9999999999999993E-3</v>
      </c>
      <c r="G177" s="1054">
        <v>16</v>
      </c>
      <c r="H177" s="1055">
        <v>144</v>
      </c>
      <c r="I177" s="1056">
        <v>4.8</v>
      </c>
      <c r="J177" s="1057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307</v>
      </c>
      <c r="B178" s="330" t="s">
        <v>23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306</v>
      </c>
      <c r="B179" s="330" t="s">
        <v>223</v>
      </c>
      <c r="C179" s="278" t="s">
        <v>27</v>
      </c>
      <c r="D179" s="436">
        <v>16</v>
      </c>
      <c r="E179" s="93" t="s">
        <v>62</v>
      </c>
      <c r="F179" s="212">
        <v>8.9999999999999993E-3</v>
      </c>
      <c r="G179" s="410">
        <v>16</v>
      </c>
      <c r="H179" s="4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305</v>
      </c>
      <c r="B180" s="330" t="s">
        <v>24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332" t="s">
        <v>153</v>
      </c>
      <c r="C181" s="279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ht="13.5" customHeight="1" x14ac:dyDescent="0.2">
      <c r="A182" s="338" t="s">
        <v>310</v>
      </c>
      <c r="B182" s="332" t="s">
        <v>154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304</v>
      </c>
      <c r="B183" s="330" t="s">
        <v>187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hidden="1" x14ac:dyDescent="0.2">
      <c r="A185" s="338"/>
      <c r="B185" s="330" t="s">
        <v>608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763</v>
      </c>
      <c r="B186" s="330" t="s">
        <v>765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4"/>
      <c r="L186" s="14"/>
      <c r="M186" s="14"/>
      <c r="N186" s="14"/>
      <c r="O186" s="15"/>
    </row>
    <row r="187" spans="1:15" s="26" customFormat="1" x14ac:dyDescent="0.2">
      <c r="A187" s="338" t="s">
        <v>764</v>
      </c>
      <c r="B187" s="330" t="s">
        <v>766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ht="13.5" customHeight="1" x14ac:dyDescent="0.2">
      <c r="A188" s="338" t="s">
        <v>879</v>
      </c>
      <c r="B188" s="330" t="s">
        <v>875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ht="13.5" customHeight="1" x14ac:dyDescent="0.2">
      <c r="A189" s="338" t="s">
        <v>878</v>
      </c>
      <c r="B189" s="330" t="s">
        <v>877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hidden="1" x14ac:dyDescent="0.2">
      <c r="A190" s="338"/>
      <c r="B190" s="330"/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t="15.75" hidden="1" x14ac:dyDescent="0.25">
      <c r="A191" s="338"/>
      <c r="B191" s="795" t="s">
        <v>124</v>
      </c>
      <c r="C191" s="278"/>
      <c r="D191" s="436"/>
      <c r="E191" s="93"/>
      <c r="F191" s="212"/>
      <c r="G191" s="410"/>
      <c r="H191" s="406"/>
      <c r="I191" s="85"/>
      <c r="J191" s="356"/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7" t="s">
        <v>477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hidden="1" x14ac:dyDescent="0.2">
      <c r="A193" s="338"/>
      <c r="B193" s="707" t="s">
        <v>478</v>
      </c>
      <c r="C193" s="501" t="s">
        <v>27</v>
      </c>
      <c r="D193" s="502">
        <v>16</v>
      </c>
      <c r="E193" s="503" t="s">
        <v>62</v>
      </c>
      <c r="F193" s="504">
        <v>8.9999999999999993E-3</v>
      </c>
      <c r="G193" s="505">
        <v>16</v>
      </c>
      <c r="H193" s="506">
        <v>144</v>
      </c>
      <c r="I193" s="507">
        <v>4.8</v>
      </c>
      <c r="J193" s="508">
        <v>5.36</v>
      </c>
      <c r="K193" s="14"/>
      <c r="L193" s="14"/>
      <c r="M193" s="14"/>
      <c r="N193" s="14"/>
      <c r="O193" s="15"/>
    </row>
    <row r="194" spans="1:15" s="26" customFormat="1" x14ac:dyDescent="0.2">
      <c r="A194" s="338"/>
      <c r="B194" s="331"/>
      <c r="C194" s="105"/>
      <c r="D194" s="437"/>
      <c r="E194" s="492"/>
      <c r="F194" s="218"/>
      <c r="G194" s="492"/>
      <c r="H194" s="71"/>
      <c r="I194" s="71"/>
      <c r="J194" s="361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331" t="s">
        <v>43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313</v>
      </c>
      <c r="B196" s="331" t="s">
        <v>40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314</v>
      </c>
      <c r="B197" s="331" t="s">
        <v>42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315</v>
      </c>
      <c r="B198" s="330" t="s">
        <v>188</v>
      </c>
      <c r="C198" s="278" t="s">
        <v>30</v>
      </c>
      <c r="D198" s="436">
        <v>10</v>
      </c>
      <c r="E198" s="93" t="s">
        <v>62</v>
      </c>
      <c r="F198" s="212">
        <v>8.9999999999999993E-3</v>
      </c>
      <c r="G198" s="195">
        <v>12</v>
      </c>
      <c r="H198" s="127">
        <v>84</v>
      </c>
      <c r="I198" s="85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316</v>
      </c>
      <c r="B199" s="331" t="s">
        <v>41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317</v>
      </c>
      <c r="B200" s="330" t="s">
        <v>192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318</v>
      </c>
      <c r="B201" s="331" t="s">
        <v>44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319</v>
      </c>
      <c r="B202" s="330" t="s">
        <v>75</v>
      </c>
      <c r="C202" s="278" t="s">
        <v>30</v>
      </c>
      <c r="D202" s="436">
        <v>10</v>
      </c>
      <c r="E202" s="93" t="s">
        <v>62</v>
      </c>
      <c r="F202" s="213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hidden="1" x14ac:dyDescent="0.2">
      <c r="A203" s="338"/>
      <c r="B203" s="330" t="s">
        <v>178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715" t="s">
        <v>321</v>
      </c>
      <c r="B204" s="333" t="s">
        <v>179</v>
      </c>
      <c r="C204" s="280" t="s">
        <v>30</v>
      </c>
      <c r="D204" s="439">
        <v>10</v>
      </c>
      <c r="E204" s="94" t="s">
        <v>62</v>
      </c>
      <c r="F204" s="215">
        <v>8.9999999999999993E-3</v>
      </c>
      <c r="G204" s="22">
        <v>12</v>
      </c>
      <c r="H204" s="117">
        <v>84</v>
      </c>
      <c r="I204" s="63">
        <v>4</v>
      </c>
      <c r="J204" s="362">
        <v>8.33</v>
      </c>
      <c r="K204" s="103"/>
      <c r="L204" s="103"/>
      <c r="M204" s="103"/>
      <c r="N204" s="103"/>
      <c r="O204" s="103"/>
    </row>
    <row r="205" spans="1:15" s="26" customFormat="1" ht="13.5" thickBot="1" x14ac:dyDescent="0.25">
      <c r="A205" s="616"/>
      <c r="B205" s="232" t="s">
        <v>164</v>
      </c>
      <c r="C205" s="233"/>
      <c r="D205" s="273"/>
      <c r="E205" s="224" t="s">
        <v>161</v>
      </c>
      <c r="F205" s="225">
        <f>SUMPRODUCT($F$173:$F$204,K$173:K$204)</f>
        <v>0</v>
      </c>
      <c r="G205" s="225">
        <f>SUMPRODUCT($F$173:$F$204,L$173:L$204)</f>
        <v>0</v>
      </c>
      <c r="H205" s="225">
        <f>SUMPRODUCT($F$173:$F$204,M$173:M$204)</f>
        <v>0</v>
      </c>
      <c r="I205" s="225">
        <f>SUMPRODUCT($F$173:$F$204,N$173:N$204)</f>
        <v>0</v>
      </c>
      <c r="J205" s="225">
        <f>SUMPRODUCT($F$173:$F$204,O$173:O$204)</f>
        <v>0</v>
      </c>
      <c r="K205" s="128">
        <f>SUMPRODUCT($I$173:$I$204,K173:K204)</f>
        <v>0</v>
      </c>
      <c r="L205" s="128">
        <f>SUMPRODUCT($I$173:$I$204,L173:L204)</f>
        <v>0</v>
      </c>
      <c r="M205" s="128">
        <f>SUMPRODUCT($I$173:$I$204,M173:M204)</f>
        <v>0</v>
      </c>
      <c r="N205" s="128">
        <f>SUMPRODUCT($I$173:$I$204,N173:N204)</f>
        <v>0</v>
      </c>
      <c r="O205" s="128">
        <f>SUMPRODUCT($I$173:$I$204,O173:O204)</f>
        <v>0</v>
      </c>
    </row>
    <row r="206" spans="1:15" s="26" customFormat="1" ht="13.5" thickBot="1" x14ac:dyDescent="0.25">
      <c r="A206" s="338"/>
      <c r="B206" s="226" t="s">
        <v>34</v>
      </c>
      <c r="C206" s="227"/>
      <c r="D206" s="228"/>
      <c r="E206" s="228"/>
      <c r="F206" s="229"/>
      <c r="G206" s="228"/>
      <c r="H206" s="230"/>
      <c r="I206" s="230"/>
      <c r="J206" s="231"/>
      <c r="K206" s="348">
        <f>SUMPRODUCT($J$173:$J$204,K173:K204)</f>
        <v>0</v>
      </c>
      <c r="L206" s="348">
        <f>SUMPRODUCT($J$173:$J$204,L173:L204)</f>
        <v>0</v>
      </c>
      <c r="M206" s="348">
        <f>SUMPRODUCT($J$173:$J$204,M173:M204)</f>
        <v>0</v>
      </c>
      <c r="N206" s="348">
        <f>SUMPRODUCT($J$173:$J$204,N173:N204)</f>
        <v>0</v>
      </c>
      <c r="O206" s="348">
        <f>SUMPRODUCT($J$173:$J$204,O173:O204)</f>
        <v>0</v>
      </c>
    </row>
    <row r="207" spans="1:15" s="26" customFormat="1" ht="13.5" thickBot="1" x14ac:dyDescent="0.25">
      <c r="A207" s="338"/>
      <c r="B207" s="25" t="s">
        <v>481</v>
      </c>
      <c r="C207" s="525"/>
      <c r="D207" s="45"/>
      <c r="E207" s="45"/>
      <c r="F207" s="206"/>
      <c r="G207" s="45"/>
      <c r="H207" s="45"/>
      <c r="I207" s="45"/>
      <c r="J207" s="118"/>
      <c r="K207" s="291"/>
      <c r="L207" s="291"/>
      <c r="M207" s="56"/>
      <c r="N207" s="56"/>
      <c r="O207" s="56"/>
    </row>
    <row r="208" spans="1:15" s="26" customFormat="1" x14ac:dyDescent="0.2">
      <c r="A208" s="338" t="s">
        <v>1023</v>
      </c>
      <c r="B208" s="335" t="s">
        <v>482</v>
      </c>
      <c r="C208" s="277" t="s">
        <v>27</v>
      </c>
      <c r="D208" s="100">
        <v>16</v>
      </c>
      <c r="E208" s="111" t="s">
        <v>102</v>
      </c>
      <c r="F208" s="448">
        <v>8.9999999999999993E-3</v>
      </c>
      <c r="G208" s="411">
        <v>16</v>
      </c>
      <c r="H208" s="405">
        <v>144</v>
      </c>
      <c r="I208" s="92">
        <v>4.8</v>
      </c>
      <c r="J208" s="421">
        <v>5.33</v>
      </c>
      <c r="K208" s="363"/>
      <c r="L208" s="363"/>
      <c r="M208" s="363"/>
      <c r="N208" s="363"/>
      <c r="O208" s="363"/>
    </row>
    <row r="209" spans="1:15" s="26" customFormat="1" ht="13.5" thickBot="1" x14ac:dyDescent="0.25">
      <c r="A209" s="338">
        <v>31495</v>
      </c>
      <c r="B209" s="333" t="s">
        <v>905</v>
      </c>
      <c r="C209" s="280" t="s">
        <v>27</v>
      </c>
      <c r="D209" s="102">
        <v>16</v>
      </c>
      <c r="E209" s="113" t="s">
        <v>102</v>
      </c>
      <c r="F209" s="204">
        <v>8.9999999999999993E-3</v>
      </c>
      <c r="G209" s="196">
        <v>16</v>
      </c>
      <c r="H209" s="108">
        <v>144</v>
      </c>
      <c r="I209" s="63">
        <v>4.8</v>
      </c>
      <c r="J209" s="171">
        <v>5.33</v>
      </c>
      <c r="K209" s="103"/>
      <c r="L209" s="103"/>
      <c r="M209" s="103"/>
      <c r="N209" s="103"/>
      <c r="O209" s="103"/>
    </row>
    <row r="210" spans="1:15" s="26" customFormat="1" ht="13.5" thickBot="1" x14ac:dyDescent="0.25">
      <c r="A210" s="338"/>
      <c r="B210" s="232" t="s">
        <v>164</v>
      </c>
      <c r="C210" s="233"/>
      <c r="D210" s="224"/>
      <c r="E210" s="224" t="s">
        <v>161</v>
      </c>
      <c r="F210" s="225">
        <f>SUMPRODUCT($F$208:$F$209,K208:K209)</f>
        <v>0</v>
      </c>
      <c r="G210" s="225">
        <f>SUMPRODUCT($F$208:$F$209,L208:L209)</f>
        <v>0</v>
      </c>
      <c r="H210" s="225">
        <f>SUMPRODUCT($F$208:$F$209,M208:M209)</f>
        <v>0</v>
      </c>
      <c r="I210" s="225">
        <f>SUMPRODUCT($F$208:$F$209,N208:N209)</f>
        <v>0</v>
      </c>
      <c r="J210" s="225">
        <f>SUMPRODUCT($F$208:$F$209,O208:O209)</f>
        <v>0</v>
      </c>
      <c r="K210" s="128">
        <f>SUMPRODUCT($I$208:$I$209,K208:K209)</f>
        <v>0</v>
      </c>
      <c r="L210" s="128">
        <f>SUMPRODUCT($I$208:$I$209,L208:L209)</f>
        <v>0</v>
      </c>
      <c r="M210" s="128">
        <f>SUMPRODUCT($I$208:$I$209,M208:M209)</f>
        <v>0</v>
      </c>
      <c r="N210" s="128">
        <f>SUMPRODUCT($I$208:$I$209,N208:N209)</f>
        <v>0</v>
      </c>
      <c r="O210" s="128">
        <f>SUMPRODUCT($I$208:$I$209,O208:O209)</f>
        <v>0</v>
      </c>
    </row>
    <row r="211" spans="1:15" s="26" customFormat="1" ht="13.5" thickBot="1" x14ac:dyDescent="0.25">
      <c r="A211" s="338"/>
      <c r="B211" s="226" t="s">
        <v>34</v>
      </c>
      <c r="C211" s="227"/>
      <c r="D211" s="228"/>
      <c r="E211" s="228"/>
      <c r="F211" s="229"/>
      <c r="G211" s="228"/>
      <c r="H211" s="230"/>
      <c r="I211" s="230"/>
      <c r="J211" s="231"/>
      <c r="K211" s="348">
        <f>SUMPRODUCT($J$208:$J$209,K208:K209)</f>
        <v>0</v>
      </c>
      <c r="L211" s="348">
        <f>SUMPRODUCT($J$208:$J$209,L208:L209)</f>
        <v>0</v>
      </c>
      <c r="M211" s="348">
        <f>SUMPRODUCT($J$208:$J$209,M208:M209)</f>
        <v>0</v>
      </c>
      <c r="N211" s="348">
        <f>SUMPRODUCT($J$208:$J$209,N208:N209)</f>
        <v>0</v>
      </c>
      <c r="O211" s="348">
        <f>SUMPRODUCT($J$208:$J$209,O208:O209)</f>
        <v>0</v>
      </c>
    </row>
    <row r="212" spans="1:15" s="26" customFormat="1" ht="13.5" thickBot="1" x14ac:dyDescent="0.25">
      <c r="A212" s="338"/>
      <c r="B212" s="307" t="s">
        <v>1202</v>
      </c>
      <c r="C212" s="308"/>
      <c r="D212" s="309"/>
      <c r="E212" s="309"/>
      <c r="F212" s="310"/>
      <c r="G212" s="309"/>
      <c r="H212" s="309"/>
      <c r="I212" s="309"/>
      <c r="J212" s="311"/>
      <c r="K212" s="293"/>
      <c r="L212" s="293"/>
      <c r="M212" s="293"/>
      <c r="N212" s="293"/>
      <c r="O212" s="293"/>
    </row>
    <row r="213" spans="1:15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214">
        <v>6.0000000000000001E-3</v>
      </c>
      <c r="G213" s="21">
        <v>21</v>
      </c>
      <c r="H213" s="115">
        <v>168</v>
      </c>
      <c r="I213" s="120">
        <v>1.5</v>
      </c>
      <c r="J213" s="121">
        <v>1.96</v>
      </c>
      <c r="K213" s="363"/>
      <c r="L213" s="363"/>
      <c r="M213" s="363"/>
      <c r="N213" s="363"/>
      <c r="O213" s="363"/>
    </row>
    <row r="214" spans="1:15" s="26" customFormat="1" x14ac:dyDescent="0.2">
      <c r="A214" s="338" t="s">
        <v>323</v>
      </c>
      <c r="B214" s="330" t="s">
        <v>46</v>
      </c>
      <c r="C214" s="50" t="s">
        <v>37</v>
      </c>
      <c r="D214" s="290">
        <v>15</v>
      </c>
      <c r="E214" s="93" t="s">
        <v>102</v>
      </c>
      <c r="F214" s="212">
        <v>6.0000000000000001E-3</v>
      </c>
      <c r="G214" s="195">
        <v>21</v>
      </c>
      <c r="H214" s="127">
        <v>168</v>
      </c>
      <c r="I214" s="125">
        <v>1.5</v>
      </c>
      <c r="J214" s="126">
        <v>1.96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635</v>
      </c>
      <c r="B215" s="330" t="s">
        <v>639</v>
      </c>
      <c r="C215" s="50" t="s">
        <v>2</v>
      </c>
      <c r="D215" s="581">
        <v>18</v>
      </c>
      <c r="E215" s="93" t="s">
        <v>102</v>
      </c>
      <c r="F215" s="212">
        <v>8.0000000000000002E-3</v>
      </c>
      <c r="G215" s="582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1029</v>
      </c>
      <c r="B216" s="1004" t="s">
        <v>1204</v>
      </c>
      <c r="C216" s="630" t="s">
        <v>172</v>
      </c>
      <c r="D216" s="631">
        <v>16</v>
      </c>
      <c r="E216" s="93" t="s">
        <v>102</v>
      </c>
      <c r="F216" s="632">
        <v>8.0000000000000002E-3</v>
      </c>
      <c r="G216" s="633">
        <v>16</v>
      </c>
      <c r="H216" s="536">
        <v>144</v>
      </c>
      <c r="I216" s="634">
        <v>4</v>
      </c>
      <c r="J216" s="635">
        <v>4.49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637</v>
      </c>
      <c r="B217" s="583" t="s">
        <v>638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hidden="1" x14ac:dyDescent="0.2">
      <c r="A218" s="338"/>
      <c r="B218" s="1005" t="s">
        <v>691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324</v>
      </c>
      <c r="B219" s="330" t="s">
        <v>699</v>
      </c>
      <c r="C219" s="278" t="s">
        <v>29</v>
      </c>
      <c r="D219" s="290">
        <v>12</v>
      </c>
      <c r="E219" s="93" t="s">
        <v>102</v>
      </c>
      <c r="F219" s="212">
        <v>7.0000000000000001E-3</v>
      </c>
      <c r="G219" s="195">
        <v>19</v>
      </c>
      <c r="H219" s="955">
        <v>190</v>
      </c>
      <c r="I219" s="125">
        <v>2.2799999999999998</v>
      </c>
      <c r="J219" s="126">
        <v>4.0999999999999996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1028</v>
      </c>
      <c r="B220" s="1005" t="s">
        <v>1206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ht="13.5" thickBot="1" x14ac:dyDescent="0.25">
      <c r="A221" s="338" t="s">
        <v>325</v>
      </c>
      <c r="B221" s="334" t="s">
        <v>83</v>
      </c>
      <c r="C221" s="287" t="s">
        <v>29</v>
      </c>
      <c r="D221" s="286">
        <v>12</v>
      </c>
      <c r="E221" s="160" t="s">
        <v>102</v>
      </c>
      <c r="F221" s="217">
        <v>7.0000000000000001E-3</v>
      </c>
      <c r="G221" s="163">
        <v>19</v>
      </c>
      <c r="H221" s="164">
        <v>190</v>
      </c>
      <c r="I221" s="165">
        <v>2.2799999999999998</v>
      </c>
      <c r="J221" s="166">
        <v>4.0999999999999996</v>
      </c>
      <c r="K221" s="103"/>
      <c r="L221" s="103"/>
      <c r="M221" s="103"/>
      <c r="N221" s="103"/>
      <c r="O221" s="103"/>
    </row>
    <row r="222" spans="1:15" s="26" customFormat="1" ht="13.5" thickBot="1" x14ac:dyDescent="0.25">
      <c r="A222" s="338"/>
      <c r="B222" s="243" t="s">
        <v>389</v>
      </c>
      <c r="C222" s="244"/>
      <c r="D222" s="234"/>
      <c r="E222" s="224" t="s">
        <v>161</v>
      </c>
      <c r="F222" s="225">
        <f>SUMPRODUCT($F$213:$F$221,K213:K221)</f>
        <v>0</v>
      </c>
      <c r="G222" s="225">
        <f>SUMPRODUCT($F$213:$F$221,L213:L221)</f>
        <v>0</v>
      </c>
      <c r="H222" s="225">
        <f>SUMPRODUCT($F$213:$F$221,M213:M221)</f>
        <v>0</v>
      </c>
      <c r="I222" s="225">
        <f>SUMPRODUCT($F$213:$F$221,N213:N221)</f>
        <v>0</v>
      </c>
      <c r="J222" s="225">
        <f>SUMPRODUCT($F$213:$F$221,O213:O221)</f>
        <v>0</v>
      </c>
      <c r="K222" s="109">
        <f>SUMPRODUCT($I$213:$I$221,K213:K221)</f>
        <v>0</v>
      </c>
      <c r="L222" s="109">
        <f>SUMPRODUCT($I$213:$I$221,L213:L221)</f>
        <v>0</v>
      </c>
      <c r="M222" s="109">
        <f>SUMPRODUCT($I$213:$I$221,M213:M221)</f>
        <v>0</v>
      </c>
      <c r="N222" s="109">
        <f>SUMPRODUCT($I$213:$I$221,N213:N221)</f>
        <v>0</v>
      </c>
      <c r="O222" s="458">
        <f>SUMPRODUCT($I$213:$I$221,O213:O221)</f>
        <v>0</v>
      </c>
    </row>
    <row r="223" spans="1:15" s="26" customFormat="1" ht="13.5" thickBot="1" x14ac:dyDescent="0.25">
      <c r="A223" s="338"/>
      <c r="B223" s="226" t="s">
        <v>34</v>
      </c>
      <c r="C223" s="227"/>
      <c r="D223" s="228"/>
      <c r="E223" s="228"/>
      <c r="F223" s="229"/>
      <c r="G223" s="228"/>
      <c r="H223" s="230"/>
      <c r="I223" s="230"/>
      <c r="J223" s="231"/>
      <c r="K223" s="459">
        <f>SUMPRODUCT($J$213:$J$221,K213:K221)</f>
        <v>0</v>
      </c>
      <c r="L223" s="459">
        <f>SUMPRODUCT($J$213:$J$221,L213:L221)</f>
        <v>0</v>
      </c>
      <c r="M223" s="459">
        <f>SUMPRODUCT($J$213:$J$221,M213:M221)</f>
        <v>0</v>
      </c>
      <c r="N223" s="459">
        <f>SUMPRODUCT($J$213:$J$221,N213:N221)</f>
        <v>0</v>
      </c>
      <c r="O223" s="460">
        <f>SUMPRODUCT($J$213:$J$221,O213:O221)</f>
        <v>0</v>
      </c>
    </row>
    <row r="224" spans="1:15" s="26" customFormat="1" ht="13.5" thickBot="1" x14ac:dyDescent="0.25">
      <c r="A224" s="338"/>
      <c r="B224" s="979" t="s">
        <v>1203</v>
      </c>
      <c r="C224" s="313"/>
      <c r="D224" s="309"/>
      <c r="E224" s="309"/>
      <c r="F224" s="310"/>
      <c r="G224" s="309"/>
      <c r="H224" s="309"/>
      <c r="I224" s="309"/>
      <c r="J224" s="311"/>
      <c r="K224" s="291"/>
      <c r="L224" s="291"/>
      <c r="M224" s="56"/>
      <c r="N224" s="56"/>
      <c r="O224" s="56"/>
    </row>
    <row r="225" spans="1:15" s="26" customFormat="1" x14ac:dyDescent="0.2">
      <c r="A225" s="338" t="s">
        <v>326</v>
      </c>
      <c r="B225" s="329" t="s">
        <v>39</v>
      </c>
      <c r="C225" s="104" t="s">
        <v>37</v>
      </c>
      <c r="D225" s="284">
        <v>15</v>
      </c>
      <c r="E225" s="95" t="s">
        <v>102</v>
      </c>
      <c r="F225" s="211">
        <v>6.0000000000000001E-3</v>
      </c>
      <c r="G225" s="21">
        <v>21</v>
      </c>
      <c r="H225" s="115">
        <v>168</v>
      </c>
      <c r="I225" s="120">
        <v>1.5</v>
      </c>
      <c r="J225" s="444">
        <v>1.96</v>
      </c>
      <c r="K225" s="363"/>
      <c r="L225" s="363"/>
      <c r="M225" s="363"/>
      <c r="N225" s="363"/>
      <c r="O225" s="363"/>
    </row>
    <row r="226" spans="1:15" s="26" customFormat="1" x14ac:dyDescent="0.2">
      <c r="A226" s="338" t="s">
        <v>642</v>
      </c>
      <c r="B226" s="330" t="s">
        <v>643</v>
      </c>
      <c r="C226" s="50" t="s">
        <v>2</v>
      </c>
      <c r="D226" s="581">
        <v>18</v>
      </c>
      <c r="E226" s="93" t="s">
        <v>102</v>
      </c>
      <c r="F226" s="212">
        <v>8.0000000000000002E-3</v>
      </c>
      <c r="G226" s="582">
        <v>21</v>
      </c>
      <c r="H226" s="52">
        <v>147</v>
      </c>
      <c r="I226" s="125">
        <v>2.52</v>
      </c>
      <c r="J226" s="381">
        <v>2.74</v>
      </c>
      <c r="K226" s="15"/>
      <c r="L226" s="15"/>
      <c r="M226" s="15"/>
      <c r="N226" s="15"/>
      <c r="O226" s="15"/>
    </row>
    <row r="227" spans="1:15" s="26" customFormat="1" x14ac:dyDescent="0.2">
      <c r="A227" s="338" t="s">
        <v>327</v>
      </c>
      <c r="B227" s="719" t="s">
        <v>136</v>
      </c>
      <c r="C227" s="278" t="s">
        <v>29</v>
      </c>
      <c r="D227" s="290">
        <v>12</v>
      </c>
      <c r="E227" s="93" t="s">
        <v>102</v>
      </c>
      <c r="F227" s="216">
        <v>7.0000000000000001E-3</v>
      </c>
      <c r="G227" s="195">
        <v>19</v>
      </c>
      <c r="H227" s="955">
        <v>190</v>
      </c>
      <c r="I227" s="161">
        <v>2.2799999999999998</v>
      </c>
      <c r="J227" s="980">
        <v>4.0999999999999996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 t="s">
        <v>693</v>
      </c>
      <c r="B228" s="1004" t="s">
        <v>1205</v>
      </c>
      <c r="C228" s="630" t="s">
        <v>172</v>
      </c>
      <c r="D228" s="631">
        <v>16</v>
      </c>
      <c r="E228" s="374" t="s">
        <v>102</v>
      </c>
      <c r="F228" s="632">
        <v>8.0000000000000002E-3</v>
      </c>
      <c r="G228" s="633">
        <v>16</v>
      </c>
      <c r="H228" s="536">
        <v>144</v>
      </c>
      <c r="I228" s="634">
        <v>4</v>
      </c>
      <c r="J228" s="635">
        <v>4.49</v>
      </c>
      <c r="K228" s="15"/>
      <c r="L228" s="15"/>
      <c r="M228" s="15"/>
      <c r="N228" s="15"/>
      <c r="O228" s="15"/>
    </row>
    <row r="229" spans="1:15" s="26" customFormat="1" ht="13.5" thickBot="1" x14ac:dyDescent="0.25">
      <c r="A229" s="338"/>
      <c r="B229" s="243" t="s">
        <v>389</v>
      </c>
      <c r="C229" s="244"/>
      <c r="D229" s="130"/>
      <c r="E229" s="224" t="s">
        <v>161</v>
      </c>
      <c r="F229" s="225">
        <f>SUMPRODUCT($F$225:$F$228,K225:K228)</f>
        <v>0</v>
      </c>
      <c r="G229" s="225">
        <f>SUMPRODUCT($F$225:$F$228,L225:L228)</f>
        <v>0</v>
      </c>
      <c r="H229" s="225">
        <f>SUMPRODUCT($F$225:$F$228,M225:M228)</f>
        <v>0</v>
      </c>
      <c r="I229" s="225">
        <f>SUMPRODUCT($F$225:$F$228,N225:N228)</f>
        <v>0</v>
      </c>
      <c r="J229" s="225">
        <f>SUMPRODUCT($F$225:$F$228,O225:O228)</f>
        <v>0</v>
      </c>
      <c r="K229" s="38">
        <f>SUMPRODUCT($I$225:$I$228,K225:K228)</f>
        <v>0</v>
      </c>
      <c r="L229" s="38">
        <f>SUMPRODUCT($I$225:$I$228,L225:L228)</f>
        <v>0</v>
      </c>
      <c r="M229" s="38">
        <f>SUMPRODUCT($I$225:$I$228,M225:M228)</f>
        <v>0</v>
      </c>
      <c r="N229" s="38">
        <f>SUMPRODUCT($I$225:$I$228,N225:N228)</f>
        <v>0</v>
      </c>
      <c r="O229" s="39">
        <f>SUMPRODUCT($I$225:$I$228,O225:O228)</f>
        <v>0</v>
      </c>
    </row>
    <row r="230" spans="1:15" s="26" customFormat="1" ht="13.5" thickBot="1" x14ac:dyDescent="0.25">
      <c r="A230" s="338"/>
      <c r="B230" s="226" t="s">
        <v>34</v>
      </c>
      <c r="C230" s="227"/>
      <c r="D230" s="228"/>
      <c r="E230" s="228"/>
      <c r="F230" s="229"/>
      <c r="G230" s="228"/>
      <c r="H230" s="230"/>
      <c r="I230" s="230"/>
      <c r="J230" s="231"/>
      <c r="K230" s="364">
        <f>SUMPRODUCT($J$225:$J$228,K225:K228)</f>
        <v>0</v>
      </c>
      <c r="L230" s="364">
        <f>SUMPRODUCT($J$225:$J$228,L225:L228)</f>
        <v>0</v>
      </c>
      <c r="M230" s="364">
        <f>SUMPRODUCT($J$225:$J$228,M225:M228)</f>
        <v>0</v>
      </c>
      <c r="N230" s="364">
        <f>SUMPRODUCT($J$225:$J$228,N225:N228)</f>
        <v>0</v>
      </c>
      <c r="O230" s="441">
        <f>SUMPRODUCT($J$225:$J$228,O225:O228)</f>
        <v>0</v>
      </c>
    </row>
    <row r="231" spans="1:15" s="26" customFormat="1" ht="13.5" thickBot="1" x14ac:dyDescent="0.25">
      <c r="A231" s="338"/>
      <c r="B231" s="312" t="s">
        <v>119</v>
      </c>
      <c r="C231" s="313"/>
      <c r="D231" s="309"/>
      <c r="E231" s="309"/>
      <c r="F231" s="310"/>
      <c r="G231" s="309"/>
      <c r="H231" s="309"/>
      <c r="I231" s="309"/>
      <c r="J231" s="311"/>
      <c r="K231" s="291"/>
      <c r="L231" s="291"/>
      <c r="M231" s="56"/>
      <c r="N231" s="56"/>
      <c r="O231" s="56"/>
    </row>
    <row r="232" spans="1:15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211">
        <v>6.0000000000000001E-3</v>
      </c>
      <c r="G232" s="23">
        <v>21</v>
      </c>
      <c r="H232" s="131">
        <v>168</v>
      </c>
      <c r="I232" s="132">
        <v>1.5</v>
      </c>
      <c r="J232" s="174">
        <v>1.96</v>
      </c>
      <c r="K232" s="363"/>
      <c r="L232" s="363"/>
      <c r="M232" s="363"/>
      <c r="N232" s="363"/>
      <c r="O232" s="363"/>
    </row>
    <row r="233" spans="1:15" s="26" customFormat="1" x14ac:dyDescent="0.2">
      <c r="A233" s="338" t="s">
        <v>644</v>
      </c>
      <c r="B233" s="330" t="s">
        <v>117</v>
      </c>
      <c r="C233" s="50" t="s">
        <v>2</v>
      </c>
      <c r="D233" s="581">
        <v>18</v>
      </c>
      <c r="E233" s="93" t="s">
        <v>102</v>
      </c>
      <c r="F233" s="212">
        <v>8.0000000000000002E-3</v>
      </c>
      <c r="G233" s="582">
        <v>21</v>
      </c>
      <c r="H233" s="52">
        <v>147</v>
      </c>
      <c r="I233" s="125">
        <v>2.52</v>
      </c>
      <c r="J233" s="126">
        <v>2.74</v>
      </c>
      <c r="K233" s="15"/>
      <c r="L233" s="15"/>
      <c r="M233" s="15"/>
      <c r="N233" s="15"/>
      <c r="O233" s="15"/>
    </row>
    <row r="234" spans="1:15" s="26" customFormat="1" x14ac:dyDescent="0.2">
      <c r="A234" s="338" t="s">
        <v>329</v>
      </c>
      <c r="B234" s="719" t="s">
        <v>138</v>
      </c>
      <c r="C234" s="278" t="s">
        <v>29</v>
      </c>
      <c r="D234" s="290">
        <v>12</v>
      </c>
      <c r="E234" s="93" t="s">
        <v>102</v>
      </c>
      <c r="F234" s="212">
        <v>7.0000000000000001E-3</v>
      </c>
      <c r="G234" s="195">
        <v>19</v>
      </c>
      <c r="H234" s="955">
        <v>190</v>
      </c>
      <c r="I234" s="125">
        <v>2.2799999999999998</v>
      </c>
      <c r="J234" s="381">
        <v>4.0999999999999996</v>
      </c>
      <c r="K234" s="15"/>
      <c r="L234" s="15"/>
      <c r="M234" s="15"/>
      <c r="N234" s="15"/>
      <c r="O234" s="15"/>
    </row>
    <row r="235" spans="1:15" s="26" customFormat="1" ht="13.5" thickBot="1" x14ac:dyDescent="0.25">
      <c r="A235" s="338" t="s">
        <v>1207</v>
      </c>
      <c r="B235" s="1006" t="s">
        <v>1208</v>
      </c>
      <c r="C235" s="630" t="s">
        <v>172</v>
      </c>
      <c r="D235" s="631">
        <v>16</v>
      </c>
      <c r="E235" s="374" t="s">
        <v>102</v>
      </c>
      <c r="F235" s="632">
        <v>8.0000000000000002E-3</v>
      </c>
      <c r="G235" s="633">
        <v>16</v>
      </c>
      <c r="H235" s="536">
        <v>144</v>
      </c>
      <c r="I235" s="634">
        <v>4</v>
      </c>
      <c r="J235" s="635">
        <v>4.49</v>
      </c>
      <c r="K235" s="103"/>
      <c r="L235" s="103"/>
      <c r="M235" s="103"/>
      <c r="N235" s="103"/>
      <c r="O235" s="103"/>
    </row>
    <row r="236" spans="1:15" s="26" customFormat="1" ht="13.5" thickBot="1" x14ac:dyDescent="0.25">
      <c r="A236" s="338"/>
      <c r="B236" s="243" t="s">
        <v>389</v>
      </c>
      <c r="C236" s="233"/>
      <c r="D236" s="133"/>
      <c r="E236" s="224" t="s">
        <v>161</v>
      </c>
      <c r="F236" s="225">
        <f>SUMPRODUCT($F$232:$F$235,K232:K235)</f>
        <v>0</v>
      </c>
      <c r="G236" s="225">
        <f t="shared" ref="G236:J236" si="33">SUMPRODUCT($F$232:$F$235,L232:L235)</f>
        <v>0</v>
      </c>
      <c r="H236" s="225">
        <f t="shared" si="33"/>
        <v>0</v>
      </c>
      <c r="I236" s="225">
        <f t="shared" si="33"/>
        <v>0</v>
      </c>
      <c r="J236" s="225">
        <f t="shared" si="33"/>
        <v>0</v>
      </c>
      <c r="K236" s="38">
        <f>SUMPRODUCT($I$232:$I$235,K232:K235)</f>
        <v>0</v>
      </c>
      <c r="L236" s="38">
        <f t="shared" ref="L236:O236" si="34">SUMPRODUCT($I$232:$I$235,L232:L235)</f>
        <v>0</v>
      </c>
      <c r="M236" s="38">
        <f t="shared" si="34"/>
        <v>0</v>
      </c>
      <c r="N236" s="38">
        <f t="shared" si="34"/>
        <v>0</v>
      </c>
      <c r="O236" s="39">
        <f t="shared" si="34"/>
        <v>0</v>
      </c>
    </row>
    <row r="237" spans="1:15" s="26" customFormat="1" ht="13.5" thickBot="1" x14ac:dyDescent="0.25">
      <c r="A237" s="338"/>
      <c r="B237" s="226" t="s">
        <v>34</v>
      </c>
      <c r="C237" s="227"/>
      <c r="D237" s="228"/>
      <c r="E237" s="228"/>
      <c r="F237" s="229"/>
      <c r="G237" s="228"/>
      <c r="H237" s="230"/>
      <c r="I237" s="230"/>
      <c r="J237" s="231"/>
      <c r="K237" s="364">
        <f>SUMPRODUCT($J$232:$J$235,K232:K235)</f>
        <v>0</v>
      </c>
      <c r="L237" s="364">
        <f t="shared" ref="L237:O237" si="35">SUMPRODUCT($J$232:$J$235,L232:L235)</f>
        <v>0</v>
      </c>
      <c r="M237" s="364">
        <f t="shared" si="35"/>
        <v>0</v>
      </c>
      <c r="N237" s="364">
        <f t="shared" si="35"/>
        <v>0</v>
      </c>
      <c r="O237" s="441">
        <f t="shared" si="35"/>
        <v>0</v>
      </c>
    </row>
    <row r="238" spans="1:15" s="26" customFormat="1" ht="13.5" thickBot="1" x14ac:dyDescent="0.25">
      <c r="A238" s="338"/>
      <c r="B238" s="376" t="s">
        <v>517</v>
      </c>
      <c r="C238" s="377"/>
      <c r="D238" s="378"/>
      <c r="E238" s="378"/>
      <c r="F238" s="379"/>
      <c r="G238" s="378"/>
      <c r="H238" s="378"/>
      <c r="I238" s="378"/>
      <c r="J238" s="380"/>
      <c r="K238" s="294"/>
      <c r="L238" s="294"/>
      <c r="M238" s="295"/>
      <c r="N238" s="295"/>
      <c r="O238" s="295"/>
    </row>
    <row r="239" spans="1:15" s="26" customFormat="1" x14ac:dyDescent="0.2">
      <c r="A239" s="338" t="s">
        <v>330</v>
      </c>
      <c r="B239" s="335" t="s">
        <v>507</v>
      </c>
      <c r="C239" s="277" t="s">
        <v>27</v>
      </c>
      <c r="D239" s="289">
        <v>16</v>
      </c>
      <c r="E239" s="131" t="s">
        <v>385</v>
      </c>
      <c r="F239" s="211">
        <v>8.9999999999999993E-3</v>
      </c>
      <c r="G239" s="411">
        <v>16</v>
      </c>
      <c r="H239" s="405">
        <v>144</v>
      </c>
      <c r="I239" s="92">
        <v>4.8</v>
      </c>
      <c r="J239" s="375">
        <v>5.36</v>
      </c>
      <c r="K239" s="490"/>
      <c r="L239" s="363"/>
      <c r="M239" s="363"/>
      <c r="N239" s="363"/>
      <c r="O239" s="363"/>
    </row>
    <row r="240" spans="1:15" s="26" customFormat="1" x14ac:dyDescent="0.2">
      <c r="A240" s="338" t="s">
        <v>331</v>
      </c>
      <c r="B240" s="330" t="s">
        <v>506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ht="13.5" thickBot="1" x14ac:dyDescent="0.25">
      <c r="A241" s="338" t="s">
        <v>1334</v>
      </c>
      <c r="B241" s="1046" t="s">
        <v>1333</v>
      </c>
      <c r="C241" s="1047" t="s">
        <v>27</v>
      </c>
      <c r="D241" s="1048">
        <v>16</v>
      </c>
      <c r="E241" s="701" t="s">
        <v>385</v>
      </c>
      <c r="F241" s="1049">
        <v>8.9999999999999993E-3</v>
      </c>
      <c r="G241" s="1054">
        <v>16</v>
      </c>
      <c r="H241" s="1055">
        <v>144</v>
      </c>
      <c r="I241" s="1056">
        <v>4.8</v>
      </c>
      <c r="J241" s="1057">
        <v>5.36</v>
      </c>
      <c r="K241" s="476"/>
      <c r="L241" s="15"/>
      <c r="M241" s="15"/>
      <c r="N241" s="15"/>
      <c r="O241" s="15"/>
    </row>
    <row r="242" spans="1:15" s="26" customFormat="1" ht="13.5" thickBot="1" x14ac:dyDescent="0.25">
      <c r="A242" s="338"/>
      <c r="B242" s="243" t="s">
        <v>389</v>
      </c>
      <c r="C242" s="233"/>
      <c r="D242" s="133"/>
      <c r="E242" s="224" t="s">
        <v>161</v>
      </c>
      <c r="F242" s="225">
        <f>SUMPRODUCT($F$239:$F$241,K239:K241)</f>
        <v>0</v>
      </c>
      <c r="G242" s="225">
        <f>SUMPRODUCT($F$239:$F$241,L239:L241)</f>
        <v>0</v>
      </c>
      <c r="H242" s="225">
        <f>SUMPRODUCT($F$239:$F$241,M239:M241)</f>
        <v>0</v>
      </c>
      <c r="I242" s="225">
        <f>SUMPRODUCT($F$239:$F$241,N239:N241)</f>
        <v>0</v>
      </c>
      <c r="J242" s="225">
        <f>SUMPRODUCT($F$239:$F$241,O239:O241)</f>
        <v>0</v>
      </c>
      <c r="K242" s="109">
        <f>SUMPRODUCT($I$239:$I$241,K239:K241)</f>
        <v>0</v>
      </c>
      <c r="L242" s="109">
        <f>SUMPRODUCT($I$239:$I$241,L239:L241)</f>
        <v>0</v>
      </c>
      <c r="M242" s="109">
        <f>SUMPRODUCT($I$239:$I$241,M239:M241)</f>
        <v>0</v>
      </c>
      <c r="N242" s="109">
        <f>SUMPRODUCT($I$239:$I$241,N239:N241)</f>
        <v>0</v>
      </c>
      <c r="O242" s="458">
        <f>SUMPRODUCT($I$239:$I$241,O239:O241)</f>
        <v>0</v>
      </c>
    </row>
    <row r="243" spans="1:15" s="26" customFormat="1" ht="13.5" thickBot="1" x14ac:dyDescent="0.25">
      <c r="A243" s="338"/>
      <c r="B243" s="226" t="s">
        <v>34</v>
      </c>
      <c r="C243" s="227"/>
      <c r="D243" s="228"/>
      <c r="E243" s="228"/>
      <c r="F243" s="229"/>
      <c r="G243" s="228"/>
      <c r="H243" s="230"/>
      <c r="I243" s="230"/>
      <c r="J243" s="231"/>
      <c r="K243" s="459">
        <f>SUMPRODUCT($J$239:$J$241,K239:K241)</f>
        <v>0</v>
      </c>
      <c r="L243" s="459">
        <f>SUMPRODUCT($J$239:$J$241,L239:L241)</f>
        <v>0</v>
      </c>
      <c r="M243" s="459">
        <f>SUMPRODUCT($J$239:$J$241,M239:M241)</f>
        <v>0</v>
      </c>
      <c r="N243" s="459">
        <f>SUMPRODUCT($J$239:$J$241,N239:N241)</f>
        <v>0</v>
      </c>
      <c r="O243" s="460">
        <f>SUMPRODUCT($J$239:$J$241,O239:O241)</f>
        <v>0</v>
      </c>
    </row>
    <row r="244" spans="1:15" s="26" customFormat="1" ht="13.5" thickBot="1" x14ac:dyDescent="0.25">
      <c r="A244" s="338"/>
      <c r="B244" s="376" t="s">
        <v>486</v>
      </c>
      <c r="C244" s="376"/>
      <c r="D244" s="378"/>
      <c r="E244" s="378"/>
      <c r="F244" s="379"/>
      <c r="G244" s="378"/>
      <c r="H244" s="378"/>
      <c r="I244" s="378"/>
      <c r="J244" s="380"/>
      <c r="K244" s="56"/>
      <c r="L244" s="291"/>
      <c r="M244" s="56"/>
      <c r="N244" s="56"/>
      <c r="O244" s="56"/>
    </row>
    <row r="245" spans="1:15" s="26" customFormat="1" x14ac:dyDescent="0.2">
      <c r="A245" s="338" t="s">
        <v>333</v>
      </c>
      <c r="B245" s="335" t="s">
        <v>224</v>
      </c>
      <c r="C245" s="277" t="s">
        <v>227</v>
      </c>
      <c r="D245" s="289">
        <v>16</v>
      </c>
      <c r="E245" s="91" t="s">
        <v>62</v>
      </c>
      <c r="F245" s="211">
        <v>8.9999999999999993E-3</v>
      </c>
      <c r="G245" s="23">
        <v>16</v>
      </c>
      <c r="H245" s="131">
        <v>144</v>
      </c>
      <c r="I245" s="132">
        <v>3.68</v>
      </c>
      <c r="J245" s="174">
        <v>4.07</v>
      </c>
      <c r="K245" s="363"/>
      <c r="L245" s="363"/>
      <c r="M245" s="363"/>
      <c r="N245" s="363"/>
      <c r="O245" s="363"/>
    </row>
    <row r="246" spans="1:15" s="26" customFormat="1" x14ac:dyDescent="0.2">
      <c r="A246" s="338" t="s">
        <v>334</v>
      </c>
      <c r="B246" s="330" t="s">
        <v>225</v>
      </c>
      <c r="C246" s="278" t="s">
        <v>227</v>
      </c>
      <c r="D246" s="290">
        <v>16</v>
      </c>
      <c r="E246" s="93" t="s">
        <v>62</v>
      </c>
      <c r="F246" s="212">
        <v>8.9999999999999993E-3</v>
      </c>
      <c r="G246" s="195">
        <v>16</v>
      </c>
      <c r="H246" s="124">
        <v>144</v>
      </c>
      <c r="I246" s="125">
        <v>3.68</v>
      </c>
      <c r="J246" s="126">
        <v>4.07</v>
      </c>
      <c r="K246" s="15"/>
      <c r="L246" s="15"/>
      <c r="M246" s="15"/>
      <c r="N246" s="15"/>
      <c r="O246" s="15"/>
    </row>
    <row r="247" spans="1:15" s="26" customFormat="1" x14ac:dyDescent="0.2">
      <c r="A247" s="338" t="s">
        <v>1332</v>
      </c>
      <c r="B247" s="1046" t="s">
        <v>1331</v>
      </c>
      <c r="C247" s="1047" t="s">
        <v>227</v>
      </c>
      <c r="D247" s="1048">
        <v>16</v>
      </c>
      <c r="E247" s="1033" t="s">
        <v>62</v>
      </c>
      <c r="F247" s="1049">
        <v>8.9999999999999993E-3</v>
      </c>
      <c r="G247" s="1050">
        <v>16</v>
      </c>
      <c r="H247" s="1051">
        <v>144</v>
      </c>
      <c r="I247" s="1052">
        <v>3.68</v>
      </c>
      <c r="J247" s="1053">
        <v>4.07</v>
      </c>
      <c r="K247" s="15"/>
      <c r="L247" s="15"/>
      <c r="M247" s="15"/>
      <c r="N247" s="15"/>
      <c r="O247" s="15"/>
    </row>
    <row r="248" spans="1:15" s="26" customFormat="1" ht="14.25" customHeight="1" x14ac:dyDescent="0.2">
      <c r="A248" s="338" t="s">
        <v>335</v>
      </c>
      <c r="B248" s="330" t="s">
        <v>226</v>
      </c>
      <c r="C248" s="278" t="s">
        <v>227</v>
      </c>
      <c r="D248" s="290">
        <v>16</v>
      </c>
      <c r="E248" s="93" t="s">
        <v>62</v>
      </c>
      <c r="F248" s="212">
        <v>8.9999999999999993E-3</v>
      </c>
      <c r="G248" s="195">
        <v>16</v>
      </c>
      <c r="H248" s="124">
        <v>144</v>
      </c>
      <c r="I248" s="125">
        <v>3.68</v>
      </c>
      <c r="J248" s="381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773</v>
      </c>
      <c r="B249" s="660" t="s">
        <v>772</v>
      </c>
      <c r="C249" s="630" t="s">
        <v>227</v>
      </c>
      <c r="D249" s="631">
        <v>16</v>
      </c>
      <c r="E249" s="374" t="s">
        <v>62</v>
      </c>
      <c r="F249" s="632">
        <v>8.9999999999999993E-3</v>
      </c>
      <c r="G249" s="633">
        <v>16</v>
      </c>
      <c r="H249" s="536">
        <v>144</v>
      </c>
      <c r="I249" s="634">
        <v>3.68</v>
      </c>
      <c r="J249" s="635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1284</v>
      </c>
      <c r="B250" s="330" t="s">
        <v>1285</v>
      </c>
      <c r="C250" s="630" t="s">
        <v>209</v>
      </c>
      <c r="D250" s="631">
        <v>6</v>
      </c>
      <c r="E250" s="374" t="s">
        <v>62</v>
      </c>
      <c r="F250" s="632">
        <v>8.0000000000000002E-3</v>
      </c>
      <c r="G250" s="633">
        <v>16</v>
      </c>
      <c r="H250" s="536">
        <v>144</v>
      </c>
      <c r="I250" s="634">
        <v>4.2</v>
      </c>
      <c r="J250" s="635">
        <v>4.66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1223</v>
      </c>
      <c r="B251" s="330" t="s">
        <v>1222</v>
      </c>
      <c r="C251" s="630" t="s">
        <v>1221</v>
      </c>
      <c r="D251" s="631">
        <v>12</v>
      </c>
      <c r="E251" s="93" t="s">
        <v>62</v>
      </c>
      <c r="F251" s="632">
        <v>8.9999999999999993E-3</v>
      </c>
      <c r="G251" s="633">
        <v>16</v>
      </c>
      <c r="H251" s="536">
        <v>144</v>
      </c>
      <c r="I251" s="634">
        <v>4.2</v>
      </c>
      <c r="J251" s="635">
        <v>4.59</v>
      </c>
      <c r="K251" s="15"/>
      <c r="L251" s="15"/>
      <c r="M251" s="15"/>
      <c r="N251" s="15"/>
      <c r="O251" s="15"/>
    </row>
    <row r="252" spans="1:15" s="26" customFormat="1" ht="14.25" customHeight="1" thickBot="1" x14ac:dyDescent="0.25">
      <c r="A252" s="338" t="s">
        <v>1225</v>
      </c>
      <c r="B252" s="330" t="s">
        <v>1224</v>
      </c>
      <c r="C252" s="630" t="s">
        <v>1221</v>
      </c>
      <c r="D252" s="290">
        <v>12</v>
      </c>
      <c r="E252" s="93" t="s">
        <v>62</v>
      </c>
      <c r="F252" s="212">
        <v>8.9999999999999993E-3</v>
      </c>
      <c r="G252" s="195">
        <v>16</v>
      </c>
      <c r="H252" s="124">
        <v>144</v>
      </c>
      <c r="I252" s="125">
        <v>4.2</v>
      </c>
      <c r="J252" s="126">
        <v>4.59</v>
      </c>
      <c r="K252" s="15"/>
      <c r="L252" s="15"/>
      <c r="M252" s="15"/>
      <c r="N252" s="15"/>
      <c r="O252" s="15"/>
    </row>
    <row r="253" spans="1:15" s="26" customFormat="1" ht="14.25" hidden="1" customHeight="1" thickBot="1" x14ac:dyDescent="0.25">
      <c r="A253" s="338"/>
      <c r="B253" s="708" t="s">
        <v>688</v>
      </c>
      <c r="C253" s="590" t="s">
        <v>227</v>
      </c>
      <c r="D253" s="591">
        <v>16</v>
      </c>
      <c r="E253" s="592" t="s">
        <v>102</v>
      </c>
      <c r="F253" s="593">
        <v>8.9999999999999993E-3</v>
      </c>
      <c r="G253" s="594">
        <v>16</v>
      </c>
      <c r="H253" s="595">
        <v>144</v>
      </c>
      <c r="I253" s="596">
        <v>3.68</v>
      </c>
      <c r="J253" s="597">
        <v>4.07</v>
      </c>
      <c r="K253" s="103"/>
      <c r="L253" s="103"/>
      <c r="M253" s="103"/>
      <c r="N253" s="103"/>
      <c r="O253" s="103"/>
    </row>
    <row r="254" spans="1:15" s="26" customFormat="1" ht="13.5" thickBot="1" x14ac:dyDescent="0.25">
      <c r="A254" s="338"/>
      <c r="B254" s="232" t="s">
        <v>390</v>
      </c>
      <c r="C254" s="233"/>
      <c r="D254" s="224"/>
      <c r="E254" s="224" t="s">
        <v>161</v>
      </c>
      <c r="F254" s="225">
        <f>SUMPRODUCT($F$245:$F$253,K245:K253)</f>
        <v>0</v>
      </c>
      <c r="G254" s="225">
        <f>SUMPRODUCT($F$245:$F$253,L245:L253)</f>
        <v>0</v>
      </c>
      <c r="H254" s="225">
        <f>SUMPRODUCT($F$245:$F$253,M245:M253)</f>
        <v>0</v>
      </c>
      <c r="I254" s="225">
        <f>SUMPRODUCT($F$245:$F$253,N245:N253)</f>
        <v>0</v>
      </c>
      <c r="J254" s="225">
        <f>SUMPRODUCT($F$245:$F$253,O245:O253)</f>
        <v>0</v>
      </c>
      <c r="K254" s="38">
        <f>SUMPRODUCT($I$245:$I$253,K245:K253)</f>
        <v>0</v>
      </c>
      <c r="L254" s="38">
        <f>SUMPRODUCT($I$245:$I$253,L245:L253)</f>
        <v>0</v>
      </c>
      <c r="M254" s="38">
        <f>SUMPRODUCT($I$245:$I$253,M245:M253)</f>
        <v>0</v>
      </c>
      <c r="N254" s="38">
        <f>SUMPRODUCT($I$245:$I$253,N245:N253)</f>
        <v>0</v>
      </c>
      <c r="O254" s="38">
        <f>SUMPRODUCT($I$245:$I$253,O245:O253)</f>
        <v>0</v>
      </c>
    </row>
    <row r="255" spans="1:15" s="26" customFormat="1" ht="13.5" thickBot="1" x14ac:dyDescent="0.25">
      <c r="A255" s="338"/>
      <c r="B255" s="226" t="s">
        <v>34</v>
      </c>
      <c r="C255" s="227"/>
      <c r="D255" s="228"/>
      <c r="E255" s="228"/>
      <c r="F255" s="229"/>
      <c r="G255" s="228"/>
      <c r="H255" s="230"/>
      <c r="I255" s="230"/>
      <c r="J255" s="231"/>
      <c r="K255" s="364">
        <f>SUMPRODUCT($J$245:$J$253,K245:K253)</f>
        <v>0</v>
      </c>
      <c r="L255" s="364">
        <f>SUMPRODUCT($J$245:$J$253,L245:L253)</f>
        <v>0</v>
      </c>
      <c r="M255" s="364">
        <f>SUMPRODUCT($J$245:$J$253,M245:M253)</f>
        <v>0</v>
      </c>
      <c r="N255" s="364">
        <f>SUMPRODUCT($J$245:$J$253,N245:N253)</f>
        <v>0</v>
      </c>
      <c r="O255" s="364">
        <f>SUMPRODUCT($J$245:$J$253,O245:O253)</f>
        <v>0</v>
      </c>
    </row>
    <row r="256" spans="1:15" s="26" customFormat="1" ht="13.5" hidden="1" thickBot="1" x14ac:dyDescent="0.25">
      <c r="A256" s="338"/>
      <c r="B256" s="312" t="s">
        <v>104</v>
      </c>
      <c r="C256" s="312"/>
      <c r="D256" s="309"/>
      <c r="E256" s="309"/>
      <c r="F256" s="310"/>
      <c r="G256" s="309"/>
      <c r="H256" s="309"/>
      <c r="I256" s="309"/>
      <c r="J256" s="311"/>
      <c r="K256" s="56"/>
      <c r="L256" s="291"/>
      <c r="M256" s="56"/>
      <c r="N256" s="56"/>
      <c r="O256" s="56"/>
    </row>
    <row r="257" spans="1:17" s="26" customFormat="1" ht="12.75" hidden="1" customHeight="1" x14ac:dyDescent="0.2">
      <c r="A257" s="338"/>
      <c r="B257" s="664" t="s">
        <v>109</v>
      </c>
      <c r="C257" s="443" t="s">
        <v>106</v>
      </c>
      <c r="D257" s="115">
        <v>64</v>
      </c>
      <c r="E257" s="115" t="s">
        <v>62</v>
      </c>
      <c r="F257" s="325">
        <v>3.2000000000000001E-2</v>
      </c>
      <c r="G257" s="407">
        <v>6</v>
      </c>
      <c r="H257" s="136">
        <v>36</v>
      </c>
      <c r="I257" s="120">
        <v>1.1040000000000001</v>
      </c>
      <c r="J257" s="444">
        <v>2.0680000000000001</v>
      </c>
      <c r="K257" s="363"/>
      <c r="L257" s="363"/>
      <c r="M257" s="363"/>
      <c r="N257" s="363"/>
      <c r="O257" s="363"/>
    </row>
    <row r="258" spans="1:17" s="26" customFormat="1" hidden="1" x14ac:dyDescent="0.2">
      <c r="A258" s="338"/>
      <c r="B258" s="665" t="s">
        <v>108</v>
      </c>
      <c r="C258" s="442" t="s">
        <v>105</v>
      </c>
      <c r="D258" s="492">
        <v>64</v>
      </c>
      <c r="E258" s="440" t="s">
        <v>62</v>
      </c>
      <c r="F258" s="326">
        <v>3.2000000000000001E-2</v>
      </c>
      <c r="G258" s="124">
        <v>6</v>
      </c>
      <c r="H258" s="123">
        <v>36</v>
      </c>
      <c r="I258" s="122">
        <v>1.1000000000000001</v>
      </c>
      <c r="J258" s="445">
        <v>2.0699999999999998</v>
      </c>
      <c r="K258" s="15"/>
      <c r="L258" s="15"/>
      <c r="M258" s="15"/>
      <c r="N258" s="15"/>
      <c r="O258" s="15"/>
    </row>
    <row r="259" spans="1:17" s="26" customFormat="1" ht="13.5" hidden="1" thickBot="1" x14ac:dyDescent="0.25">
      <c r="A259" s="338"/>
      <c r="B259" s="666" t="s">
        <v>110</v>
      </c>
      <c r="C259" s="446" t="s">
        <v>107</v>
      </c>
      <c r="D259" s="492">
        <v>64</v>
      </c>
      <c r="E259" s="116" t="s">
        <v>62</v>
      </c>
      <c r="F259" s="327">
        <v>3.2000000000000001E-2</v>
      </c>
      <c r="G259" s="382">
        <v>6</v>
      </c>
      <c r="H259" s="134">
        <v>36</v>
      </c>
      <c r="I259" s="135">
        <v>1.1519999999999999</v>
      </c>
      <c r="J259" s="447">
        <v>2.1120000000000001</v>
      </c>
      <c r="K259" s="103"/>
      <c r="L259" s="103"/>
      <c r="M259" s="103"/>
      <c r="N259" s="103"/>
      <c r="O259" s="103"/>
    </row>
    <row r="260" spans="1:17" s="26" customFormat="1" ht="13.5" hidden="1" thickBot="1" x14ac:dyDescent="0.25">
      <c r="A260" s="338"/>
      <c r="B260" s="243" t="s">
        <v>389</v>
      </c>
      <c r="C260" s="233"/>
      <c r="D260" s="224"/>
      <c r="E260" s="224" t="s">
        <v>161</v>
      </c>
      <c r="F260" s="225">
        <f>SUMPRODUCT($F$257:$F$259,K257:K259)</f>
        <v>0</v>
      </c>
      <c r="G260" s="225">
        <f>SUMPRODUCT($F$257:$F$259,L257:L259)</f>
        <v>0</v>
      </c>
      <c r="H260" s="225">
        <f>SUMPRODUCT($F$257:$F$259,M257:M259)</f>
        <v>0</v>
      </c>
      <c r="I260" s="225">
        <f>SUMPRODUCT($F$257:$F$259,N257:N259)</f>
        <v>0</v>
      </c>
      <c r="J260" s="225">
        <f>SUMPRODUCT($F$257:$F$259,O257:O259)</f>
        <v>0</v>
      </c>
      <c r="K260" s="72">
        <f>SUMPRODUCT($I$257:$I$259,K257:K259)</f>
        <v>0</v>
      </c>
      <c r="L260" s="72">
        <f>SUMPRODUCT($I$257:$I$259,L257:L259)</f>
        <v>0</v>
      </c>
      <c r="M260" s="72">
        <f>SUMPRODUCT($I$257:$I$259,M257:M259)</f>
        <v>0</v>
      </c>
      <c r="N260" s="72">
        <f>SUMPRODUCT($I$257:$I$259,N257:N259)</f>
        <v>0</v>
      </c>
      <c r="O260" s="72">
        <f>SUMPRODUCT($I$257:$I$259,O257:O259)</f>
        <v>0</v>
      </c>
    </row>
    <row r="261" spans="1:17" s="26" customFormat="1" ht="13.5" hidden="1" thickBot="1" x14ac:dyDescent="0.25">
      <c r="A261" s="338"/>
      <c r="B261" s="226" t="s">
        <v>34</v>
      </c>
      <c r="C261" s="227"/>
      <c r="D261" s="228"/>
      <c r="E261" s="228"/>
      <c r="F261" s="229"/>
      <c r="G261" s="228"/>
      <c r="H261" s="230"/>
      <c r="I261" s="230"/>
      <c r="J261" s="231"/>
      <c r="K261" s="364">
        <f>SUMPRODUCT($J$257:$J$259,K257:K259)</f>
        <v>0</v>
      </c>
      <c r="L261" s="364">
        <f>SUMPRODUCT($J$257:$J$259,L257:L259)</f>
        <v>0</v>
      </c>
      <c r="M261" s="364">
        <f>SUMPRODUCT($J$257:$J$259,M257:M259)</f>
        <v>0</v>
      </c>
      <c r="N261" s="364">
        <f>SUMPRODUCT($J$257:$J$259,N257:N259)</f>
        <v>0</v>
      </c>
      <c r="O261" s="364">
        <f>SUMPRODUCT($J$257:$J$259,O257:O259)</f>
        <v>0</v>
      </c>
    </row>
    <row r="262" spans="1:17" s="26" customFormat="1" x14ac:dyDescent="0.2">
      <c r="A262" s="338"/>
      <c r="B262" s="309" t="s">
        <v>80</v>
      </c>
      <c r="C262" s="309"/>
      <c r="D262" s="309"/>
      <c r="E262" s="309"/>
      <c r="F262" s="310"/>
      <c r="G262" s="309"/>
      <c r="H262" s="309"/>
      <c r="I262" s="309"/>
      <c r="J262" s="311"/>
      <c r="K262" s="291"/>
      <c r="L262" s="291"/>
      <c r="M262" s="56"/>
      <c r="N262" s="56"/>
      <c r="O262" s="56"/>
    </row>
    <row r="263" spans="1:17" s="26" customFormat="1" hidden="1" x14ac:dyDescent="0.2">
      <c r="A263" s="338"/>
      <c r="B263" s="668" t="s">
        <v>176</v>
      </c>
      <c r="C263" s="93" t="s">
        <v>129</v>
      </c>
      <c r="D263" s="1102"/>
      <c r="E263" s="127" t="s">
        <v>62</v>
      </c>
      <c r="F263" s="297">
        <v>4.2000000000000003E-2</v>
      </c>
      <c r="G263" s="93"/>
      <c r="H263" s="93">
        <v>36</v>
      </c>
      <c r="I263" s="298">
        <v>2.2999999999999998</v>
      </c>
      <c r="J263" s="369">
        <v>2.4</v>
      </c>
      <c r="K263" s="15"/>
      <c r="L263" s="15"/>
      <c r="M263" s="15"/>
      <c r="N263" s="15"/>
      <c r="O263" s="15"/>
    </row>
    <row r="264" spans="1:17" s="26" customFormat="1" ht="12.75" customHeight="1" x14ac:dyDescent="0.2">
      <c r="A264" s="338" t="s">
        <v>340</v>
      </c>
      <c r="B264" s="660" t="s">
        <v>81</v>
      </c>
      <c r="C264" s="1099" t="s">
        <v>453</v>
      </c>
      <c r="D264" s="1102"/>
      <c r="E264" s="127" t="s">
        <v>62</v>
      </c>
      <c r="F264" s="297">
        <v>4.2000000000000003E-2</v>
      </c>
      <c r="G264" s="93"/>
      <c r="H264" s="93">
        <v>36</v>
      </c>
      <c r="I264" s="298">
        <v>2.56</v>
      </c>
      <c r="J264" s="369">
        <v>2.88</v>
      </c>
      <c r="K264" s="15"/>
      <c r="L264" s="15"/>
      <c r="M264" s="15"/>
      <c r="N264" s="15"/>
      <c r="O264" s="15"/>
    </row>
    <row r="265" spans="1:17" s="26" customFormat="1" x14ac:dyDescent="0.2">
      <c r="A265" s="338" t="s">
        <v>341</v>
      </c>
      <c r="B265" s="660" t="s">
        <v>88</v>
      </c>
      <c r="C265" s="1100"/>
      <c r="D265" s="1102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ht="13.5" hidden="1" thickBot="1" x14ac:dyDescent="0.25">
      <c r="A266" s="338"/>
      <c r="B266" s="660" t="s">
        <v>155</v>
      </c>
      <c r="C266" s="1100"/>
      <c r="D266" s="1102"/>
      <c r="E266" s="492" t="s">
        <v>62</v>
      </c>
      <c r="F266" s="297">
        <v>4.2000000000000003E-2</v>
      </c>
      <c r="G266" s="93"/>
      <c r="H266" s="123">
        <v>36</v>
      </c>
      <c r="I266" s="122">
        <v>2.56</v>
      </c>
      <c r="J266" s="370">
        <v>2.8839999999999999</v>
      </c>
      <c r="K266" s="15"/>
      <c r="L266" s="15"/>
      <c r="M266" s="15"/>
      <c r="N266" s="15"/>
      <c r="O266" s="15"/>
      <c r="Q266" s="473">
        <f>SUM(Лист3!G280:G1008)</f>
        <v>0</v>
      </c>
    </row>
    <row r="267" spans="1:17" s="26" customFormat="1" x14ac:dyDescent="0.2">
      <c r="A267" s="338" t="s">
        <v>476</v>
      </c>
      <c r="B267" s="660" t="s">
        <v>101</v>
      </c>
      <c r="C267" s="1100"/>
      <c r="D267" s="1102"/>
      <c r="E267" s="492" t="s">
        <v>62</v>
      </c>
      <c r="F267" s="297">
        <v>4.2000000000000003E-2</v>
      </c>
      <c r="G267" s="93"/>
      <c r="H267" s="52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</row>
    <row r="268" spans="1:17" s="26" customFormat="1" ht="12.75" customHeight="1" x14ac:dyDescent="0.2">
      <c r="A268" s="338" t="s">
        <v>454</v>
      </c>
      <c r="B268" s="660" t="s">
        <v>32</v>
      </c>
      <c r="C268" s="1100"/>
      <c r="D268" s="1102"/>
      <c r="E268" s="492" t="s">
        <v>62</v>
      </c>
      <c r="F268" s="297">
        <v>4.2000000000000003E-2</v>
      </c>
      <c r="G268" s="93"/>
      <c r="H268" s="123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498</v>
      </c>
      <c r="B269" s="660" t="s">
        <v>45</v>
      </c>
      <c r="C269" s="1101"/>
      <c r="D269" s="1103"/>
      <c r="E269" s="440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649</v>
      </c>
      <c r="B270" s="660" t="s">
        <v>726</v>
      </c>
      <c r="C270" s="533" t="s">
        <v>530</v>
      </c>
      <c r="D270" s="1104">
        <v>32</v>
      </c>
      <c r="E270" s="127" t="s">
        <v>62</v>
      </c>
      <c r="F270" s="297">
        <v>0.02</v>
      </c>
      <c r="G270" s="93"/>
      <c r="H270" s="124">
        <v>60</v>
      </c>
      <c r="I270" s="125">
        <v>1.28</v>
      </c>
      <c r="J270" s="535">
        <v>1.94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650</v>
      </c>
      <c r="B271" s="660" t="s">
        <v>727</v>
      </c>
      <c r="C271" s="533" t="s">
        <v>530</v>
      </c>
      <c r="D271" s="1102"/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652</v>
      </c>
      <c r="B272" s="660" t="s">
        <v>728</v>
      </c>
      <c r="C272" s="533" t="s">
        <v>530</v>
      </c>
      <c r="D272" s="1102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580" t="s">
        <v>659</v>
      </c>
      <c r="B273" s="660" t="s">
        <v>729</v>
      </c>
      <c r="C273" s="533" t="s">
        <v>530</v>
      </c>
      <c r="D273" s="1102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hidden="1" customHeight="1" x14ac:dyDescent="0.2">
      <c r="A274" s="580"/>
      <c r="B274" s="660" t="s">
        <v>730</v>
      </c>
      <c r="C274" s="533" t="s">
        <v>530</v>
      </c>
      <c r="D274" s="1102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580" t="s">
        <v>663</v>
      </c>
      <c r="B275" s="660" t="s">
        <v>731</v>
      </c>
      <c r="C275" s="533" t="s">
        <v>530</v>
      </c>
      <c r="D275" s="1102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hidden="1" customHeight="1" x14ac:dyDescent="0.2">
      <c r="A276" s="338"/>
      <c r="B276" s="660" t="s">
        <v>732</v>
      </c>
      <c r="C276" s="93" t="s">
        <v>129</v>
      </c>
      <c r="D276" s="1103"/>
      <c r="E276" s="127" t="s">
        <v>62</v>
      </c>
      <c r="F276" s="297">
        <v>0.02</v>
      </c>
      <c r="G276" s="93"/>
      <c r="H276" s="124">
        <v>60</v>
      </c>
      <c r="I276" s="125">
        <v>1.1499999999999999</v>
      </c>
      <c r="J276" s="535">
        <v>1.63</v>
      </c>
      <c r="K276" s="15"/>
      <c r="L276" s="15"/>
      <c r="M276" s="15"/>
      <c r="N276" s="15"/>
      <c r="O276" s="15"/>
    </row>
    <row r="277" spans="1:15" s="26" customFormat="1" x14ac:dyDescent="0.2">
      <c r="A277" s="338" t="s">
        <v>342</v>
      </c>
      <c r="B277" s="660" t="s">
        <v>88</v>
      </c>
      <c r="C277" s="517" t="s">
        <v>530</v>
      </c>
      <c r="D277" s="518">
        <v>48</v>
      </c>
      <c r="E277" s="492" t="s">
        <v>62</v>
      </c>
      <c r="F277" s="326">
        <v>3.7999999999999999E-2</v>
      </c>
      <c r="G277" s="93"/>
      <c r="H277" s="123">
        <v>48</v>
      </c>
      <c r="I277" s="122">
        <v>1.92</v>
      </c>
      <c r="J277" s="370">
        <v>2.8839999999999999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1054</v>
      </c>
      <c r="B278" s="660" t="s">
        <v>1052</v>
      </c>
      <c r="C278" s="533" t="s">
        <v>1051</v>
      </c>
      <c r="D278" s="534">
        <v>64</v>
      </c>
      <c r="E278" s="127" t="s">
        <v>62</v>
      </c>
      <c r="F278" s="326">
        <v>4.2999999999999997E-2</v>
      </c>
      <c r="G278" s="93"/>
      <c r="H278" s="124">
        <v>36</v>
      </c>
      <c r="I278" s="125">
        <v>2.88</v>
      </c>
      <c r="J278" s="535">
        <v>3.57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343</v>
      </c>
      <c r="B279" s="670" t="s">
        <v>32</v>
      </c>
      <c r="C279" s="52" t="s">
        <v>82</v>
      </c>
      <c r="D279" s="52">
        <v>24</v>
      </c>
      <c r="E279" s="440" t="s">
        <v>62</v>
      </c>
      <c r="F279" s="328">
        <v>1.7999999999999999E-2</v>
      </c>
      <c r="G279" s="52"/>
      <c r="H279" s="52">
        <v>80</v>
      </c>
      <c r="I279" s="137">
        <v>4.8</v>
      </c>
      <c r="J279" s="137">
        <v>5.4775</v>
      </c>
      <c r="K279" s="15"/>
      <c r="L279" s="15"/>
      <c r="M279" s="15"/>
      <c r="N279" s="15"/>
      <c r="O279" s="15"/>
    </row>
    <row r="280" spans="1:15" s="26" customFormat="1" ht="13.5" thickBot="1" x14ac:dyDescent="0.25">
      <c r="A280" s="338"/>
      <c r="B280" s="243" t="s">
        <v>389</v>
      </c>
      <c r="C280" s="245"/>
      <c r="D280" s="224"/>
      <c r="E280" s="224" t="s">
        <v>161</v>
      </c>
      <c r="F280" s="225">
        <f>SUMPRODUCT($F$263:$F$279,K263:K279)</f>
        <v>0</v>
      </c>
      <c r="G280" s="225">
        <f>SUMPRODUCT($F$263:$F$279,L263:L279)</f>
        <v>0</v>
      </c>
      <c r="H280" s="225">
        <f>SUMPRODUCT($F$263:$F$279,M263:M279)</f>
        <v>0</v>
      </c>
      <c r="I280" s="225">
        <f>SUMPRODUCT($F$263:$F$279,N263:N279)</f>
        <v>0</v>
      </c>
      <c r="J280" s="225">
        <f>SUMPRODUCT($F$263:$F$279,O263:O279)</f>
        <v>0</v>
      </c>
      <c r="K280" s="128">
        <f>SUMPRODUCT($I$263:$I$279,K263:K279)</f>
        <v>0</v>
      </c>
      <c r="L280" s="128">
        <f>SUMPRODUCT($I$263:$I$279,L263:L279)</f>
        <v>0</v>
      </c>
      <c r="M280" s="128">
        <f>SUMPRODUCT($I$263:$I$279,M263:M279)</f>
        <v>0</v>
      </c>
      <c r="N280" s="128">
        <f>SUMPRODUCT($I$263:$I$279,N263:N279)</f>
        <v>0</v>
      </c>
      <c r="O280" s="128">
        <f>SUMPRODUCT($I$263:$I$279,O263:O279)</f>
        <v>0</v>
      </c>
    </row>
    <row r="281" spans="1:15" s="26" customFormat="1" ht="13.5" thickBot="1" x14ac:dyDescent="0.25">
      <c r="A281" s="338"/>
      <c r="B281" s="246" t="s">
        <v>34</v>
      </c>
      <c r="C281" s="247"/>
      <c r="D281" s="228"/>
      <c r="E281" s="228"/>
      <c r="F281" s="229"/>
      <c r="G281" s="228"/>
      <c r="H281" s="230"/>
      <c r="I281" s="230"/>
      <c r="J281" s="231"/>
      <c r="K281" s="348">
        <f>SUMPRODUCT($J$263:$J$279,K263:K279)</f>
        <v>0</v>
      </c>
      <c r="L281" s="348">
        <f>SUMPRODUCT($J$263:$J$279,L263:L279)</f>
        <v>0</v>
      </c>
      <c r="M281" s="348">
        <f>SUMPRODUCT($J$263:$J$279,M263:M279)</f>
        <v>0</v>
      </c>
      <c r="N281" s="348">
        <f>SUMPRODUCT($J$263:$J$279,N263:N279)</f>
        <v>0</v>
      </c>
      <c r="O281" s="348">
        <f>SUMPRODUCT($J$263:$J$279,O263:O279)</f>
        <v>0</v>
      </c>
    </row>
    <row r="282" spans="1:15" s="26" customFormat="1" ht="13.5" thickBot="1" x14ac:dyDescent="0.25">
      <c r="A282" s="338"/>
      <c r="B282" s="1084" t="s">
        <v>199</v>
      </c>
      <c r="C282" s="1084"/>
      <c r="D282" s="1084"/>
      <c r="E282" s="1084"/>
      <c r="F282" s="1084"/>
      <c r="G282" s="1084"/>
      <c r="H282" s="1084"/>
      <c r="I282" s="1084"/>
      <c r="J282" s="1085"/>
      <c r="K282" s="291"/>
      <c r="L282" s="291"/>
      <c r="M282" s="56"/>
      <c r="N282" s="56"/>
      <c r="O282" s="56"/>
    </row>
    <row r="283" spans="1:15" s="26" customFormat="1" x14ac:dyDescent="0.2">
      <c r="A283" s="338" t="s">
        <v>233</v>
      </c>
      <c r="B283" s="671" t="s">
        <v>25</v>
      </c>
      <c r="C283" s="47"/>
      <c r="D283" s="48">
        <v>500</v>
      </c>
      <c r="E283" s="48"/>
      <c r="F283" s="417"/>
      <c r="G283" s="48"/>
      <c r="H283" s="92"/>
      <c r="I283" s="92"/>
      <c r="J283" s="421"/>
      <c r="K283" s="422"/>
      <c r="L283" s="425"/>
      <c r="M283" s="423"/>
      <c r="N283" s="425"/>
      <c r="O283" s="424"/>
    </row>
    <row r="284" spans="1:15" s="26" customFormat="1" ht="13.5" thickBot="1" x14ac:dyDescent="0.25">
      <c r="A284" s="338" t="s">
        <v>234</v>
      </c>
      <c r="B284" s="672" t="s">
        <v>1055</v>
      </c>
      <c r="C284" s="571"/>
      <c r="D284" s="572">
        <v>500</v>
      </c>
      <c r="E284" s="572"/>
      <c r="F284" s="573"/>
      <c r="G284" s="572"/>
      <c r="H284" s="574"/>
      <c r="I284" s="574"/>
      <c r="J284" s="575"/>
      <c r="K284" s="576"/>
      <c r="L284" s="544"/>
      <c r="M284" s="577"/>
      <c r="N284" s="544"/>
      <c r="O284" s="578"/>
    </row>
    <row r="285" spans="1:15" s="26" customFormat="1" ht="13.5" thickBot="1" x14ac:dyDescent="0.25">
      <c r="A285" s="338"/>
      <c r="B285" s="307"/>
      <c r="C285" s="418"/>
      <c r="D285" s="418"/>
      <c r="E285" s="418"/>
      <c r="F285" s="419"/>
      <c r="G285" s="418"/>
      <c r="H285" s="418"/>
      <c r="I285" s="418"/>
      <c r="J285" s="420"/>
      <c r="K285" s="413"/>
      <c r="L285" s="291"/>
      <c r="M285" s="56"/>
      <c r="N285" s="56"/>
      <c r="O285" s="56"/>
    </row>
    <row r="286" spans="1:15" s="26" customFormat="1" x14ac:dyDescent="0.2">
      <c r="A286" s="338" t="s">
        <v>973</v>
      </c>
      <c r="B286" s="675" t="s">
        <v>159</v>
      </c>
      <c r="C286" s="304" t="s">
        <v>817</v>
      </c>
      <c r="D286" s="276">
        <v>14</v>
      </c>
      <c r="E286" s="93" t="s">
        <v>63</v>
      </c>
      <c r="F286" s="248">
        <v>6.8000000000000005E-2</v>
      </c>
      <c r="G286" s="93"/>
      <c r="H286" s="97">
        <v>30</v>
      </c>
      <c r="I286" s="249">
        <v>1.75</v>
      </c>
      <c r="J286" s="350">
        <v>1.98</v>
      </c>
      <c r="K286" s="15"/>
      <c r="L286" s="15"/>
      <c r="M286" s="15"/>
      <c r="N286" s="15"/>
      <c r="O286" s="15"/>
    </row>
    <row r="287" spans="1:15" s="26" customFormat="1" x14ac:dyDescent="0.2">
      <c r="A287" s="338" t="s">
        <v>347</v>
      </c>
      <c r="B287" s="675" t="s">
        <v>121</v>
      </c>
      <c r="C287" s="305" t="s">
        <v>122</v>
      </c>
      <c r="D287" s="107">
        <v>25</v>
      </c>
      <c r="E287" s="93" t="s">
        <v>63</v>
      </c>
      <c r="F287" s="302">
        <v>7.1999999999999995E-2</v>
      </c>
      <c r="G287" s="93"/>
      <c r="H287" s="93">
        <v>35</v>
      </c>
      <c r="I287" s="298">
        <v>1.5</v>
      </c>
      <c r="J287" s="351">
        <v>1.7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829</v>
      </c>
      <c r="B288" s="675" t="s">
        <v>827</v>
      </c>
      <c r="C288" s="305" t="s">
        <v>761</v>
      </c>
      <c r="D288" s="107">
        <v>20</v>
      </c>
      <c r="E288" s="93" t="s">
        <v>63</v>
      </c>
      <c r="F288" s="302">
        <v>6.4000000000000001E-2</v>
      </c>
      <c r="G288" s="93">
        <v>3</v>
      </c>
      <c r="H288" s="93">
        <v>30</v>
      </c>
      <c r="I288" s="298">
        <v>1.7</v>
      </c>
      <c r="J288" s="351">
        <v>1.8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762</v>
      </c>
      <c r="B289" s="675" t="s">
        <v>760</v>
      </c>
      <c r="C289" s="305" t="s">
        <v>761</v>
      </c>
      <c r="D289" s="107">
        <v>20</v>
      </c>
      <c r="E289" s="93" t="s">
        <v>63</v>
      </c>
      <c r="F289" s="302">
        <v>6.4000000000000001E-2</v>
      </c>
      <c r="G289" s="93">
        <v>3</v>
      </c>
      <c r="H289" s="93">
        <v>30</v>
      </c>
      <c r="I289" s="298">
        <v>1.7</v>
      </c>
      <c r="J289" s="351">
        <v>1.8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349</v>
      </c>
      <c r="B290" s="676" t="s">
        <v>468</v>
      </c>
      <c r="C290" s="306" t="s">
        <v>128</v>
      </c>
      <c r="D290" s="303">
        <v>30</v>
      </c>
      <c r="E290" s="296" t="s">
        <v>64</v>
      </c>
      <c r="F290" s="302">
        <v>7.1999999999999995E-2</v>
      </c>
      <c r="G290" s="299"/>
      <c r="H290" s="299">
        <v>30</v>
      </c>
      <c r="I290" s="300">
        <v>6.9</v>
      </c>
      <c r="J290" s="352">
        <v>7.1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648</v>
      </c>
      <c r="B291" s="676" t="s">
        <v>472</v>
      </c>
      <c r="C291" s="306" t="s">
        <v>128</v>
      </c>
      <c r="D291" s="303">
        <v>16</v>
      </c>
      <c r="E291" s="296" t="s">
        <v>64</v>
      </c>
      <c r="F291" s="302">
        <v>7.1999999999999995E-2</v>
      </c>
      <c r="G291" s="299"/>
      <c r="H291" s="299">
        <v>30</v>
      </c>
      <c r="I291" s="300">
        <v>4.4800000000000004</v>
      </c>
      <c r="J291" s="352">
        <v>5.35</v>
      </c>
      <c r="K291" s="15"/>
      <c r="L291" s="15"/>
      <c r="M291" s="15"/>
      <c r="N291" s="15"/>
      <c r="O291" s="15"/>
    </row>
    <row r="292" spans="1:15" s="26" customFormat="1" x14ac:dyDescent="0.2">
      <c r="A292" s="338"/>
      <c r="B292" s="676"/>
      <c r="C292" s="306"/>
      <c r="D292" s="303"/>
      <c r="E292" s="296"/>
      <c r="F292" s="302"/>
      <c r="G292" s="299"/>
      <c r="H292" s="299"/>
      <c r="I292" s="300"/>
      <c r="J292" s="352"/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442</v>
      </c>
      <c r="C293" s="305" t="s">
        <v>447</v>
      </c>
      <c r="D293" s="274">
        <v>42</v>
      </c>
      <c r="E293" s="93" t="s">
        <v>64</v>
      </c>
      <c r="F293" s="297">
        <v>7.1999999999999995E-2</v>
      </c>
      <c r="G293" s="93">
        <v>5</v>
      </c>
      <c r="H293" s="93">
        <v>35</v>
      </c>
      <c r="I293" s="298">
        <v>2.1</v>
      </c>
      <c r="J293" s="351">
        <v>4.29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753</v>
      </c>
      <c r="B294" s="675" t="s">
        <v>752</v>
      </c>
      <c r="C294" s="305" t="s">
        <v>36</v>
      </c>
      <c r="D294" s="274">
        <v>18</v>
      </c>
      <c r="E294" s="93" t="s">
        <v>64</v>
      </c>
      <c r="F294" s="297">
        <v>4.2999999999999997E-2</v>
      </c>
      <c r="G294" s="93">
        <v>6</v>
      </c>
      <c r="H294" s="93">
        <v>36</v>
      </c>
      <c r="I294" s="298">
        <v>1.44</v>
      </c>
      <c r="J294" s="351">
        <v>1.8</v>
      </c>
      <c r="K294" s="15"/>
      <c r="L294" s="15"/>
      <c r="M294" s="15"/>
      <c r="N294" s="15"/>
      <c r="O294" s="15"/>
    </row>
    <row r="295" spans="1:15" s="26" customFormat="1" hidden="1" x14ac:dyDescent="0.2">
      <c r="A295" s="338"/>
      <c r="B295" s="675" t="s">
        <v>1040</v>
      </c>
      <c r="C295" s="305" t="s">
        <v>447</v>
      </c>
      <c r="D295" s="274">
        <v>42</v>
      </c>
      <c r="E295" s="93" t="s">
        <v>64</v>
      </c>
      <c r="F295" s="297">
        <v>7.1999999999999995E-2</v>
      </c>
      <c r="G295" s="93">
        <v>5</v>
      </c>
      <c r="H295" s="93">
        <v>35</v>
      </c>
      <c r="I295" s="298">
        <v>2.1</v>
      </c>
      <c r="J295" s="351">
        <v>4.29</v>
      </c>
      <c r="K295" s="15"/>
      <c r="L295" s="15"/>
      <c r="M295" s="15"/>
      <c r="N295" s="15"/>
      <c r="O295" s="15"/>
    </row>
    <row r="296" spans="1:15" s="26" customFormat="1" x14ac:dyDescent="0.2">
      <c r="A296" s="338" t="s">
        <v>945</v>
      </c>
      <c r="B296" s="675" t="s">
        <v>946</v>
      </c>
      <c r="C296" s="305" t="s">
        <v>235</v>
      </c>
      <c r="D296" s="274">
        <v>18</v>
      </c>
      <c r="E296" s="93" t="s">
        <v>64</v>
      </c>
      <c r="F296" s="297">
        <v>6.5000000000000002E-2</v>
      </c>
      <c r="G296" s="93">
        <v>4</v>
      </c>
      <c r="H296" s="93">
        <v>28</v>
      </c>
      <c r="I296" s="298">
        <v>2.34</v>
      </c>
      <c r="J296" s="351">
        <v>2.87</v>
      </c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1041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x14ac:dyDescent="0.2">
      <c r="A299" s="338" t="s">
        <v>947</v>
      </c>
      <c r="B299" s="675" t="s">
        <v>948</v>
      </c>
      <c r="C299" s="305" t="s">
        <v>235</v>
      </c>
      <c r="D299" s="274">
        <v>18</v>
      </c>
      <c r="E299" s="93" t="s">
        <v>64</v>
      </c>
      <c r="F299" s="297">
        <v>6.5000000000000002E-2</v>
      </c>
      <c r="G299" s="93">
        <v>4</v>
      </c>
      <c r="H299" s="93">
        <v>28</v>
      </c>
      <c r="I299" s="298">
        <v>2.34</v>
      </c>
      <c r="J299" s="351">
        <v>2.87</v>
      </c>
      <c r="K299" s="15"/>
      <c r="L299" s="15"/>
      <c r="M299" s="15"/>
      <c r="N299" s="15"/>
      <c r="O299" s="15"/>
    </row>
    <row r="300" spans="1:15" s="26" customFormat="1" hidden="1" x14ac:dyDescent="0.2">
      <c r="A300" s="338"/>
      <c r="B300" s="675" t="s">
        <v>445</v>
      </c>
      <c r="C300" s="305" t="s">
        <v>447</v>
      </c>
      <c r="D300" s="274">
        <v>42</v>
      </c>
      <c r="E300" s="93" t="s">
        <v>64</v>
      </c>
      <c r="F300" s="297">
        <v>7.1999999999999995E-2</v>
      </c>
      <c r="G300" s="93">
        <v>5</v>
      </c>
      <c r="H300" s="93">
        <v>35</v>
      </c>
      <c r="I300" s="298">
        <v>2.1</v>
      </c>
      <c r="J300" s="351">
        <v>4.29</v>
      </c>
      <c r="K300" s="15"/>
      <c r="L300" s="15"/>
      <c r="M300" s="15"/>
      <c r="N300" s="15"/>
      <c r="O300" s="15"/>
    </row>
    <row r="301" spans="1:15" s="26" customFormat="1" x14ac:dyDescent="0.2">
      <c r="A301" s="338"/>
      <c r="B301" s="675"/>
      <c r="C301" s="305"/>
      <c r="D301" s="274"/>
      <c r="E301" s="93"/>
      <c r="F301" s="297"/>
      <c r="G301" s="93"/>
      <c r="H301" s="93"/>
      <c r="I301" s="298"/>
      <c r="J301" s="351"/>
      <c r="K301" s="15"/>
      <c r="L301" s="15"/>
      <c r="M301" s="15"/>
      <c r="N301" s="15"/>
      <c r="O301" s="15"/>
    </row>
    <row r="302" spans="1:15" s="26" customFormat="1" x14ac:dyDescent="0.2">
      <c r="A302" s="338" t="s">
        <v>1043</v>
      </c>
      <c r="B302" s="675" t="s">
        <v>1042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18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x14ac:dyDescent="0.2">
      <c r="A303" s="338" t="s">
        <v>1047</v>
      </c>
      <c r="B303" s="675" t="s">
        <v>1046</v>
      </c>
      <c r="C303" s="305" t="s">
        <v>1048</v>
      </c>
      <c r="D303" s="274">
        <v>18</v>
      </c>
      <c r="E303" s="93" t="s">
        <v>64</v>
      </c>
      <c r="F303" s="297">
        <v>6.5000000000000002E-2</v>
      </c>
      <c r="G303" s="93">
        <v>14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1242</v>
      </c>
      <c r="B304" s="675" t="s">
        <v>1243</v>
      </c>
      <c r="C304" s="305" t="s">
        <v>36</v>
      </c>
      <c r="D304" s="274">
        <v>18</v>
      </c>
      <c r="E304" s="93" t="s">
        <v>64</v>
      </c>
      <c r="F304" s="297">
        <v>4.2999999999999997E-2</v>
      </c>
      <c r="G304" s="93">
        <v>18</v>
      </c>
      <c r="H304" s="93">
        <v>36</v>
      </c>
      <c r="I304" s="298">
        <v>1.44</v>
      </c>
      <c r="J304" s="351">
        <v>1.8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1295</v>
      </c>
      <c r="B305" s="675" t="s">
        <v>1296</v>
      </c>
      <c r="C305" s="305" t="s">
        <v>36</v>
      </c>
      <c r="D305" s="274">
        <v>18</v>
      </c>
      <c r="E305" s="93" t="s">
        <v>64</v>
      </c>
      <c r="F305" s="297">
        <v>4.2999999999999997E-2</v>
      </c>
      <c r="G305" s="93">
        <v>18</v>
      </c>
      <c r="H305" s="93">
        <v>36</v>
      </c>
      <c r="I305" s="298">
        <v>1.44</v>
      </c>
      <c r="J305" s="351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1045</v>
      </c>
      <c r="B306" s="675" t="s">
        <v>1044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1050</v>
      </c>
      <c r="B307" s="675" t="s">
        <v>1049</v>
      </c>
      <c r="C307" s="305" t="s">
        <v>1048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ht="13.5" customHeight="1" x14ac:dyDescent="0.2">
      <c r="A308" s="338"/>
      <c r="B308" s="675"/>
      <c r="C308" s="305"/>
      <c r="D308" s="274"/>
      <c r="E308" s="93"/>
      <c r="F308" s="297"/>
      <c r="G308" s="93"/>
      <c r="H308" s="93"/>
      <c r="I308" s="298"/>
      <c r="J308" s="351"/>
      <c r="K308" s="15"/>
      <c r="L308" s="15"/>
      <c r="M308" s="15"/>
      <c r="N308" s="15"/>
      <c r="O308" s="15"/>
    </row>
    <row r="309" spans="1:15" s="26" customFormat="1" ht="13.5" customHeight="1" x14ac:dyDescent="0.2">
      <c r="A309" s="338" t="s">
        <v>947</v>
      </c>
      <c r="B309" s="675" t="s">
        <v>948</v>
      </c>
      <c r="C309" s="305" t="s">
        <v>1048</v>
      </c>
      <c r="D309" s="274">
        <v>18</v>
      </c>
      <c r="E309" s="93" t="s">
        <v>64</v>
      </c>
      <c r="F309" s="297">
        <v>6.5000000000000002E-2</v>
      </c>
      <c r="G309" s="93">
        <v>14</v>
      </c>
      <c r="H309" s="93">
        <v>28</v>
      </c>
      <c r="I309" s="298">
        <v>2.34</v>
      </c>
      <c r="J309" s="351">
        <v>2.87</v>
      </c>
      <c r="K309" s="15"/>
      <c r="L309" s="15"/>
      <c r="M309" s="15"/>
      <c r="N309" s="15"/>
      <c r="O309" s="15"/>
    </row>
    <row r="310" spans="1:15" s="26" customFormat="1" ht="13.5" customHeight="1" x14ac:dyDescent="0.2">
      <c r="A310" s="338" t="s">
        <v>945</v>
      </c>
      <c r="B310" s="675" t="s">
        <v>946</v>
      </c>
      <c r="C310" s="305" t="s">
        <v>1048</v>
      </c>
      <c r="D310" s="274">
        <v>18</v>
      </c>
      <c r="E310" s="93" t="s">
        <v>64</v>
      </c>
      <c r="F310" s="297">
        <v>6.5000000000000002E-2</v>
      </c>
      <c r="G310" s="93">
        <v>14</v>
      </c>
      <c r="H310" s="93">
        <v>28</v>
      </c>
      <c r="I310" s="298">
        <v>2.34</v>
      </c>
      <c r="J310" s="351">
        <v>2.87</v>
      </c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1298</v>
      </c>
      <c r="B311" s="675" t="s">
        <v>1297</v>
      </c>
      <c r="C311" s="305" t="s">
        <v>1048</v>
      </c>
      <c r="D311" s="274">
        <v>18</v>
      </c>
      <c r="E311" s="93" t="s">
        <v>64</v>
      </c>
      <c r="F311" s="297">
        <v>6.5000000000000002E-2</v>
      </c>
      <c r="G311" s="93">
        <v>14</v>
      </c>
      <c r="H311" s="93">
        <v>28</v>
      </c>
      <c r="I311" s="298">
        <v>2.34</v>
      </c>
      <c r="J311" s="351">
        <v>2.87</v>
      </c>
      <c r="K311" s="15"/>
      <c r="L311" s="15"/>
      <c r="M311" s="15"/>
      <c r="N311" s="15"/>
      <c r="O311" s="15"/>
    </row>
    <row r="312" spans="1:15" s="26" customFormat="1" x14ac:dyDescent="0.2">
      <c r="A312" s="338"/>
      <c r="B312" s="675"/>
      <c r="C312" s="305"/>
      <c r="D312" s="274"/>
      <c r="E312" s="93"/>
      <c r="F312" s="297"/>
      <c r="G312" s="93"/>
      <c r="H312" s="93"/>
      <c r="I312" s="298"/>
      <c r="J312" s="351"/>
      <c r="K312" s="15"/>
      <c r="L312" s="15"/>
      <c r="M312" s="15"/>
      <c r="N312" s="15"/>
      <c r="O312" s="15"/>
    </row>
    <row r="313" spans="1:15" s="26" customFormat="1" ht="13.5" thickBot="1" x14ac:dyDescent="0.25">
      <c r="A313" s="338" t="s">
        <v>581</v>
      </c>
      <c r="B313" s="675" t="s">
        <v>580</v>
      </c>
      <c r="C313" s="305" t="s">
        <v>2</v>
      </c>
      <c r="D313" s="107">
        <v>36</v>
      </c>
      <c r="E313" s="93" t="s">
        <v>171</v>
      </c>
      <c r="F313" s="297">
        <v>3.4000000000000002E-2</v>
      </c>
      <c r="G313" s="93"/>
      <c r="H313" s="93">
        <v>50</v>
      </c>
      <c r="I313" s="298">
        <v>5.04</v>
      </c>
      <c r="J313" s="351">
        <v>5.2560000000000002</v>
      </c>
      <c r="K313" s="15"/>
      <c r="L313" s="15"/>
      <c r="M313" s="15"/>
      <c r="N313" s="15"/>
      <c r="O313" s="15"/>
    </row>
    <row r="314" spans="1:15" s="26" customFormat="1" ht="13.5" thickBot="1" x14ac:dyDescent="0.25">
      <c r="A314" s="338"/>
      <c r="B314" s="243" t="s">
        <v>389</v>
      </c>
      <c r="C314" s="301"/>
      <c r="D314" s="301"/>
      <c r="E314" s="224" t="s">
        <v>161</v>
      </c>
      <c r="F314" s="225">
        <f>SUMPRODUCT($F$286:$F$313,K286:K313)</f>
        <v>0</v>
      </c>
      <c r="G314" s="225">
        <f>SUMPRODUCT($F$286:$F$313,L286:L313)</f>
        <v>0</v>
      </c>
      <c r="H314" s="225">
        <f>SUMPRODUCT($F$286:$F$313,M286:M313)</f>
        <v>0</v>
      </c>
      <c r="I314" s="225">
        <f>SUMPRODUCT($F$286:$F$313,N286:N313)</f>
        <v>0</v>
      </c>
      <c r="J314" s="225">
        <f>SUMPRODUCT($F$286:$F$313,O286:O313)</f>
        <v>0</v>
      </c>
      <c r="K314" s="426">
        <f>SUMPRODUCT($I$286:$I$313,K286:K313)</f>
        <v>0</v>
      </c>
      <c r="L314" s="426">
        <f>SUMPRODUCT($I$286:$I$313,L286:L313)</f>
        <v>0</v>
      </c>
      <c r="M314" s="426">
        <f>SUMPRODUCT($I$286:$I$313,M286:M313)</f>
        <v>0</v>
      </c>
      <c r="N314" s="426">
        <f>SUMPRODUCT($I$286:$I$313,N286:N313)</f>
        <v>0</v>
      </c>
      <c r="O314" s="426">
        <f>SUMPRODUCT($I$286:$I$313,O286:O313)</f>
        <v>0</v>
      </c>
    </row>
    <row r="315" spans="1:15" s="26" customFormat="1" ht="13.5" thickBot="1" x14ac:dyDescent="0.25">
      <c r="A315" s="338"/>
      <c r="B315" s="246" t="s">
        <v>34</v>
      </c>
      <c r="C315" s="194"/>
      <c r="D315" s="194"/>
      <c r="E315" s="194"/>
      <c r="F315" s="250"/>
      <c r="G315" s="194"/>
      <c r="H315" s="251"/>
      <c r="I315" s="251"/>
      <c r="J315" s="252"/>
      <c r="K315" s="427">
        <f>SUMPRODUCT($J$286:$J$313,K286:K313)</f>
        <v>0</v>
      </c>
      <c r="L315" s="427">
        <f>SUMPRODUCT($J$286:$J$313,L286:L313)</f>
        <v>0</v>
      </c>
      <c r="M315" s="427">
        <f>SUMPRODUCT($J$286:$J$313,M286:M313)</f>
        <v>0</v>
      </c>
      <c r="N315" s="427">
        <f>SUMPRODUCT($J$286:$J$313,N286:N313)</f>
        <v>0</v>
      </c>
      <c r="O315" s="427">
        <f>SUMPRODUCT($J$286:$J$313,O286:O313)</f>
        <v>0</v>
      </c>
    </row>
    <row r="316" spans="1:15" s="26" customFormat="1" x14ac:dyDescent="0.2">
      <c r="A316" s="338"/>
      <c r="B316" s="314" t="s">
        <v>560</v>
      </c>
      <c r="C316" s="938"/>
      <c r="D316" s="932"/>
      <c r="E316" s="607"/>
      <c r="F316" s="608"/>
      <c r="G316" s="609"/>
      <c r="H316" s="932"/>
      <c r="I316" s="932"/>
      <c r="J316" s="610"/>
      <c r="K316" s="476"/>
      <c r="L316" s="15"/>
      <c r="M316" s="15"/>
      <c r="N316" s="15"/>
      <c r="O316" s="15"/>
    </row>
    <row r="317" spans="1:15" s="26" customFormat="1" ht="15" x14ac:dyDescent="0.2">
      <c r="A317" s="865" t="s">
        <v>1167</v>
      </c>
      <c r="B317" s="935" t="s">
        <v>1171</v>
      </c>
      <c r="C317" s="436" t="s">
        <v>74</v>
      </c>
      <c r="D317" s="112">
        <v>10</v>
      </c>
      <c r="E317" s="127" t="s">
        <v>63</v>
      </c>
      <c r="F317" s="253">
        <v>8.9999999999999993E-3</v>
      </c>
      <c r="G317" s="254">
        <v>16</v>
      </c>
      <c r="H317" s="112">
        <v>128</v>
      </c>
      <c r="I317" s="112">
        <v>2.5</v>
      </c>
      <c r="J317" s="366">
        <v>2.95</v>
      </c>
      <c r="K317" s="476"/>
      <c r="L317" s="476"/>
      <c r="M317" s="476"/>
      <c r="N317" s="476"/>
      <c r="O317" s="476"/>
    </row>
    <row r="318" spans="1:15" s="26" customFormat="1" ht="15" x14ac:dyDescent="0.2">
      <c r="A318" s="865" t="s">
        <v>1168</v>
      </c>
      <c r="B318" s="935" t="s">
        <v>1172</v>
      </c>
      <c r="C318" s="436" t="s">
        <v>74</v>
      </c>
      <c r="D318" s="112">
        <v>10</v>
      </c>
      <c r="E318" s="127" t="s">
        <v>63</v>
      </c>
      <c r="F318" s="253">
        <v>8.9999999999999993E-3</v>
      </c>
      <c r="G318" s="254">
        <v>16</v>
      </c>
      <c r="H318" s="112">
        <v>128</v>
      </c>
      <c r="I318" s="112">
        <v>2.5</v>
      </c>
      <c r="J318" s="366">
        <v>2.95</v>
      </c>
      <c r="K318" s="476"/>
      <c r="L318" s="476"/>
      <c r="M318" s="476"/>
      <c r="N318" s="476"/>
      <c r="O318" s="476"/>
    </row>
    <row r="319" spans="1:15" s="26" customFormat="1" x14ac:dyDescent="0.2">
      <c r="A319" s="865" t="s">
        <v>364</v>
      </c>
      <c r="B319" s="936" t="s">
        <v>1165</v>
      </c>
      <c r="C319" s="436" t="s">
        <v>55</v>
      </c>
      <c r="D319" s="112">
        <v>4</v>
      </c>
      <c r="E319" s="127" t="s">
        <v>63</v>
      </c>
      <c r="F319" s="253">
        <v>1.7000000000000001E-2</v>
      </c>
      <c r="G319" s="254">
        <v>8</v>
      </c>
      <c r="H319" s="112">
        <v>64</v>
      </c>
      <c r="I319" s="112">
        <v>8</v>
      </c>
      <c r="J319" s="366">
        <v>9.07</v>
      </c>
      <c r="K319" s="476"/>
      <c r="L319" s="15"/>
      <c r="M319" s="15"/>
      <c r="N319" s="15"/>
      <c r="O319" s="15"/>
    </row>
    <row r="320" spans="1:15" s="26" customFormat="1" x14ac:dyDescent="0.2">
      <c r="A320" s="865" t="s">
        <v>365</v>
      </c>
      <c r="B320" s="936" t="s">
        <v>1166</v>
      </c>
      <c r="C320" s="436" t="s">
        <v>55</v>
      </c>
      <c r="D320" s="112">
        <v>4</v>
      </c>
      <c r="E320" s="127" t="s">
        <v>63</v>
      </c>
      <c r="F320" s="253">
        <v>1.7000000000000001E-2</v>
      </c>
      <c r="G320" s="254">
        <v>8</v>
      </c>
      <c r="H320" s="112">
        <v>64</v>
      </c>
      <c r="I320" s="112">
        <v>8</v>
      </c>
      <c r="J320" s="366">
        <v>9.07</v>
      </c>
      <c r="K320" s="476"/>
      <c r="L320" s="15"/>
      <c r="M320" s="15"/>
      <c r="N320" s="15"/>
      <c r="O320" s="15"/>
    </row>
    <row r="321" spans="1:15" s="26" customFormat="1" ht="13.5" thickBot="1" x14ac:dyDescent="0.25">
      <c r="A321" s="865"/>
      <c r="B321" s="937" t="s">
        <v>556</v>
      </c>
      <c r="C321" s="921"/>
      <c r="D321" s="611"/>
      <c r="E321" s="612"/>
      <c r="F321" s="613"/>
      <c r="G321" s="614"/>
      <c r="H321" s="611"/>
      <c r="I321" s="611"/>
      <c r="J321" s="615"/>
      <c r="K321" s="476"/>
      <c r="L321" s="15"/>
      <c r="M321" s="15"/>
      <c r="N321" s="15"/>
      <c r="O321" s="15"/>
    </row>
    <row r="322" spans="1:15" s="26" customFormat="1" x14ac:dyDescent="0.2">
      <c r="A322" s="338"/>
      <c r="B322" s="709" t="s">
        <v>559</v>
      </c>
      <c r="C322" s="619"/>
      <c r="D322" s="619"/>
      <c r="E322" s="607"/>
      <c r="F322" s="608"/>
      <c r="G322" s="609"/>
      <c r="H322" s="619"/>
      <c r="I322" s="619"/>
      <c r="J322" s="610"/>
      <c r="K322" s="15"/>
      <c r="L322" s="15"/>
      <c r="M322" s="15"/>
      <c r="N322" s="15"/>
      <c r="O322" s="15"/>
    </row>
    <row r="323" spans="1:15" s="26" customFormat="1" x14ac:dyDescent="0.2">
      <c r="A323" s="338" t="s">
        <v>1351</v>
      </c>
      <c r="B323" s="718" t="s">
        <v>1349</v>
      </c>
      <c r="C323" s="112" t="s">
        <v>1350</v>
      </c>
      <c r="D323" s="112"/>
      <c r="E323" s="534" t="s">
        <v>126</v>
      </c>
      <c r="F323" s="253">
        <v>1.2E-2</v>
      </c>
      <c r="G323" s="254">
        <v>10</v>
      </c>
      <c r="H323" s="112">
        <v>100</v>
      </c>
      <c r="I323" s="112">
        <v>4</v>
      </c>
      <c r="J323" s="366">
        <v>4.5</v>
      </c>
      <c r="K323" s="476"/>
      <c r="L323" s="15"/>
      <c r="M323" s="15"/>
      <c r="N323" s="15"/>
      <c r="O323" s="15"/>
    </row>
    <row r="324" spans="1:15" s="26" customFormat="1" x14ac:dyDescent="0.2">
      <c r="A324" s="338" t="s">
        <v>1095</v>
      </c>
      <c r="B324" s="1081" t="s">
        <v>1094</v>
      </c>
      <c r="C324" s="907" t="s">
        <v>31</v>
      </c>
      <c r="D324" s="907">
        <v>10</v>
      </c>
      <c r="E324" s="534" t="s">
        <v>126</v>
      </c>
      <c r="F324" s="724">
        <v>1.7000000000000001E-2</v>
      </c>
      <c r="G324" s="725">
        <v>12</v>
      </c>
      <c r="H324" s="907">
        <v>72</v>
      </c>
      <c r="I324" s="907">
        <v>5</v>
      </c>
      <c r="J324" s="726">
        <v>5.4</v>
      </c>
      <c r="K324" s="476"/>
      <c r="L324" s="15"/>
      <c r="M324" s="15"/>
      <c r="N324" s="15"/>
      <c r="O324" s="15"/>
    </row>
    <row r="325" spans="1:15" s="26" customFormat="1" x14ac:dyDescent="0.2">
      <c r="A325" s="338" t="s">
        <v>1329</v>
      </c>
      <c r="B325" s="1081" t="s">
        <v>714</v>
      </c>
      <c r="C325" s="722" t="s">
        <v>713</v>
      </c>
      <c r="D325" s="1029">
        <v>12</v>
      </c>
      <c r="E325" s="534" t="s">
        <v>126</v>
      </c>
      <c r="F325" s="724">
        <v>1.0999999999999999E-2</v>
      </c>
      <c r="G325" s="725">
        <v>16</v>
      </c>
      <c r="H325" s="1029">
        <v>128</v>
      </c>
      <c r="I325" s="727">
        <v>1.778</v>
      </c>
      <c r="J325" s="726">
        <v>2.62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1237</v>
      </c>
      <c r="B326" s="1081" t="s">
        <v>1236</v>
      </c>
      <c r="C326" s="1013" t="s">
        <v>713</v>
      </c>
      <c r="D326" s="1013">
        <v>12</v>
      </c>
      <c r="E326" s="534" t="s">
        <v>126</v>
      </c>
      <c r="F326" s="724">
        <v>1.0999999999999999E-2</v>
      </c>
      <c r="G326" s="725">
        <v>16</v>
      </c>
      <c r="H326" s="1013">
        <v>128</v>
      </c>
      <c r="I326" s="727">
        <v>1.778</v>
      </c>
      <c r="J326" s="726">
        <v>2.62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1239</v>
      </c>
      <c r="B327" s="718" t="s">
        <v>1238</v>
      </c>
      <c r="C327" s="1013" t="s">
        <v>713</v>
      </c>
      <c r="D327" s="1013">
        <v>12</v>
      </c>
      <c r="E327" s="534" t="s">
        <v>126</v>
      </c>
      <c r="F327" s="724">
        <v>1.0999999999999999E-2</v>
      </c>
      <c r="G327" s="725">
        <v>16</v>
      </c>
      <c r="H327" s="1013">
        <v>128</v>
      </c>
      <c r="I327" s="727">
        <v>1.778</v>
      </c>
      <c r="J327" s="726">
        <v>2.62</v>
      </c>
      <c r="K327" s="476"/>
      <c r="L327" s="15"/>
      <c r="M327" s="15"/>
      <c r="N327" s="15"/>
      <c r="O327" s="15"/>
    </row>
    <row r="328" spans="1:15" s="26" customFormat="1" ht="13.5" thickBot="1" x14ac:dyDescent="0.25">
      <c r="A328" s="543"/>
      <c r="B328" s="710" t="s">
        <v>558</v>
      </c>
      <c r="C328" s="611"/>
      <c r="D328" s="611"/>
      <c r="E328" s="612"/>
      <c r="F328" s="613"/>
      <c r="G328" s="614"/>
      <c r="H328" s="611"/>
      <c r="I328" s="611"/>
      <c r="J328" s="615"/>
      <c r="K328" s="476"/>
      <c r="L328" s="15"/>
      <c r="M328" s="15"/>
      <c r="N328" s="15"/>
      <c r="O328" s="15"/>
    </row>
    <row r="329" spans="1:15" s="26" customFormat="1" x14ac:dyDescent="0.2">
      <c r="A329" s="338" t="s">
        <v>790</v>
      </c>
      <c r="B329" s="678" t="s">
        <v>791</v>
      </c>
      <c r="C329" s="112" t="s">
        <v>182</v>
      </c>
      <c r="D329" s="112">
        <v>4</v>
      </c>
      <c r="E329" s="127" t="s">
        <v>126</v>
      </c>
      <c r="F329" s="253">
        <v>1.2E-2</v>
      </c>
      <c r="G329" s="254">
        <v>10</v>
      </c>
      <c r="H329" s="112">
        <v>100</v>
      </c>
      <c r="I329" s="112">
        <v>4</v>
      </c>
      <c r="J329" s="366">
        <v>4.5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1097</v>
      </c>
      <c r="B330" s="678" t="s">
        <v>1096</v>
      </c>
      <c r="C330" s="112">
        <v>4</v>
      </c>
      <c r="D330" s="112"/>
      <c r="E330" s="127" t="s">
        <v>126</v>
      </c>
      <c r="F330" s="253">
        <v>1.2E-2</v>
      </c>
      <c r="G330" s="254">
        <v>10</v>
      </c>
      <c r="H330" s="112">
        <v>100</v>
      </c>
      <c r="I330" s="112">
        <v>4</v>
      </c>
      <c r="J330" s="366">
        <v>4.5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1174</v>
      </c>
      <c r="B331" s="678" t="s">
        <v>1173</v>
      </c>
      <c r="C331" s="112" t="s">
        <v>182</v>
      </c>
      <c r="D331" s="112">
        <v>4</v>
      </c>
      <c r="E331" s="127" t="s">
        <v>126</v>
      </c>
      <c r="F331" s="253">
        <v>1.2E-2</v>
      </c>
      <c r="G331" s="254">
        <v>10</v>
      </c>
      <c r="H331" s="112">
        <v>100</v>
      </c>
      <c r="I331" s="112">
        <v>4</v>
      </c>
      <c r="J331" s="366">
        <v>4.5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1177</v>
      </c>
      <c r="B332" s="678" t="s">
        <v>1176</v>
      </c>
      <c r="C332" s="112">
        <v>4</v>
      </c>
      <c r="D332" s="112"/>
      <c r="E332" s="127" t="s">
        <v>126</v>
      </c>
      <c r="F332" s="253">
        <v>1.2E-2</v>
      </c>
      <c r="G332" s="254">
        <v>10</v>
      </c>
      <c r="H332" s="112">
        <v>100</v>
      </c>
      <c r="I332" s="112">
        <v>4</v>
      </c>
      <c r="J332" s="366">
        <v>4.5</v>
      </c>
      <c r="K332" s="476"/>
      <c r="L332" s="15"/>
      <c r="M332" s="15"/>
      <c r="N332" s="15"/>
      <c r="O332" s="15"/>
    </row>
    <row r="333" spans="1:15" s="26" customFormat="1" ht="15" customHeight="1" x14ac:dyDescent="0.2">
      <c r="A333" s="338" t="s">
        <v>785</v>
      </c>
      <c r="B333" s="678" t="s">
        <v>786</v>
      </c>
      <c r="C333" s="112" t="s">
        <v>182</v>
      </c>
      <c r="D333" s="112">
        <v>4</v>
      </c>
      <c r="E333" s="127" t="s">
        <v>126</v>
      </c>
      <c r="F333" s="253">
        <v>1.2E-2</v>
      </c>
      <c r="G333" s="254">
        <v>10</v>
      </c>
      <c r="H333" s="112">
        <v>100</v>
      </c>
      <c r="I333" s="112">
        <v>4</v>
      </c>
      <c r="J333" s="366">
        <v>4.5</v>
      </c>
      <c r="K333" s="476"/>
      <c r="L333" s="15"/>
      <c r="M333" s="15"/>
      <c r="N333" s="15"/>
      <c r="O333" s="15"/>
    </row>
    <row r="334" spans="1:15" s="26" customFormat="1" x14ac:dyDescent="0.2">
      <c r="A334" s="338" t="s">
        <v>1306</v>
      </c>
      <c r="B334" s="678" t="s">
        <v>1305</v>
      </c>
      <c r="C334" s="112">
        <v>4</v>
      </c>
      <c r="D334" s="112"/>
      <c r="E334" s="127" t="s">
        <v>126</v>
      </c>
      <c r="F334" s="253">
        <v>1.2E-2</v>
      </c>
      <c r="G334" s="254">
        <v>10</v>
      </c>
      <c r="H334" s="112">
        <v>100</v>
      </c>
      <c r="I334" s="112">
        <v>4</v>
      </c>
      <c r="J334" s="366">
        <v>4.5</v>
      </c>
      <c r="K334" s="476"/>
      <c r="L334" s="15"/>
      <c r="M334" s="15"/>
      <c r="N334" s="15"/>
      <c r="O334" s="15"/>
    </row>
    <row r="335" spans="1:15" s="26" customFormat="1" x14ac:dyDescent="0.2">
      <c r="A335" s="338" t="s">
        <v>1179</v>
      </c>
      <c r="B335" s="678" t="s">
        <v>1178</v>
      </c>
      <c r="C335" s="112">
        <v>4</v>
      </c>
      <c r="D335" s="112"/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476"/>
      <c r="L335" s="15"/>
      <c r="M335" s="15"/>
      <c r="N335" s="15"/>
      <c r="O335" s="15"/>
    </row>
    <row r="336" spans="1:15" s="26" customFormat="1" x14ac:dyDescent="0.2">
      <c r="A336" s="338" t="s">
        <v>1271</v>
      </c>
      <c r="B336" s="678" t="s">
        <v>1269</v>
      </c>
      <c r="C336" s="112" t="s">
        <v>1270</v>
      </c>
      <c r="D336" s="112">
        <v>5</v>
      </c>
      <c r="E336" s="127" t="s">
        <v>126</v>
      </c>
      <c r="F336" s="253">
        <v>7.0000000000000001E-3</v>
      </c>
      <c r="G336" s="254">
        <v>16</v>
      </c>
      <c r="H336" s="112">
        <v>160</v>
      </c>
      <c r="I336" s="112">
        <v>1.2250000000000001</v>
      </c>
      <c r="J336" s="366">
        <v>1.2250000000000001</v>
      </c>
      <c r="K336" s="476"/>
      <c r="L336" s="15"/>
      <c r="M336" s="15"/>
      <c r="N336" s="15"/>
      <c r="O336" s="15"/>
    </row>
    <row r="337" spans="1:15" s="26" customFormat="1" x14ac:dyDescent="0.2">
      <c r="A337" s="338" t="s">
        <v>941</v>
      </c>
      <c r="B337" s="678" t="s">
        <v>942</v>
      </c>
      <c r="C337" s="112" t="s">
        <v>503</v>
      </c>
      <c r="D337" s="112">
        <v>8</v>
      </c>
      <c r="E337" s="127" t="s">
        <v>126</v>
      </c>
      <c r="F337" s="253">
        <v>1.4E-2</v>
      </c>
      <c r="G337" s="254">
        <v>8</v>
      </c>
      <c r="H337" s="112">
        <v>72</v>
      </c>
      <c r="I337" s="112">
        <v>6.88</v>
      </c>
      <c r="J337" s="366">
        <v>7.87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1102</v>
      </c>
      <c r="B338" s="678" t="s">
        <v>1100</v>
      </c>
      <c r="C338" s="112" t="s">
        <v>1101</v>
      </c>
      <c r="D338" s="112">
        <v>4</v>
      </c>
      <c r="E338" s="127" t="s">
        <v>126</v>
      </c>
      <c r="F338" s="253">
        <v>1.2E-2</v>
      </c>
      <c r="G338" s="254">
        <v>12</v>
      </c>
      <c r="H338" s="112">
        <v>96</v>
      </c>
      <c r="I338" s="112">
        <v>5.04</v>
      </c>
      <c r="J338" s="366">
        <v>5.5</v>
      </c>
      <c r="K338" s="476"/>
      <c r="L338" s="15"/>
      <c r="M338" s="15"/>
      <c r="N338" s="15"/>
      <c r="O338" s="15"/>
    </row>
    <row r="339" spans="1:15" s="26" customFormat="1" ht="13.5" thickBot="1" x14ac:dyDescent="0.25">
      <c r="A339" s="338" t="s">
        <v>504</v>
      </c>
      <c r="B339" s="678" t="s">
        <v>502</v>
      </c>
      <c r="C339" s="112" t="s">
        <v>503</v>
      </c>
      <c r="D339" s="112">
        <v>8</v>
      </c>
      <c r="E339" s="127" t="s">
        <v>126</v>
      </c>
      <c r="F339" s="253">
        <v>1.4E-2</v>
      </c>
      <c r="G339" s="254">
        <v>8</v>
      </c>
      <c r="H339" s="112">
        <v>72</v>
      </c>
      <c r="I339" s="112">
        <v>6.88</v>
      </c>
      <c r="J339" s="366">
        <v>7.87</v>
      </c>
      <c r="K339" s="476"/>
      <c r="L339" s="15"/>
      <c r="M339" s="15"/>
      <c r="N339" s="15"/>
      <c r="O339" s="15"/>
    </row>
    <row r="340" spans="1:15" s="26" customFormat="1" x14ac:dyDescent="0.2">
      <c r="A340" s="338"/>
      <c r="B340" s="709" t="s">
        <v>987</v>
      </c>
      <c r="C340" s="796"/>
      <c r="D340" s="796"/>
      <c r="E340" s="607"/>
      <c r="F340" s="608"/>
      <c r="G340" s="609"/>
      <c r="H340" s="796"/>
      <c r="I340" s="796"/>
      <c r="J340" s="610"/>
      <c r="K340" s="476"/>
      <c r="L340" s="15"/>
      <c r="M340" s="15"/>
      <c r="N340" s="15"/>
      <c r="O340" s="15"/>
    </row>
    <row r="341" spans="1:15" s="26" customFormat="1" ht="13.5" thickBot="1" x14ac:dyDescent="0.25">
      <c r="A341" s="338"/>
      <c r="B341" s="710" t="s">
        <v>593</v>
      </c>
      <c r="C341" s="611"/>
      <c r="D341" s="611"/>
      <c r="E341" s="612"/>
      <c r="F341" s="613"/>
      <c r="G341" s="614"/>
      <c r="H341" s="611"/>
      <c r="I341" s="611"/>
      <c r="J341" s="615"/>
      <c r="K341" s="476"/>
      <c r="L341" s="15"/>
      <c r="M341" s="15"/>
      <c r="N341" s="15"/>
      <c r="O341" s="15"/>
    </row>
    <row r="342" spans="1:15" s="26" customFormat="1" x14ac:dyDescent="0.2">
      <c r="A342" s="338" t="s">
        <v>1159</v>
      </c>
      <c r="B342" s="678" t="s">
        <v>1158</v>
      </c>
      <c r="C342" s="112">
        <v>3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3</v>
      </c>
      <c r="J342" s="366">
        <v>3.2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1157</v>
      </c>
      <c r="B343" s="678" t="s">
        <v>1156</v>
      </c>
      <c r="C343" s="112" t="s">
        <v>31</v>
      </c>
      <c r="D343" s="112">
        <v>8</v>
      </c>
      <c r="E343" s="127" t="s">
        <v>126</v>
      </c>
      <c r="F343" s="253">
        <v>1.7000000000000001E-2</v>
      </c>
      <c r="G343" s="254">
        <v>12</v>
      </c>
      <c r="H343" s="112">
        <v>72</v>
      </c>
      <c r="I343" s="112">
        <v>4</v>
      </c>
      <c r="J343" s="366">
        <v>4.49</v>
      </c>
      <c r="K343" s="476"/>
      <c r="L343" s="15"/>
      <c r="M343" s="15"/>
      <c r="N343" s="15"/>
      <c r="O343" s="15"/>
    </row>
    <row r="344" spans="1:15" s="26" customFormat="1" hidden="1" x14ac:dyDescent="0.2">
      <c r="A344" s="338"/>
      <c r="B344" s="678" t="s">
        <v>1280</v>
      </c>
      <c r="C344" s="112">
        <v>1.5</v>
      </c>
      <c r="D344" s="112"/>
      <c r="E344" s="127" t="s">
        <v>126</v>
      </c>
      <c r="F344" s="253">
        <v>7.0000000000000001E-3</v>
      </c>
      <c r="G344" s="254">
        <v>16</v>
      </c>
      <c r="H344" s="112">
        <v>160</v>
      </c>
      <c r="I344" s="112">
        <v>1.5</v>
      </c>
      <c r="J344" s="366">
        <v>1.6519999999999999</v>
      </c>
      <c r="K344" s="15"/>
      <c r="L344" s="15"/>
      <c r="M344" s="15"/>
      <c r="N344" s="15"/>
      <c r="O344" s="15"/>
    </row>
    <row r="345" spans="1:15" s="26" customFormat="1" x14ac:dyDescent="0.2">
      <c r="A345" s="338" t="s">
        <v>1230</v>
      </c>
      <c r="B345" s="678" t="s">
        <v>1231</v>
      </c>
      <c r="C345" s="112" t="s">
        <v>31</v>
      </c>
      <c r="D345" s="112">
        <v>10</v>
      </c>
      <c r="E345" s="127" t="s">
        <v>126</v>
      </c>
      <c r="F345" s="253">
        <v>1.7000000000000001E-2</v>
      </c>
      <c r="G345" s="254">
        <v>12</v>
      </c>
      <c r="H345" s="112">
        <v>72</v>
      </c>
      <c r="I345" s="112">
        <v>5</v>
      </c>
      <c r="J345" s="366">
        <v>5.34</v>
      </c>
      <c r="K345" s="15"/>
      <c r="L345" s="15"/>
      <c r="M345" s="15"/>
      <c r="N345" s="15"/>
      <c r="O345" s="15"/>
    </row>
    <row r="346" spans="1:15" s="26" customFormat="1" x14ac:dyDescent="0.2">
      <c r="A346" s="338" t="s">
        <v>1315</v>
      </c>
      <c r="B346" s="678" t="s">
        <v>1316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1256</v>
      </c>
      <c r="B347" s="678" t="s">
        <v>1248</v>
      </c>
      <c r="C347" s="112">
        <v>4</v>
      </c>
      <c r="D347" s="112"/>
      <c r="E347" s="127" t="s">
        <v>62</v>
      </c>
      <c r="F347" s="253">
        <v>1.2E-2</v>
      </c>
      <c r="G347" s="254">
        <v>10</v>
      </c>
      <c r="H347" s="112">
        <v>100</v>
      </c>
      <c r="I347" s="112">
        <v>4</v>
      </c>
      <c r="J347" s="366">
        <v>4.5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1257</v>
      </c>
      <c r="B348" s="678" t="s">
        <v>1249</v>
      </c>
      <c r="C348" s="112" t="s">
        <v>182</v>
      </c>
      <c r="D348" s="112">
        <v>4</v>
      </c>
      <c r="E348" s="127" t="s">
        <v>62</v>
      </c>
      <c r="F348" s="253">
        <v>1.7000000000000001E-2</v>
      </c>
      <c r="G348" s="254">
        <v>10</v>
      </c>
      <c r="H348" s="112">
        <v>100</v>
      </c>
      <c r="I348" s="112">
        <v>4</v>
      </c>
      <c r="J348" s="366">
        <v>4.76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1319</v>
      </c>
      <c r="B349" s="846" t="s">
        <v>1320</v>
      </c>
      <c r="C349" s="700">
        <v>4</v>
      </c>
      <c r="D349" s="700"/>
      <c r="E349" s="701" t="s">
        <v>62</v>
      </c>
      <c r="F349" s="702">
        <v>1.2E-2</v>
      </c>
      <c r="G349" s="703">
        <v>10</v>
      </c>
      <c r="H349" s="700">
        <v>100</v>
      </c>
      <c r="I349" s="700">
        <v>4</v>
      </c>
      <c r="J349" s="704">
        <v>4.5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1322</v>
      </c>
      <c r="B350" s="846" t="s">
        <v>1321</v>
      </c>
      <c r="C350" s="700" t="s">
        <v>182</v>
      </c>
      <c r="D350" s="700">
        <v>4</v>
      </c>
      <c r="E350" s="701" t="s">
        <v>62</v>
      </c>
      <c r="F350" s="702">
        <v>1.7000000000000001E-2</v>
      </c>
      <c r="G350" s="703">
        <v>10</v>
      </c>
      <c r="H350" s="700">
        <v>100</v>
      </c>
      <c r="I350" s="700">
        <v>4</v>
      </c>
      <c r="J350" s="704">
        <v>4.76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1324</v>
      </c>
      <c r="B351" s="846" t="s">
        <v>1323</v>
      </c>
      <c r="C351" s="700">
        <v>4</v>
      </c>
      <c r="D351" s="700"/>
      <c r="E351" s="701" t="s">
        <v>62</v>
      </c>
      <c r="F351" s="702">
        <v>1.2E-2</v>
      </c>
      <c r="G351" s="703">
        <v>10</v>
      </c>
      <c r="H351" s="700">
        <v>100</v>
      </c>
      <c r="I351" s="700">
        <v>4</v>
      </c>
      <c r="J351" s="704">
        <v>4.5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1258</v>
      </c>
      <c r="B352" s="678" t="s">
        <v>1250</v>
      </c>
      <c r="C352" s="112">
        <v>4</v>
      </c>
      <c r="D352" s="112"/>
      <c r="E352" s="127" t="s">
        <v>62</v>
      </c>
      <c r="F352" s="253">
        <v>1.2E-2</v>
      </c>
      <c r="G352" s="254">
        <v>10</v>
      </c>
      <c r="H352" s="112">
        <v>100</v>
      </c>
      <c r="I352" s="112">
        <v>4</v>
      </c>
      <c r="J352" s="366">
        <v>4.5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1259</v>
      </c>
      <c r="B353" s="678" t="s">
        <v>1251</v>
      </c>
      <c r="C353" s="112" t="s">
        <v>182</v>
      </c>
      <c r="D353" s="112">
        <v>4</v>
      </c>
      <c r="E353" s="127" t="s">
        <v>62</v>
      </c>
      <c r="F353" s="253">
        <v>1.7000000000000001E-2</v>
      </c>
      <c r="G353" s="254">
        <v>10</v>
      </c>
      <c r="H353" s="112">
        <v>100</v>
      </c>
      <c r="I353" s="112">
        <v>4</v>
      </c>
      <c r="J353" s="366">
        <v>4.76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1335</v>
      </c>
      <c r="B354" s="846" t="s">
        <v>1336</v>
      </c>
      <c r="C354" s="700">
        <v>2.5</v>
      </c>
      <c r="D354" s="700"/>
      <c r="E354" s="701" t="s">
        <v>126</v>
      </c>
      <c r="F354" s="702">
        <v>1.2E-2</v>
      </c>
      <c r="G354" s="703">
        <v>10</v>
      </c>
      <c r="H354" s="700">
        <v>100</v>
      </c>
      <c r="I354" s="700">
        <v>2.5</v>
      </c>
      <c r="J354" s="704">
        <v>2.95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1338</v>
      </c>
      <c r="B355" s="846" t="s">
        <v>1337</v>
      </c>
      <c r="C355" s="700" t="s">
        <v>31</v>
      </c>
      <c r="D355" s="700">
        <v>6</v>
      </c>
      <c r="E355" s="701" t="s">
        <v>126</v>
      </c>
      <c r="F355" s="702">
        <v>1.7000000000000001E-2</v>
      </c>
      <c r="G355" s="703">
        <v>12</v>
      </c>
      <c r="H355" s="700">
        <v>72</v>
      </c>
      <c r="I355" s="700">
        <v>3</v>
      </c>
      <c r="J355" s="704">
        <v>3.35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1340</v>
      </c>
      <c r="B356" s="846" t="s">
        <v>1339</v>
      </c>
      <c r="C356" s="700">
        <v>2.5</v>
      </c>
      <c r="D356" s="700"/>
      <c r="E356" s="701" t="s">
        <v>126</v>
      </c>
      <c r="F356" s="702">
        <v>1.2E-2</v>
      </c>
      <c r="G356" s="703">
        <v>10</v>
      </c>
      <c r="H356" s="700">
        <v>100</v>
      </c>
      <c r="I356" s="700">
        <v>2.5</v>
      </c>
      <c r="J356" s="704">
        <v>2.95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1342</v>
      </c>
      <c r="B357" s="846" t="s">
        <v>1341</v>
      </c>
      <c r="C357" s="700" t="s">
        <v>31</v>
      </c>
      <c r="D357" s="700">
        <v>6</v>
      </c>
      <c r="E357" s="701" t="s">
        <v>126</v>
      </c>
      <c r="F357" s="702">
        <v>1.7000000000000001E-2</v>
      </c>
      <c r="G357" s="703">
        <v>12</v>
      </c>
      <c r="H357" s="700">
        <v>72</v>
      </c>
      <c r="I357" s="700">
        <v>3</v>
      </c>
      <c r="J357" s="704">
        <v>3.35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1344</v>
      </c>
      <c r="B358" s="846" t="s">
        <v>1343</v>
      </c>
      <c r="C358" s="700">
        <v>2.5</v>
      </c>
      <c r="D358" s="700"/>
      <c r="E358" s="701" t="s">
        <v>126</v>
      </c>
      <c r="F358" s="702">
        <v>1.2E-2</v>
      </c>
      <c r="G358" s="703">
        <v>10</v>
      </c>
      <c r="H358" s="700">
        <v>100</v>
      </c>
      <c r="I358" s="700">
        <v>2.5</v>
      </c>
      <c r="J358" s="704">
        <v>2.95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1346</v>
      </c>
      <c r="B359" s="846" t="s">
        <v>1345</v>
      </c>
      <c r="C359" s="700" t="s">
        <v>31</v>
      </c>
      <c r="D359" s="700">
        <v>6</v>
      </c>
      <c r="E359" s="701" t="s">
        <v>126</v>
      </c>
      <c r="F359" s="702">
        <v>1.7000000000000001E-2</v>
      </c>
      <c r="G359" s="703">
        <v>12</v>
      </c>
      <c r="H359" s="700">
        <v>72</v>
      </c>
      <c r="I359" s="700">
        <v>3</v>
      </c>
      <c r="J359" s="704">
        <v>3.35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1348</v>
      </c>
      <c r="B360" s="846" t="s">
        <v>1347</v>
      </c>
      <c r="C360" s="700">
        <v>2.5</v>
      </c>
      <c r="D360" s="700"/>
      <c r="E360" s="701" t="s">
        <v>126</v>
      </c>
      <c r="F360" s="702">
        <v>1.2E-2</v>
      </c>
      <c r="G360" s="703">
        <v>10</v>
      </c>
      <c r="H360" s="700">
        <v>100</v>
      </c>
      <c r="I360" s="700">
        <v>2.5</v>
      </c>
      <c r="J360" s="704">
        <v>2.95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679</v>
      </c>
      <c r="B361" s="678" t="s">
        <v>695</v>
      </c>
      <c r="C361" s="112" t="s">
        <v>681</v>
      </c>
      <c r="D361" s="112">
        <v>78</v>
      </c>
      <c r="E361" s="127" t="s">
        <v>126</v>
      </c>
      <c r="F361" s="253">
        <v>8.9999999999999993E-3</v>
      </c>
      <c r="G361" s="254">
        <v>15</v>
      </c>
      <c r="H361" s="112">
        <v>120</v>
      </c>
      <c r="I361" s="112">
        <v>2.2599999999999998</v>
      </c>
      <c r="J361" s="366">
        <v>2.98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680</v>
      </c>
      <c r="B362" s="678" t="s">
        <v>782</v>
      </c>
      <c r="C362" s="112" t="s">
        <v>681</v>
      </c>
      <c r="D362" s="112">
        <v>84</v>
      </c>
      <c r="E362" s="127" t="s">
        <v>126</v>
      </c>
      <c r="F362" s="253">
        <v>8.9999999999999993E-3</v>
      </c>
      <c r="G362" s="254">
        <v>15</v>
      </c>
      <c r="H362" s="112">
        <v>120</v>
      </c>
      <c r="I362" s="112">
        <v>2.2599999999999998</v>
      </c>
      <c r="J362" s="366">
        <v>2.98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682</v>
      </c>
      <c r="B363" s="678" t="s">
        <v>783</v>
      </c>
      <c r="C363" s="112" t="s">
        <v>694</v>
      </c>
      <c r="D363" s="112">
        <v>78</v>
      </c>
      <c r="E363" s="127" t="s">
        <v>126</v>
      </c>
      <c r="F363" s="253">
        <v>8.9999999999999993E-3</v>
      </c>
      <c r="G363" s="254">
        <v>15</v>
      </c>
      <c r="H363" s="112">
        <v>120</v>
      </c>
      <c r="I363" s="112">
        <v>2.4300000000000002</v>
      </c>
      <c r="J363" s="366">
        <v>3.08</v>
      </c>
      <c r="K363" s="15"/>
      <c r="L363" s="15"/>
      <c r="M363" s="15"/>
      <c r="N363" s="15"/>
      <c r="O363" s="15"/>
    </row>
    <row r="364" spans="1:15" s="26" customFormat="1" x14ac:dyDescent="0.2">
      <c r="A364" s="338"/>
      <c r="B364" s="711" t="s">
        <v>552</v>
      </c>
      <c r="C364" s="112"/>
      <c r="D364" s="112"/>
      <c r="E364" s="127"/>
      <c r="F364" s="253"/>
      <c r="G364" s="254"/>
      <c r="H364" s="112"/>
      <c r="I364" s="112"/>
      <c r="J364" s="366"/>
      <c r="K364" s="15"/>
      <c r="L364" s="15"/>
      <c r="M364" s="15"/>
      <c r="N364" s="15"/>
      <c r="O364" s="15"/>
    </row>
    <row r="365" spans="1:15" s="26" customFormat="1" x14ac:dyDescent="0.2">
      <c r="A365" s="338" t="s">
        <v>780</v>
      </c>
      <c r="B365" s="678" t="s">
        <v>251</v>
      </c>
      <c r="C365" s="112" t="s">
        <v>189</v>
      </c>
      <c r="D365" s="112">
        <v>10</v>
      </c>
      <c r="E365" s="127" t="s">
        <v>62</v>
      </c>
      <c r="F365" s="253">
        <v>1.0999999999999999E-2</v>
      </c>
      <c r="G365" s="254">
        <v>15</v>
      </c>
      <c r="H365" s="112">
        <v>105</v>
      </c>
      <c r="I365" s="112">
        <v>2</v>
      </c>
      <c r="J365" s="366">
        <v>2.4700000000000002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1030</v>
      </c>
      <c r="B366" s="678" t="s">
        <v>858</v>
      </c>
      <c r="C366" s="112" t="s">
        <v>194</v>
      </c>
      <c r="D366" s="112">
        <v>10</v>
      </c>
      <c r="E366" s="127" t="s">
        <v>62</v>
      </c>
      <c r="F366" s="253">
        <v>1.7000000000000001E-2</v>
      </c>
      <c r="G366" s="254">
        <v>12</v>
      </c>
      <c r="H366" s="112">
        <v>72</v>
      </c>
      <c r="I366" s="112">
        <v>5</v>
      </c>
      <c r="J366" s="366">
        <v>5.42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1110</v>
      </c>
      <c r="B367" s="678" t="s">
        <v>1109</v>
      </c>
      <c r="C367" s="112">
        <v>4</v>
      </c>
      <c r="D367" s="112"/>
      <c r="E367" s="127" t="s">
        <v>62</v>
      </c>
      <c r="F367" s="253">
        <v>1.2E-2</v>
      </c>
      <c r="G367" s="254">
        <v>10</v>
      </c>
      <c r="H367" s="112">
        <v>100</v>
      </c>
      <c r="I367" s="112">
        <v>4</v>
      </c>
      <c r="J367" s="366">
        <v>4.5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1260</v>
      </c>
      <c r="B368" s="678" t="s">
        <v>1240</v>
      </c>
      <c r="C368" s="112" t="s">
        <v>118</v>
      </c>
      <c r="D368" s="112">
        <v>10</v>
      </c>
      <c r="E368" s="127" t="s">
        <v>62</v>
      </c>
      <c r="F368" s="253">
        <v>1.0999999999999999E-2</v>
      </c>
      <c r="G368" s="254">
        <v>15</v>
      </c>
      <c r="H368" s="112">
        <v>120</v>
      </c>
      <c r="I368" s="112">
        <v>1.8</v>
      </c>
      <c r="J368" s="366">
        <v>2.0099999999999998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744</v>
      </c>
      <c r="B369" s="678" t="s">
        <v>743</v>
      </c>
      <c r="C369" s="112" t="s">
        <v>194</v>
      </c>
      <c r="D369" s="112">
        <v>7</v>
      </c>
      <c r="E369" s="127" t="s">
        <v>62</v>
      </c>
      <c r="F369" s="253">
        <v>1.2E-2</v>
      </c>
      <c r="G369" s="254">
        <v>10</v>
      </c>
      <c r="H369" s="112">
        <v>100</v>
      </c>
      <c r="I369" s="112">
        <v>3.5</v>
      </c>
      <c r="J369" s="366">
        <v>4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572</v>
      </c>
      <c r="B370" s="678" t="s">
        <v>571</v>
      </c>
      <c r="C370" s="112" t="s">
        <v>194</v>
      </c>
      <c r="D370" s="112">
        <v>7</v>
      </c>
      <c r="E370" s="127" t="s">
        <v>62</v>
      </c>
      <c r="F370" s="253">
        <v>1.2E-2</v>
      </c>
      <c r="G370" s="254">
        <v>10</v>
      </c>
      <c r="H370" s="112">
        <v>100</v>
      </c>
      <c r="I370" s="112">
        <v>3.5</v>
      </c>
      <c r="J370" s="366">
        <v>4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1352</v>
      </c>
      <c r="B371" s="1061" t="s">
        <v>1353</v>
      </c>
      <c r="C371" s="700" t="s">
        <v>189</v>
      </c>
      <c r="D371" s="700">
        <v>10</v>
      </c>
      <c r="E371" s="701" t="s">
        <v>62</v>
      </c>
      <c r="F371" s="702">
        <v>1.0999999999999999E-2</v>
      </c>
      <c r="G371" s="703">
        <v>15</v>
      </c>
      <c r="H371" s="700">
        <v>105</v>
      </c>
      <c r="I371" s="700">
        <v>2</v>
      </c>
      <c r="J371" s="704">
        <v>2.5</v>
      </c>
      <c r="K371" s="476"/>
      <c r="L371" s="15"/>
      <c r="M371" s="15"/>
      <c r="N371" s="15"/>
      <c r="O371" s="15"/>
    </row>
    <row r="372" spans="1:15" s="26" customFormat="1" x14ac:dyDescent="0.2">
      <c r="A372" s="338" t="s">
        <v>1147</v>
      </c>
      <c r="B372" s="734" t="s">
        <v>1148</v>
      </c>
      <c r="C372" s="112" t="s">
        <v>896</v>
      </c>
      <c r="D372" s="112">
        <v>10</v>
      </c>
      <c r="E372" s="127" t="s">
        <v>62</v>
      </c>
      <c r="F372" s="253">
        <v>1.7000000000000001E-2</v>
      </c>
      <c r="G372" s="254">
        <v>12</v>
      </c>
      <c r="H372" s="112">
        <v>72</v>
      </c>
      <c r="I372" s="112">
        <v>5</v>
      </c>
      <c r="J372" s="909">
        <v>5.34</v>
      </c>
      <c r="K372" s="476"/>
      <c r="L372" s="15"/>
      <c r="M372" s="15"/>
      <c r="N372" s="15"/>
      <c r="O372" s="15"/>
    </row>
    <row r="373" spans="1:15" s="26" customFormat="1" x14ac:dyDescent="0.2">
      <c r="A373" s="338" t="s">
        <v>1149</v>
      </c>
      <c r="B373" s="734" t="s">
        <v>1150</v>
      </c>
      <c r="C373" s="112">
        <v>4</v>
      </c>
      <c r="D373" s="112"/>
      <c r="E373" s="127" t="s">
        <v>62</v>
      </c>
      <c r="F373" s="253">
        <v>1.2E-2</v>
      </c>
      <c r="G373" s="254">
        <v>10</v>
      </c>
      <c r="H373" s="112">
        <v>100</v>
      </c>
      <c r="I373" s="112">
        <v>4</v>
      </c>
      <c r="J373" s="909">
        <v>4.49</v>
      </c>
      <c r="K373" s="476"/>
      <c r="L373" s="15"/>
      <c r="M373" s="15"/>
      <c r="N373" s="15"/>
      <c r="O373" s="15"/>
    </row>
    <row r="374" spans="1:15" s="26" customFormat="1" x14ac:dyDescent="0.2">
      <c r="A374" s="338"/>
      <c r="B374" s="711" t="s">
        <v>553</v>
      </c>
      <c r="C374" s="112"/>
      <c r="D374" s="112"/>
      <c r="E374" s="127"/>
      <c r="F374" s="253"/>
      <c r="G374" s="254"/>
      <c r="H374" s="112"/>
      <c r="I374" s="112"/>
      <c r="J374" s="366"/>
      <c r="K374" s="15"/>
      <c r="L374" s="15"/>
      <c r="M374" s="15"/>
      <c r="N374" s="15"/>
      <c r="O374" s="15"/>
    </row>
    <row r="375" spans="1:15" s="26" customFormat="1" x14ac:dyDescent="0.2">
      <c r="A375" s="338" t="s">
        <v>1037</v>
      </c>
      <c r="B375" s="263" t="s">
        <v>963</v>
      </c>
      <c r="C375" s="112" t="s">
        <v>189</v>
      </c>
      <c r="D375" s="112">
        <v>10</v>
      </c>
      <c r="E375" s="127" t="s">
        <v>126</v>
      </c>
      <c r="F375" s="253">
        <v>1.7000000000000001E-2</v>
      </c>
      <c r="G375" s="254">
        <v>8</v>
      </c>
      <c r="H375" s="112">
        <v>72</v>
      </c>
      <c r="I375" s="112">
        <v>2</v>
      </c>
      <c r="J375" s="366">
        <v>2.23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1370</v>
      </c>
      <c r="B376" s="263" t="s">
        <v>1371</v>
      </c>
      <c r="C376" s="112">
        <v>4</v>
      </c>
      <c r="D376" s="112"/>
      <c r="E376" s="127" t="s">
        <v>126</v>
      </c>
      <c r="F376" s="253">
        <v>1.2E-2</v>
      </c>
      <c r="G376" s="254">
        <v>10</v>
      </c>
      <c r="H376" s="112">
        <v>100</v>
      </c>
      <c r="I376" s="112">
        <v>4</v>
      </c>
      <c r="J376" s="366">
        <v>4.5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1038</v>
      </c>
      <c r="B377" s="263" t="s">
        <v>964</v>
      </c>
      <c r="C377" s="112" t="s">
        <v>189</v>
      </c>
      <c r="D377" s="112">
        <v>10</v>
      </c>
      <c r="E377" s="127" t="s">
        <v>126</v>
      </c>
      <c r="F377" s="253">
        <v>1.7000000000000001E-2</v>
      </c>
      <c r="G377" s="254">
        <v>8</v>
      </c>
      <c r="H377" s="112">
        <v>72</v>
      </c>
      <c r="I377" s="112">
        <v>2</v>
      </c>
      <c r="J377" s="366">
        <v>2.23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1372</v>
      </c>
      <c r="B378" s="263" t="s">
        <v>1373</v>
      </c>
      <c r="C378" s="112">
        <v>4</v>
      </c>
      <c r="D378" s="112"/>
      <c r="E378" s="127" t="s">
        <v>126</v>
      </c>
      <c r="F378" s="253">
        <v>1.2E-2</v>
      </c>
      <c r="G378" s="254">
        <v>10</v>
      </c>
      <c r="H378" s="112">
        <v>100</v>
      </c>
      <c r="I378" s="112">
        <v>4</v>
      </c>
      <c r="J378" s="366">
        <v>4.5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921</v>
      </c>
      <c r="B379" s="263" t="s">
        <v>1234</v>
      </c>
      <c r="C379" s="112" t="s">
        <v>182</v>
      </c>
      <c r="D379" s="112">
        <v>4</v>
      </c>
      <c r="E379" s="127" t="s">
        <v>126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894</v>
      </c>
      <c r="B380" s="263" t="s">
        <v>975</v>
      </c>
      <c r="C380" s="112">
        <v>4</v>
      </c>
      <c r="D380" s="112"/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1008</v>
      </c>
      <c r="B381" s="263" t="s">
        <v>1009</v>
      </c>
      <c r="C381" s="112" t="s">
        <v>896</v>
      </c>
      <c r="D381" s="112">
        <v>10</v>
      </c>
      <c r="E381" s="127" t="s">
        <v>126</v>
      </c>
      <c r="F381" s="253">
        <v>1.7000000000000001E-2</v>
      </c>
      <c r="G381" s="254">
        <v>12</v>
      </c>
      <c r="H381" s="112">
        <v>72</v>
      </c>
      <c r="I381" s="112">
        <v>5</v>
      </c>
      <c r="J381" s="909">
        <v>5.34</v>
      </c>
      <c r="K381" s="15"/>
      <c r="L381" s="15"/>
      <c r="M381" s="15"/>
      <c r="N381" s="15"/>
      <c r="O381" s="15"/>
    </row>
    <row r="382" spans="1:15" s="26" customFormat="1" hidden="1" x14ac:dyDescent="0.2">
      <c r="A382" s="338"/>
      <c r="B382" s="263" t="s">
        <v>1369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1011</v>
      </c>
      <c r="B383" s="263" t="s">
        <v>1010</v>
      </c>
      <c r="C383" s="112" t="s">
        <v>896</v>
      </c>
      <c r="D383" s="112">
        <v>10</v>
      </c>
      <c r="E383" s="127" t="s">
        <v>126</v>
      </c>
      <c r="F383" s="253">
        <v>1.7000000000000001E-2</v>
      </c>
      <c r="G383" s="254">
        <v>12</v>
      </c>
      <c r="H383" s="112">
        <v>72</v>
      </c>
      <c r="I383" s="112">
        <v>5</v>
      </c>
      <c r="J383" s="909">
        <v>5.34</v>
      </c>
      <c r="K383" s="15"/>
      <c r="L383" s="15"/>
      <c r="M383" s="15"/>
      <c r="N383" s="15"/>
      <c r="O383" s="15"/>
    </row>
    <row r="384" spans="1:15" s="26" customFormat="1" hidden="1" x14ac:dyDescent="0.2">
      <c r="A384" s="338"/>
      <c r="B384" s="263" t="s">
        <v>1368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</v>
      </c>
      <c r="K384" s="15"/>
      <c r="L384" s="15"/>
      <c r="M384" s="15"/>
      <c r="N384" s="15"/>
      <c r="O384" s="15"/>
    </row>
    <row r="385" spans="1:15" s="26" customFormat="1" x14ac:dyDescent="0.2">
      <c r="A385" s="338" t="s">
        <v>893</v>
      </c>
      <c r="B385" s="678" t="s">
        <v>892</v>
      </c>
      <c r="C385" s="112">
        <v>4</v>
      </c>
      <c r="D385" s="112"/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</v>
      </c>
      <c r="K385" s="15"/>
      <c r="L385" s="15"/>
      <c r="M385" s="15"/>
      <c r="N385" s="15"/>
      <c r="O385" s="15"/>
    </row>
    <row r="386" spans="1:15" s="26" customFormat="1" x14ac:dyDescent="0.2">
      <c r="A386" s="338"/>
      <c r="B386" s="711" t="s">
        <v>554</v>
      </c>
      <c r="C386" s="112"/>
      <c r="D386" s="112"/>
      <c r="E386" s="127"/>
      <c r="F386" s="253"/>
      <c r="G386" s="254"/>
      <c r="H386" s="112"/>
      <c r="I386" s="112"/>
      <c r="J386" s="366"/>
      <c r="K386" s="15"/>
      <c r="L386" s="15"/>
      <c r="M386" s="15"/>
      <c r="N386" s="15"/>
      <c r="O386" s="15"/>
    </row>
    <row r="387" spans="1:15" s="26" customFormat="1" x14ac:dyDescent="0.2">
      <c r="A387" s="338" t="s">
        <v>800</v>
      </c>
      <c r="B387" s="263" t="s">
        <v>808</v>
      </c>
      <c r="C387" s="112" t="s">
        <v>182</v>
      </c>
      <c r="D387" s="112">
        <v>4</v>
      </c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797</v>
      </c>
      <c r="B388" s="263" t="s">
        <v>798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</v>
      </c>
      <c r="K388" s="15"/>
      <c r="L388" s="15"/>
      <c r="M388" s="15"/>
      <c r="N388" s="15"/>
      <c r="O388" s="15"/>
    </row>
    <row r="389" spans="1:15" s="26" customFormat="1" ht="13.5" customHeight="1" x14ac:dyDescent="0.2">
      <c r="A389" s="338" t="s">
        <v>805</v>
      </c>
      <c r="B389" s="263" t="s">
        <v>806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4.54</v>
      </c>
      <c r="K389" s="15"/>
      <c r="L389" s="15"/>
      <c r="M389" s="15"/>
      <c r="N389" s="15"/>
      <c r="O389" s="15"/>
    </row>
    <row r="390" spans="1:15" s="26" customFormat="1" x14ac:dyDescent="0.2">
      <c r="A390" s="338" t="s">
        <v>788</v>
      </c>
      <c r="B390" s="263" t="s">
        <v>789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909</v>
      </c>
      <c r="B391" s="263" t="s">
        <v>908</v>
      </c>
      <c r="C391" s="112" t="s">
        <v>202</v>
      </c>
      <c r="D391" s="112"/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803</v>
      </c>
      <c r="B392" s="263" t="s">
        <v>804</v>
      </c>
      <c r="C392" s="112" t="s">
        <v>182</v>
      </c>
      <c r="D392" s="112">
        <v>4</v>
      </c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ht="13.5" thickBot="1" x14ac:dyDescent="0.25">
      <c r="A393" s="338" t="s">
        <v>801</v>
      </c>
      <c r="B393" s="263" t="s">
        <v>802</v>
      </c>
      <c r="C393" s="112" t="s">
        <v>182</v>
      </c>
      <c r="D393" s="112">
        <v>4</v>
      </c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ht="13.5" thickBot="1" x14ac:dyDescent="0.25">
      <c r="A394" s="338"/>
      <c r="B394" s="712" t="s">
        <v>98</v>
      </c>
      <c r="C394" s="540"/>
      <c r="D394" s="497"/>
      <c r="E394" s="497"/>
      <c r="F394" s="498"/>
      <c r="G394" s="499"/>
      <c r="H394" s="497"/>
      <c r="I394" s="497"/>
      <c r="J394" s="500"/>
      <c r="K394" s="14"/>
      <c r="L394" s="14"/>
      <c r="M394" s="14"/>
      <c r="N394" s="15"/>
      <c r="O394" s="15"/>
    </row>
    <row r="395" spans="1:15" s="26" customFormat="1" ht="13.5" thickBot="1" x14ac:dyDescent="0.25">
      <c r="A395" s="338"/>
      <c r="B395" s="712" t="s">
        <v>555</v>
      </c>
      <c r="C395" s="542"/>
      <c r="D395" s="541"/>
      <c r="E395" s="497"/>
      <c r="F395" s="498"/>
      <c r="G395" s="499"/>
      <c r="H395" s="497"/>
      <c r="I395" s="497"/>
      <c r="J395" s="500"/>
      <c r="K395" s="488"/>
      <c r="L395" s="14"/>
      <c r="M395" s="14"/>
      <c r="N395" s="15"/>
      <c r="O395" s="15"/>
    </row>
    <row r="396" spans="1:15" s="26" customFormat="1" x14ac:dyDescent="0.2">
      <c r="A396" s="338" t="s">
        <v>393</v>
      </c>
      <c r="B396" s="264" t="s">
        <v>394</v>
      </c>
      <c r="C396" s="111">
        <v>3</v>
      </c>
      <c r="D396" s="111"/>
      <c r="E396" s="131" t="s">
        <v>62</v>
      </c>
      <c r="F396" s="265">
        <v>1.4E-2</v>
      </c>
      <c r="G396" s="266">
        <v>10</v>
      </c>
      <c r="H396" s="111">
        <v>100</v>
      </c>
      <c r="I396" s="111">
        <v>3</v>
      </c>
      <c r="J396" s="365">
        <v>3.5</v>
      </c>
      <c r="K396" s="476"/>
      <c r="L396" s="15"/>
      <c r="M396" s="15"/>
      <c r="N396" s="15"/>
      <c r="O396" s="15"/>
    </row>
    <row r="397" spans="1:15" s="26" customFormat="1" x14ac:dyDescent="0.2">
      <c r="A397" s="338" t="s">
        <v>600</v>
      </c>
      <c r="B397" s="556" t="s">
        <v>598</v>
      </c>
      <c r="C397" s="558" t="s">
        <v>599</v>
      </c>
      <c r="D397" s="558"/>
      <c r="E397" s="127" t="s">
        <v>62</v>
      </c>
      <c r="F397" s="537">
        <v>7.0000000000000001E-3</v>
      </c>
      <c r="G397" s="538">
        <v>16</v>
      </c>
      <c r="H397" s="600">
        <v>160</v>
      </c>
      <c r="I397" s="558">
        <v>1.5</v>
      </c>
      <c r="J397" s="539">
        <v>1.82</v>
      </c>
      <c r="K397" s="476"/>
      <c r="L397" s="15"/>
      <c r="M397" s="15"/>
      <c r="N397" s="15"/>
      <c r="O397" s="15"/>
    </row>
    <row r="398" spans="1:15" s="26" customFormat="1" x14ac:dyDescent="0.2">
      <c r="A398" s="338" t="s">
        <v>823</v>
      </c>
      <c r="B398" s="263" t="s">
        <v>718</v>
      </c>
      <c r="C398" s="112">
        <v>3</v>
      </c>
      <c r="D398" s="112"/>
      <c r="E398" s="127" t="s">
        <v>62</v>
      </c>
      <c r="F398" s="253">
        <v>1.4E-2</v>
      </c>
      <c r="G398" s="254">
        <v>10</v>
      </c>
      <c r="H398" s="112">
        <v>100</v>
      </c>
      <c r="I398" s="112">
        <v>3</v>
      </c>
      <c r="J398" s="366">
        <v>3.5</v>
      </c>
      <c r="K398" s="476"/>
      <c r="L398" s="15"/>
      <c r="M398" s="15"/>
      <c r="N398" s="15"/>
      <c r="O398" s="15"/>
    </row>
    <row r="399" spans="1:15" s="26" customFormat="1" x14ac:dyDescent="0.2">
      <c r="A399" s="338" t="s">
        <v>917</v>
      </c>
      <c r="B399" s="263" t="s">
        <v>916</v>
      </c>
      <c r="C399" s="112">
        <v>1.5</v>
      </c>
      <c r="D399" s="112"/>
      <c r="E399" s="127" t="s">
        <v>62</v>
      </c>
      <c r="F399" s="253">
        <v>7.0000000000000001E-3</v>
      </c>
      <c r="G399" s="254">
        <v>16</v>
      </c>
      <c r="H399" s="112">
        <v>160</v>
      </c>
      <c r="I399" s="112">
        <v>1.5</v>
      </c>
      <c r="J399" s="366">
        <v>1.82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918</v>
      </c>
      <c r="B400" s="263" t="s">
        <v>919</v>
      </c>
      <c r="C400" s="112">
        <v>3</v>
      </c>
      <c r="D400" s="112"/>
      <c r="E400" s="127" t="s">
        <v>62</v>
      </c>
      <c r="F400" s="253">
        <v>1.2999999999999999E-2</v>
      </c>
      <c r="G400" s="254">
        <v>10</v>
      </c>
      <c r="H400" s="112">
        <v>100</v>
      </c>
      <c r="I400" s="112">
        <v>3</v>
      </c>
      <c r="J400" s="366">
        <v>3.5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1361</v>
      </c>
      <c r="B401" s="1077" t="s">
        <v>1360</v>
      </c>
      <c r="C401" s="700">
        <v>36</v>
      </c>
      <c r="D401" s="700">
        <v>144</v>
      </c>
      <c r="E401" s="701" t="s">
        <v>62</v>
      </c>
      <c r="F401" s="702">
        <v>1.2E-2</v>
      </c>
      <c r="G401" s="703">
        <v>12</v>
      </c>
      <c r="H401" s="700">
        <v>72</v>
      </c>
      <c r="I401" s="700">
        <v>3.1680000000000001</v>
      </c>
      <c r="J401" s="704">
        <v>3.77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1130</v>
      </c>
      <c r="B402" s="263" t="s">
        <v>1129</v>
      </c>
      <c r="C402" s="112" t="s">
        <v>1131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4.32</v>
      </c>
      <c r="J402" s="366">
        <v>4.97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938</v>
      </c>
      <c r="B403" s="263" t="s">
        <v>937</v>
      </c>
      <c r="C403" s="112" t="s">
        <v>530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1135</v>
      </c>
      <c r="B404" s="263" t="s">
        <v>1132</v>
      </c>
      <c r="C404" s="112" t="s">
        <v>447</v>
      </c>
      <c r="D404" s="112">
        <v>80</v>
      </c>
      <c r="E404" s="127" t="s">
        <v>126</v>
      </c>
      <c r="F404" s="253">
        <v>1.7000000000000001E-2</v>
      </c>
      <c r="G404" s="254">
        <v>12</v>
      </c>
      <c r="H404" s="112">
        <v>72</v>
      </c>
      <c r="I404" s="112">
        <v>4</v>
      </c>
      <c r="J404" s="366">
        <v>4.54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940</v>
      </c>
      <c r="B405" s="263" t="s">
        <v>939</v>
      </c>
      <c r="C405" s="112" t="s">
        <v>530</v>
      </c>
      <c r="D405" s="112">
        <v>60</v>
      </c>
      <c r="E405" s="127" t="s">
        <v>126</v>
      </c>
      <c r="F405" s="253">
        <v>0.01</v>
      </c>
      <c r="G405" s="254">
        <v>13</v>
      </c>
      <c r="H405" s="112">
        <v>117</v>
      </c>
      <c r="I405" s="112">
        <v>2.4</v>
      </c>
      <c r="J405" s="366">
        <v>3.1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575</v>
      </c>
      <c r="B406" s="263" t="s">
        <v>574</v>
      </c>
      <c r="C406" s="112" t="s">
        <v>194</v>
      </c>
      <c r="D406" s="112">
        <v>6</v>
      </c>
      <c r="E406" s="127" t="s">
        <v>126</v>
      </c>
      <c r="F406" s="253">
        <v>1.7999999999999999E-2</v>
      </c>
      <c r="G406" s="254">
        <v>12</v>
      </c>
      <c r="H406" s="112">
        <v>72</v>
      </c>
      <c r="I406" s="112">
        <v>3</v>
      </c>
      <c r="J406" s="366">
        <v>3.75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1303</v>
      </c>
      <c r="B407" s="263" t="s">
        <v>1304</v>
      </c>
      <c r="C407" s="112">
        <v>3</v>
      </c>
      <c r="D407" s="112"/>
      <c r="E407" s="127" t="s">
        <v>62</v>
      </c>
      <c r="F407" s="253">
        <v>1.2999999999999999E-2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461</v>
      </c>
      <c r="B408" s="263" t="s">
        <v>1169</v>
      </c>
      <c r="C408" s="112">
        <v>4</v>
      </c>
      <c r="D408" s="112"/>
      <c r="E408" s="127" t="s">
        <v>64</v>
      </c>
      <c r="F408" s="253">
        <v>1.7999999999999999E-2</v>
      </c>
      <c r="G408" s="254">
        <v>12</v>
      </c>
      <c r="H408" s="112">
        <v>72</v>
      </c>
      <c r="I408" s="112">
        <v>4</v>
      </c>
      <c r="J408" s="366">
        <v>4.54</v>
      </c>
      <c r="K408" s="476"/>
      <c r="L408" s="476"/>
      <c r="M408" s="476"/>
      <c r="N408" s="476"/>
      <c r="O408" s="476"/>
      <c r="P408" s="488"/>
    </row>
    <row r="409" spans="1:16" s="26" customFormat="1" x14ac:dyDescent="0.2">
      <c r="A409" s="338" t="s">
        <v>864</v>
      </c>
      <c r="B409" s="263" t="s">
        <v>1170</v>
      </c>
      <c r="C409" s="112" t="s">
        <v>194</v>
      </c>
      <c r="D409" s="112">
        <v>8</v>
      </c>
      <c r="E409" s="127" t="s">
        <v>64</v>
      </c>
      <c r="F409" s="253">
        <v>1.7000000000000001E-2</v>
      </c>
      <c r="G409" s="254">
        <v>12</v>
      </c>
      <c r="H409" s="112">
        <v>72</v>
      </c>
      <c r="I409" s="112">
        <v>4</v>
      </c>
      <c r="J409" s="366">
        <v>4.74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1199</v>
      </c>
      <c r="B410" s="263" t="s">
        <v>1200</v>
      </c>
      <c r="C410" s="112" t="s">
        <v>1201</v>
      </c>
      <c r="D410" s="112">
        <v>80</v>
      </c>
      <c r="E410" s="127" t="s">
        <v>62</v>
      </c>
      <c r="F410" s="253">
        <v>1.7000000000000001E-2</v>
      </c>
      <c r="G410" s="254">
        <v>12</v>
      </c>
      <c r="H410" s="112">
        <v>72</v>
      </c>
      <c r="I410" s="112">
        <v>4.4800000000000004</v>
      </c>
      <c r="J410" s="366">
        <v>4.82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1138</v>
      </c>
      <c r="B411" s="263" t="s">
        <v>1136</v>
      </c>
      <c r="C411" s="112" t="s">
        <v>1137</v>
      </c>
      <c r="D411" s="112">
        <v>80</v>
      </c>
      <c r="E411" s="127" t="s">
        <v>64</v>
      </c>
      <c r="F411" s="253">
        <v>1.7000000000000001E-2</v>
      </c>
      <c r="G411" s="254">
        <v>12</v>
      </c>
      <c r="H411" s="112">
        <v>72</v>
      </c>
      <c r="I411" s="112">
        <v>4.6399999999999997</v>
      </c>
      <c r="J411" s="366">
        <v>5.34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1253</v>
      </c>
      <c r="B412" s="263" t="s">
        <v>900</v>
      </c>
      <c r="C412" s="112" t="s">
        <v>194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3</v>
      </c>
      <c r="J412" s="366">
        <v>3.35</v>
      </c>
      <c r="K412" s="476"/>
      <c r="L412" s="15"/>
      <c r="M412" s="15"/>
      <c r="N412" s="15"/>
      <c r="O412" s="15"/>
    </row>
    <row r="413" spans="1:16" s="26" customFormat="1" x14ac:dyDescent="0.2">
      <c r="A413" s="338" t="s">
        <v>899</v>
      </c>
      <c r="B413" s="263" t="s">
        <v>898</v>
      </c>
      <c r="C413" s="112">
        <v>3</v>
      </c>
      <c r="D413" s="112"/>
      <c r="E413" s="127" t="s">
        <v>64</v>
      </c>
      <c r="F413" s="253">
        <v>1.2E-2</v>
      </c>
      <c r="G413" s="254">
        <v>10</v>
      </c>
      <c r="H413" s="112">
        <v>100</v>
      </c>
      <c r="I413" s="112">
        <v>3</v>
      </c>
      <c r="J413" s="366">
        <v>3.22</v>
      </c>
      <c r="K413" s="476"/>
      <c r="L413" s="476"/>
      <c r="M413" s="476"/>
      <c r="N413" s="476"/>
      <c r="O413" s="476"/>
    </row>
    <row r="414" spans="1:16" s="26" customFormat="1" ht="13.5" thickBot="1" x14ac:dyDescent="0.25">
      <c r="A414" s="338" t="s">
        <v>928</v>
      </c>
      <c r="B414" s="263" t="s">
        <v>926</v>
      </c>
      <c r="C414" s="112" t="s">
        <v>927</v>
      </c>
      <c r="D414" s="112">
        <v>8</v>
      </c>
      <c r="E414" s="127" t="s">
        <v>64</v>
      </c>
      <c r="F414" s="253">
        <v>1.7000000000000001E-2</v>
      </c>
      <c r="G414" s="254">
        <v>12</v>
      </c>
      <c r="H414" s="112">
        <v>72</v>
      </c>
      <c r="I414" s="112">
        <v>1.68</v>
      </c>
      <c r="J414" s="366">
        <v>2</v>
      </c>
      <c r="K414" s="476"/>
      <c r="L414" s="476"/>
      <c r="M414" s="476"/>
      <c r="N414" s="476"/>
      <c r="O414" s="476"/>
    </row>
    <row r="415" spans="1:16" s="26" customFormat="1" ht="13.5" thickBot="1" x14ac:dyDescent="0.25">
      <c r="A415" s="338"/>
      <c r="B415" s="712" t="s">
        <v>557</v>
      </c>
      <c r="C415" s="542"/>
      <c r="D415" s="541"/>
      <c r="E415" s="497"/>
      <c r="F415" s="498"/>
      <c r="G415" s="499"/>
      <c r="H415" s="497"/>
      <c r="I415" s="497"/>
      <c r="J415" s="500"/>
      <c r="K415" s="476"/>
      <c r="L415" s="15"/>
      <c r="M415" s="15"/>
      <c r="N415" s="15"/>
      <c r="O415" s="15"/>
    </row>
    <row r="416" spans="1:16" s="26" customFormat="1" x14ac:dyDescent="0.2">
      <c r="A416" s="338" t="s">
        <v>607</v>
      </c>
      <c r="B416" s="682" t="s">
        <v>606</v>
      </c>
      <c r="C416" s="274">
        <v>1.5</v>
      </c>
      <c r="D416" s="112"/>
      <c r="E416" s="127" t="s">
        <v>126</v>
      </c>
      <c r="F416" s="253">
        <v>7.0000000000000001E-3</v>
      </c>
      <c r="G416" s="254">
        <v>16</v>
      </c>
      <c r="H416" s="112">
        <v>160</v>
      </c>
      <c r="I416" s="112">
        <v>1.5</v>
      </c>
      <c r="J416" s="366">
        <v>1.83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821</v>
      </c>
      <c r="B417" s="682" t="s">
        <v>820</v>
      </c>
      <c r="C417" s="274">
        <v>4</v>
      </c>
      <c r="D417" s="112"/>
      <c r="E417" s="127" t="s">
        <v>126</v>
      </c>
      <c r="F417" s="253">
        <v>1.7999999999999999E-2</v>
      </c>
      <c r="G417" s="254">
        <v>12</v>
      </c>
      <c r="H417" s="112">
        <v>72</v>
      </c>
      <c r="I417" s="112">
        <v>4</v>
      </c>
      <c r="J417" s="366">
        <v>4.28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604</v>
      </c>
      <c r="B418" s="682" t="s">
        <v>605</v>
      </c>
      <c r="C418" s="274">
        <v>1.5</v>
      </c>
      <c r="D418" s="112"/>
      <c r="E418" s="127" t="s">
        <v>126</v>
      </c>
      <c r="F418" s="253">
        <v>7.0000000000000001E-3</v>
      </c>
      <c r="G418" s="254">
        <v>16</v>
      </c>
      <c r="H418" s="112">
        <v>160</v>
      </c>
      <c r="I418" s="112">
        <v>1.5</v>
      </c>
      <c r="J418" s="366">
        <v>1.83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822</v>
      </c>
      <c r="B419" s="682" t="s">
        <v>819</v>
      </c>
      <c r="C419" s="274">
        <v>4</v>
      </c>
      <c r="D419" s="112"/>
      <c r="E419" s="127" t="s">
        <v>126</v>
      </c>
      <c r="F419" s="253">
        <v>1.7999999999999999E-2</v>
      </c>
      <c r="G419" s="254">
        <v>12</v>
      </c>
      <c r="H419" s="112">
        <v>72</v>
      </c>
      <c r="I419" s="112">
        <v>4</v>
      </c>
      <c r="J419" s="366">
        <v>4.28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856</v>
      </c>
      <c r="B420" s="682" t="s">
        <v>857</v>
      </c>
      <c r="C420" s="274">
        <v>1.5</v>
      </c>
      <c r="D420" s="112"/>
      <c r="E420" s="127" t="s">
        <v>126</v>
      </c>
      <c r="F420" s="253">
        <v>7.0000000000000001E-3</v>
      </c>
      <c r="G420" s="254">
        <v>16</v>
      </c>
      <c r="H420" s="112">
        <v>160</v>
      </c>
      <c r="I420" s="112">
        <v>1.5</v>
      </c>
      <c r="J420" s="366">
        <v>1.83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1301</v>
      </c>
      <c r="B421" s="682" t="s">
        <v>1302</v>
      </c>
      <c r="C421" s="274">
        <v>4</v>
      </c>
      <c r="D421" s="112"/>
      <c r="E421" s="127" t="s">
        <v>126</v>
      </c>
      <c r="F421" s="253">
        <v>1.7999999999999999E-2</v>
      </c>
      <c r="G421" s="254">
        <v>12</v>
      </c>
      <c r="H421" s="112">
        <v>72</v>
      </c>
      <c r="I421" s="112">
        <v>4</v>
      </c>
      <c r="J421" s="366">
        <v>4.28</v>
      </c>
      <c r="K421" s="476"/>
      <c r="L421" s="15"/>
      <c r="M421" s="15"/>
      <c r="N421" s="15"/>
      <c r="O421" s="15"/>
    </row>
    <row r="422" spans="1:15" s="26" customFormat="1" ht="13.5" customHeight="1" x14ac:dyDescent="0.2">
      <c r="A422" s="338" t="s">
        <v>1198</v>
      </c>
      <c r="B422" s="682" t="s">
        <v>972</v>
      </c>
      <c r="C422" s="274" t="s">
        <v>534</v>
      </c>
      <c r="D422" s="112">
        <v>160</v>
      </c>
      <c r="E422" s="127" t="s">
        <v>126</v>
      </c>
      <c r="F422" s="253">
        <v>1.7999999999999999E-2</v>
      </c>
      <c r="G422" s="254">
        <v>12</v>
      </c>
      <c r="H422" s="112">
        <v>72</v>
      </c>
      <c r="I422" s="112">
        <v>4</v>
      </c>
      <c r="J422" s="366">
        <v>4.6970000000000001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1125</v>
      </c>
      <c r="B423" s="682" t="s">
        <v>1126</v>
      </c>
      <c r="C423" s="274" t="s">
        <v>189</v>
      </c>
      <c r="D423" s="112">
        <v>8</v>
      </c>
      <c r="E423" s="127" t="s">
        <v>126</v>
      </c>
      <c r="F423" s="253">
        <v>1.7000000000000001E-2</v>
      </c>
      <c r="G423" s="254">
        <v>9</v>
      </c>
      <c r="H423" s="112">
        <v>72</v>
      </c>
      <c r="I423" s="112">
        <v>1.6</v>
      </c>
      <c r="J423" s="366">
        <v>2.29</v>
      </c>
      <c r="K423" s="476"/>
      <c r="L423" s="15"/>
      <c r="M423" s="15"/>
      <c r="N423" s="15"/>
      <c r="O423" s="15"/>
    </row>
    <row r="424" spans="1:15" s="26" customFormat="1" x14ac:dyDescent="0.2">
      <c r="A424" s="338" t="s">
        <v>1128</v>
      </c>
      <c r="B424" s="682" t="s">
        <v>1127</v>
      </c>
      <c r="C424" s="274" t="s">
        <v>189</v>
      </c>
      <c r="D424" s="112">
        <v>8</v>
      </c>
      <c r="E424" s="127" t="s">
        <v>126</v>
      </c>
      <c r="F424" s="253">
        <v>1.7000000000000001E-2</v>
      </c>
      <c r="G424" s="254">
        <v>9</v>
      </c>
      <c r="H424" s="112">
        <v>72</v>
      </c>
      <c r="I424" s="112">
        <v>1.6</v>
      </c>
      <c r="J424" s="366">
        <v>2.29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375</v>
      </c>
      <c r="B425" s="682" t="s">
        <v>168</v>
      </c>
      <c r="C425" s="274" t="s">
        <v>166</v>
      </c>
      <c r="D425" s="112">
        <v>200</v>
      </c>
      <c r="E425" s="127" t="s">
        <v>126</v>
      </c>
      <c r="F425" s="253">
        <v>1.7999999999999999E-2</v>
      </c>
      <c r="G425" s="254">
        <v>12</v>
      </c>
      <c r="H425" s="112">
        <v>72</v>
      </c>
      <c r="I425" s="112">
        <v>4</v>
      </c>
      <c r="J425" s="366">
        <v>5.04</v>
      </c>
      <c r="K425" s="476"/>
      <c r="L425" s="15"/>
      <c r="M425" s="15"/>
      <c r="N425" s="15"/>
      <c r="O425" s="15"/>
    </row>
    <row r="426" spans="1:15" s="26" customFormat="1" ht="13.5" customHeight="1" x14ac:dyDescent="0.2">
      <c r="A426" s="338" t="s">
        <v>902</v>
      </c>
      <c r="B426" s="682" t="s">
        <v>901</v>
      </c>
      <c r="C426" s="274" t="s">
        <v>189</v>
      </c>
      <c r="D426" s="112">
        <v>8</v>
      </c>
      <c r="E426" s="127" t="s">
        <v>126</v>
      </c>
      <c r="F426" s="253">
        <v>1.7000000000000001E-2</v>
      </c>
      <c r="G426" s="254">
        <v>8</v>
      </c>
      <c r="H426" s="112">
        <v>72</v>
      </c>
      <c r="I426" s="112">
        <v>1.6</v>
      </c>
      <c r="J426" s="366">
        <v>2.02</v>
      </c>
      <c r="K426" s="476"/>
      <c r="L426" s="15"/>
      <c r="M426" s="15"/>
      <c r="N426" s="15"/>
      <c r="O426" s="15"/>
    </row>
    <row r="427" spans="1:15" s="26" customFormat="1" ht="13.5" customHeight="1" x14ac:dyDescent="0.2">
      <c r="A427" s="338" t="s">
        <v>904</v>
      </c>
      <c r="B427" s="682" t="s">
        <v>903</v>
      </c>
      <c r="C427" s="274">
        <v>2</v>
      </c>
      <c r="D427" s="112"/>
      <c r="E427" s="127" t="s">
        <v>126</v>
      </c>
      <c r="F427" s="253">
        <v>1.2E-2</v>
      </c>
      <c r="G427" s="254">
        <v>10</v>
      </c>
      <c r="H427" s="112">
        <v>100</v>
      </c>
      <c r="I427" s="112">
        <v>2</v>
      </c>
      <c r="J427" s="366">
        <v>2.2000000000000002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1367</v>
      </c>
      <c r="B428" s="1079" t="s">
        <v>1366</v>
      </c>
      <c r="C428" s="1080" t="s">
        <v>1048</v>
      </c>
      <c r="D428" s="700">
        <v>6</v>
      </c>
      <c r="E428" s="701" t="s">
        <v>63</v>
      </c>
      <c r="F428" s="702">
        <v>8.0000000000000002E-3</v>
      </c>
      <c r="G428" s="703">
        <v>16</v>
      </c>
      <c r="H428" s="700">
        <v>144</v>
      </c>
      <c r="I428" s="700">
        <v>0.78</v>
      </c>
      <c r="J428" s="704">
        <v>1.1000000000000001</v>
      </c>
      <c r="K428" s="476"/>
      <c r="L428" s="15"/>
      <c r="M428" s="15"/>
      <c r="N428" s="15"/>
      <c r="O428" s="15"/>
    </row>
    <row r="429" spans="1:15" s="26" customFormat="1" ht="13.5" customHeight="1" x14ac:dyDescent="0.2">
      <c r="A429" s="338" t="s">
        <v>722</v>
      </c>
      <c r="B429" s="682" t="s">
        <v>1093</v>
      </c>
      <c r="C429" s="274" t="s">
        <v>999</v>
      </c>
      <c r="D429" s="112">
        <v>6</v>
      </c>
      <c r="E429" s="127" t="s">
        <v>126</v>
      </c>
      <c r="F429" s="253">
        <v>8.0000000000000002E-3</v>
      </c>
      <c r="G429" s="254">
        <v>16</v>
      </c>
      <c r="H429" s="112">
        <v>144</v>
      </c>
      <c r="I429" s="112">
        <v>0.9</v>
      </c>
      <c r="J429" s="366">
        <v>1.3544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911</v>
      </c>
      <c r="B430" s="682" t="s">
        <v>910</v>
      </c>
      <c r="C430" s="274">
        <v>3.3</v>
      </c>
      <c r="D430" s="112"/>
      <c r="E430" s="127" t="s">
        <v>126</v>
      </c>
      <c r="F430" s="253">
        <v>1.7999999999999999E-2</v>
      </c>
      <c r="G430" s="254">
        <v>12</v>
      </c>
      <c r="H430" s="112">
        <v>72</v>
      </c>
      <c r="I430" s="112">
        <v>3.3</v>
      </c>
      <c r="J430" s="366">
        <v>3.58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915</v>
      </c>
      <c r="B431" s="682" t="s">
        <v>914</v>
      </c>
      <c r="C431" s="754" t="s">
        <v>194</v>
      </c>
      <c r="D431" s="753">
        <v>6</v>
      </c>
      <c r="E431" s="127" t="s">
        <v>126</v>
      </c>
      <c r="F431" s="724">
        <v>1.7999999999999999E-2</v>
      </c>
      <c r="G431" s="725">
        <v>12</v>
      </c>
      <c r="H431" s="753">
        <v>72</v>
      </c>
      <c r="I431" s="753">
        <v>3</v>
      </c>
      <c r="J431" s="726">
        <v>3.33</v>
      </c>
      <c r="K431" s="476"/>
      <c r="L431" s="15"/>
      <c r="M431" s="15"/>
      <c r="N431" s="15"/>
      <c r="O431" s="15"/>
    </row>
    <row r="432" spans="1:15" s="26" customFormat="1" x14ac:dyDescent="0.2">
      <c r="A432" s="338" t="s">
        <v>709</v>
      </c>
      <c r="B432" s="682" t="s">
        <v>707</v>
      </c>
      <c r="C432" s="274">
        <v>1.5</v>
      </c>
      <c r="D432" s="112"/>
      <c r="E432" s="127" t="s">
        <v>126</v>
      </c>
      <c r="F432" s="253">
        <v>7.0000000000000001E-3</v>
      </c>
      <c r="G432" s="254">
        <v>16</v>
      </c>
      <c r="H432" s="112">
        <v>144</v>
      </c>
      <c r="I432" s="112">
        <v>1.5</v>
      </c>
      <c r="J432" s="366">
        <v>1.83</v>
      </c>
      <c r="K432" s="578"/>
      <c r="L432" s="544"/>
      <c r="M432" s="544"/>
      <c r="N432" s="544"/>
      <c r="O432" s="544"/>
    </row>
    <row r="433" spans="1:15" s="26" customFormat="1" x14ac:dyDescent="0.2">
      <c r="A433" s="338" t="s">
        <v>913</v>
      </c>
      <c r="B433" s="755" t="s">
        <v>912</v>
      </c>
      <c r="C433" s="754" t="s">
        <v>194</v>
      </c>
      <c r="D433" s="753">
        <v>6</v>
      </c>
      <c r="E433" s="127" t="s">
        <v>126</v>
      </c>
      <c r="F433" s="724">
        <v>1.7999999999999999E-2</v>
      </c>
      <c r="G433" s="725">
        <v>12</v>
      </c>
      <c r="H433" s="753">
        <v>72</v>
      </c>
      <c r="I433" s="753">
        <v>3</v>
      </c>
      <c r="J433" s="726">
        <v>3.33</v>
      </c>
      <c r="K433" s="578"/>
      <c r="L433" s="544"/>
      <c r="M433" s="544"/>
      <c r="N433" s="544"/>
      <c r="O433" s="544"/>
    </row>
    <row r="434" spans="1:15" s="26" customFormat="1" ht="13.5" thickBot="1" x14ac:dyDescent="0.25">
      <c r="A434" s="338" t="s">
        <v>710</v>
      </c>
      <c r="B434" s="713" t="s">
        <v>708</v>
      </c>
      <c r="C434" s="606">
        <v>1.5</v>
      </c>
      <c r="D434" s="113"/>
      <c r="E434" s="117" t="s">
        <v>126</v>
      </c>
      <c r="F434" s="316">
        <v>7.0000000000000001E-3</v>
      </c>
      <c r="G434" s="317">
        <v>16</v>
      </c>
      <c r="H434" s="113">
        <v>144</v>
      </c>
      <c r="I434" s="113">
        <v>1.5</v>
      </c>
      <c r="J434" s="367">
        <v>1.83</v>
      </c>
      <c r="K434" s="578"/>
      <c r="L434" s="544"/>
      <c r="M434" s="544"/>
      <c r="N434" s="544"/>
      <c r="O434" s="544"/>
    </row>
    <row r="435" spans="1:15" s="26" customFormat="1" ht="13.5" thickBot="1" x14ac:dyDescent="0.25">
      <c r="A435" s="338"/>
      <c r="B435" s="315" t="s">
        <v>97</v>
      </c>
      <c r="C435" s="258"/>
      <c r="D435" s="261"/>
      <c r="E435" s="114"/>
      <c r="F435" s="259"/>
      <c r="G435" s="260"/>
      <c r="H435" s="261"/>
      <c r="I435" s="261"/>
      <c r="J435" s="262"/>
      <c r="K435" s="363"/>
      <c r="L435" s="363"/>
      <c r="M435" s="363"/>
      <c r="N435" s="363"/>
      <c r="O435" s="363"/>
    </row>
    <row r="436" spans="1:15" s="26" customFormat="1" x14ac:dyDescent="0.2">
      <c r="A436" s="338" t="s">
        <v>1354</v>
      </c>
      <c r="B436" s="1064" t="s">
        <v>1355</v>
      </c>
      <c r="C436" s="1065" t="s">
        <v>72</v>
      </c>
      <c r="D436" s="1066">
        <v>9</v>
      </c>
      <c r="E436" s="1067" t="s">
        <v>63</v>
      </c>
      <c r="F436" s="1068">
        <v>1.7000000000000001E-2</v>
      </c>
      <c r="G436" s="1069">
        <v>8</v>
      </c>
      <c r="H436" s="1066">
        <v>64</v>
      </c>
      <c r="I436" s="1066">
        <v>3.6</v>
      </c>
      <c r="J436" s="1070">
        <v>4.66</v>
      </c>
      <c r="K436" s="476"/>
      <c r="L436" s="15"/>
      <c r="M436" s="15"/>
      <c r="N436" s="15"/>
      <c r="O436" s="15"/>
    </row>
    <row r="437" spans="1:15" s="26" customFormat="1" x14ac:dyDescent="0.2">
      <c r="A437" s="338" t="s">
        <v>667</v>
      </c>
      <c r="B437" s="1062" t="s">
        <v>207</v>
      </c>
      <c r="C437" s="841" t="s">
        <v>72</v>
      </c>
      <c r="D437" s="1059">
        <v>9</v>
      </c>
      <c r="E437" s="536" t="s">
        <v>63</v>
      </c>
      <c r="F437" s="537">
        <v>1.7000000000000001E-2</v>
      </c>
      <c r="G437" s="538">
        <v>8</v>
      </c>
      <c r="H437" s="1059">
        <v>64</v>
      </c>
      <c r="I437" s="1059">
        <v>3.6</v>
      </c>
      <c r="J437" s="539">
        <v>4.66</v>
      </c>
      <c r="K437" s="476"/>
      <c r="L437" s="15"/>
      <c r="M437" s="15"/>
      <c r="N437" s="15"/>
      <c r="O437" s="15"/>
    </row>
    <row r="438" spans="1:15" s="26" customFormat="1" ht="13.5" thickBot="1" x14ac:dyDescent="0.25">
      <c r="A438" s="338" t="s">
        <v>666</v>
      </c>
      <c r="B438" s="713" t="s">
        <v>208</v>
      </c>
      <c r="C438" s="606" t="s">
        <v>72</v>
      </c>
      <c r="D438" s="113">
        <v>9</v>
      </c>
      <c r="E438" s="117" t="s">
        <v>63</v>
      </c>
      <c r="F438" s="316">
        <v>1.7000000000000001E-2</v>
      </c>
      <c r="G438" s="317">
        <v>8</v>
      </c>
      <c r="H438" s="113">
        <v>64</v>
      </c>
      <c r="I438" s="113">
        <v>3.6</v>
      </c>
      <c r="J438" s="367">
        <v>4.66</v>
      </c>
      <c r="K438" s="476"/>
      <c r="L438" s="15"/>
      <c r="M438" s="15"/>
      <c r="N438" s="15"/>
      <c r="O438" s="15"/>
    </row>
    <row r="439" spans="1:15" s="26" customFormat="1" ht="13.5" thickBot="1" x14ac:dyDescent="0.25">
      <c r="A439" s="338"/>
      <c r="B439" s="738" t="s">
        <v>174</v>
      </c>
      <c r="C439" s="540"/>
      <c r="D439" s="497"/>
      <c r="E439" s="497"/>
      <c r="F439" s="498"/>
      <c r="G439" s="499"/>
      <c r="H439" s="497"/>
      <c r="I439" s="497"/>
      <c r="J439" s="500"/>
      <c r="K439" s="14"/>
      <c r="L439" s="14"/>
      <c r="M439" s="14"/>
      <c r="N439" s="15"/>
      <c r="O439" s="15"/>
    </row>
    <row r="440" spans="1:15" s="26" customFormat="1" x14ac:dyDescent="0.2">
      <c r="A440" s="616" t="s">
        <v>1087</v>
      </c>
      <c r="B440" s="862" t="s">
        <v>1086</v>
      </c>
      <c r="C440" s="477" t="s">
        <v>1088</v>
      </c>
      <c r="D440" s="111">
        <v>13</v>
      </c>
      <c r="E440" s="111" t="s">
        <v>126</v>
      </c>
      <c r="F440" s="265">
        <v>1.2E-2</v>
      </c>
      <c r="G440" s="266">
        <v>10</v>
      </c>
      <c r="H440" s="111">
        <v>100</v>
      </c>
      <c r="I440" s="111">
        <v>1.0920000000000001</v>
      </c>
      <c r="J440" s="111">
        <v>1.81</v>
      </c>
      <c r="K440" s="14"/>
      <c r="L440" s="14"/>
      <c r="M440" s="14"/>
      <c r="N440" s="14"/>
      <c r="O440" s="15"/>
    </row>
    <row r="441" spans="1:15" s="26" customFormat="1" ht="12.75" customHeight="1" x14ac:dyDescent="0.2">
      <c r="A441" s="616" t="s">
        <v>866</v>
      </c>
      <c r="B441" s="732" t="s">
        <v>1085</v>
      </c>
      <c r="C441" s="733" t="s">
        <v>79</v>
      </c>
      <c r="D441" s="840">
        <v>6</v>
      </c>
      <c r="E441" s="536" t="s">
        <v>126</v>
      </c>
      <c r="F441" s="537">
        <v>8.0000000000000002E-3</v>
      </c>
      <c r="G441" s="538">
        <v>16</v>
      </c>
      <c r="H441" s="840">
        <v>144</v>
      </c>
      <c r="I441" s="840">
        <v>0.9</v>
      </c>
      <c r="J441" s="539">
        <v>1.3544</v>
      </c>
      <c r="K441" s="476"/>
      <c r="L441" s="15"/>
      <c r="M441" s="15"/>
      <c r="N441" s="15"/>
      <c r="O441" s="15"/>
    </row>
    <row r="442" spans="1:15" s="26" customFormat="1" ht="13.5" hidden="1" customHeight="1" x14ac:dyDescent="0.2">
      <c r="A442" s="338"/>
      <c r="B442" s="734" t="s">
        <v>1115</v>
      </c>
      <c r="C442" s="436" t="s">
        <v>79</v>
      </c>
      <c r="D442" s="112">
        <v>6</v>
      </c>
      <c r="E442" s="127" t="s">
        <v>126</v>
      </c>
      <c r="F442" s="253">
        <v>8.0000000000000002E-3</v>
      </c>
      <c r="G442" s="254">
        <v>16</v>
      </c>
      <c r="H442" s="112">
        <v>144</v>
      </c>
      <c r="I442" s="112">
        <v>0.9</v>
      </c>
      <c r="J442" s="366">
        <v>1.3544</v>
      </c>
      <c r="K442" s="488"/>
      <c r="L442" s="14"/>
      <c r="M442" s="14"/>
      <c r="N442" s="15"/>
      <c r="O442" s="15"/>
    </row>
    <row r="443" spans="1:15" s="26" customFormat="1" ht="13.5" customHeight="1" x14ac:dyDescent="0.2">
      <c r="A443" s="616"/>
      <c r="B443" s="314" t="s">
        <v>99</v>
      </c>
      <c r="C443" s="255"/>
      <c r="D443" s="814"/>
      <c r="E443" s="138"/>
      <c r="F443" s="256"/>
      <c r="G443" s="257"/>
      <c r="H443" s="814"/>
      <c r="I443" s="814"/>
      <c r="J443" s="818"/>
      <c r="K443" s="14"/>
      <c r="L443" s="14"/>
      <c r="M443" s="14"/>
      <c r="N443" s="15"/>
      <c r="O443" s="15"/>
    </row>
    <row r="444" spans="1:15" s="26" customFormat="1" x14ac:dyDescent="0.2">
      <c r="A444" s="338" t="s">
        <v>784</v>
      </c>
      <c r="B444" s="734" t="s">
        <v>203</v>
      </c>
      <c r="C444" s="436" t="s">
        <v>182</v>
      </c>
      <c r="D444" s="112">
        <v>4</v>
      </c>
      <c r="E444" s="127" t="s">
        <v>126</v>
      </c>
      <c r="F444" s="253">
        <v>1.2E-2</v>
      </c>
      <c r="G444" s="254">
        <v>10</v>
      </c>
      <c r="H444" s="112">
        <v>100</v>
      </c>
      <c r="I444" s="112">
        <v>4</v>
      </c>
      <c r="J444" s="366">
        <v>4.54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1111</v>
      </c>
      <c r="B445" s="734" t="s">
        <v>1112</v>
      </c>
      <c r="C445" s="436" t="s">
        <v>194</v>
      </c>
      <c r="D445" s="112">
        <v>10</v>
      </c>
      <c r="E445" s="127" t="s">
        <v>126</v>
      </c>
      <c r="F445" s="253">
        <v>1.7000000000000001E-2</v>
      </c>
      <c r="G445" s="254">
        <v>12</v>
      </c>
      <c r="H445" s="112">
        <v>72</v>
      </c>
      <c r="I445" s="112">
        <v>5</v>
      </c>
      <c r="J445" s="366">
        <v>5.42</v>
      </c>
      <c r="K445" s="476"/>
      <c r="L445" s="476"/>
      <c r="M445" s="476"/>
      <c r="N445" s="476"/>
      <c r="O445" s="476"/>
    </row>
    <row r="446" spans="1:15" s="26" customFormat="1" x14ac:dyDescent="0.2">
      <c r="A446" s="338" t="s">
        <v>1060</v>
      </c>
      <c r="B446" s="734" t="s">
        <v>1061</v>
      </c>
      <c r="C446" s="436" t="s">
        <v>202</v>
      </c>
      <c r="D446" s="112"/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4.24</v>
      </c>
      <c r="K446" s="476"/>
      <c r="L446" s="476"/>
      <c r="M446" s="476"/>
      <c r="N446" s="476"/>
      <c r="O446" s="476"/>
    </row>
    <row r="447" spans="1:15" s="26" customFormat="1" x14ac:dyDescent="0.2">
      <c r="A447" s="338" t="s">
        <v>932</v>
      </c>
      <c r="B447" s="745" t="s">
        <v>930</v>
      </c>
      <c r="C447" s="436" t="s">
        <v>189</v>
      </c>
      <c r="D447" s="112">
        <v>10</v>
      </c>
      <c r="E447" s="127" t="s">
        <v>62</v>
      </c>
      <c r="F447" s="253">
        <v>1.7000000000000001E-2</v>
      </c>
      <c r="G447" s="254">
        <v>8</v>
      </c>
      <c r="H447" s="112">
        <v>72</v>
      </c>
      <c r="I447" s="112">
        <v>2</v>
      </c>
      <c r="J447" s="366">
        <v>2.4</v>
      </c>
      <c r="K447" s="476"/>
      <c r="L447" s="476"/>
      <c r="M447" s="476"/>
      <c r="N447" s="476"/>
      <c r="O447" s="476"/>
    </row>
    <row r="448" spans="1:15" s="26" customFormat="1" x14ac:dyDescent="0.2">
      <c r="A448" s="338" t="s">
        <v>811</v>
      </c>
      <c r="B448" s="745" t="s">
        <v>812</v>
      </c>
      <c r="C448" s="436" t="s">
        <v>182</v>
      </c>
      <c r="D448" s="112">
        <v>4</v>
      </c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4.54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1056</v>
      </c>
      <c r="B449" s="734" t="s">
        <v>1057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1292</v>
      </c>
      <c r="B450" s="745" t="s">
        <v>1293</v>
      </c>
      <c r="C450" s="436" t="s">
        <v>182</v>
      </c>
      <c r="D450" s="112">
        <v>4</v>
      </c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4.54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1058</v>
      </c>
      <c r="B451" s="745" t="s">
        <v>1059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1039</v>
      </c>
      <c r="B452" s="734" t="s">
        <v>1016</v>
      </c>
      <c r="C452" s="436" t="s">
        <v>31</v>
      </c>
      <c r="D452" s="112">
        <v>10</v>
      </c>
      <c r="E452" s="127" t="s">
        <v>62</v>
      </c>
      <c r="F452" s="253">
        <v>1.7000000000000001E-2</v>
      </c>
      <c r="G452" s="254">
        <v>12</v>
      </c>
      <c r="H452" s="112">
        <v>72</v>
      </c>
      <c r="I452" s="112">
        <v>5</v>
      </c>
      <c r="J452" s="366">
        <v>5.39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1062</v>
      </c>
      <c r="B453" s="734" t="s">
        <v>1063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4.24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1033</v>
      </c>
      <c r="B454" s="815" t="s">
        <v>1314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1035</v>
      </c>
      <c r="B455" s="815" t="s">
        <v>842</v>
      </c>
      <c r="C455" s="436" t="s">
        <v>202</v>
      </c>
      <c r="D455" s="112"/>
      <c r="E455" s="127" t="s">
        <v>62</v>
      </c>
      <c r="F455" s="253">
        <v>1.2E-2</v>
      </c>
      <c r="G455" s="254">
        <v>10</v>
      </c>
      <c r="H455" s="112">
        <v>100</v>
      </c>
      <c r="I455" s="112">
        <v>4</v>
      </c>
      <c r="J455" s="366">
        <v>4.24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844</v>
      </c>
      <c r="B456" s="745" t="s">
        <v>843</v>
      </c>
      <c r="C456" s="436" t="s">
        <v>189</v>
      </c>
      <c r="D456" s="112">
        <v>10</v>
      </c>
      <c r="E456" s="127" t="s">
        <v>62</v>
      </c>
      <c r="F456" s="253">
        <v>1.7000000000000001E-2</v>
      </c>
      <c r="G456" s="254">
        <v>8</v>
      </c>
      <c r="H456" s="112">
        <v>72</v>
      </c>
      <c r="I456" s="112">
        <v>2</v>
      </c>
      <c r="J456" s="366">
        <v>2.27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796</v>
      </c>
      <c r="B457" s="734" t="s">
        <v>1294</v>
      </c>
      <c r="C457" s="436" t="s">
        <v>182</v>
      </c>
      <c r="D457" s="112">
        <v>4</v>
      </c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4.22</v>
      </c>
      <c r="K457" s="476"/>
      <c r="L457" s="15"/>
      <c r="M457" s="476"/>
      <c r="N457" s="15"/>
      <c r="O457" s="15"/>
    </row>
    <row r="458" spans="1:15" s="26" customFormat="1" x14ac:dyDescent="0.2">
      <c r="A458" s="338" t="s">
        <v>1066</v>
      </c>
      <c r="B458" s="734" t="s">
        <v>1067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476"/>
      <c r="N458" s="15"/>
      <c r="O458" s="15"/>
    </row>
    <row r="459" spans="1:15" s="26" customFormat="1" x14ac:dyDescent="0.2">
      <c r="A459" s="338" t="s">
        <v>897</v>
      </c>
      <c r="B459" s="734" t="s">
        <v>881</v>
      </c>
      <c r="C459" s="436" t="s">
        <v>896</v>
      </c>
      <c r="D459" s="112">
        <v>10</v>
      </c>
      <c r="E459" s="127" t="s">
        <v>62</v>
      </c>
      <c r="F459" s="253">
        <v>1.7000000000000001E-2</v>
      </c>
      <c r="G459" s="254">
        <v>12</v>
      </c>
      <c r="H459" s="112">
        <v>72</v>
      </c>
      <c r="I459" s="112">
        <v>5</v>
      </c>
      <c r="J459" s="366">
        <v>5.34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882</v>
      </c>
      <c r="B460" s="734" t="s">
        <v>883</v>
      </c>
      <c r="C460" s="436" t="s">
        <v>202</v>
      </c>
      <c r="D460" s="112"/>
      <c r="E460" s="127" t="s">
        <v>62</v>
      </c>
      <c r="F460" s="253">
        <v>1.2E-2</v>
      </c>
      <c r="G460" s="254">
        <v>10</v>
      </c>
      <c r="H460" s="112">
        <v>100</v>
      </c>
      <c r="I460" s="112">
        <v>4</v>
      </c>
      <c r="J460" s="366">
        <v>4.54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988</v>
      </c>
      <c r="B461" s="745" t="s">
        <v>989</v>
      </c>
      <c r="C461" s="436" t="s">
        <v>189</v>
      </c>
      <c r="D461" s="112">
        <v>10</v>
      </c>
      <c r="E461" s="127" t="s">
        <v>62</v>
      </c>
      <c r="F461" s="253">
        <v>1.7000000000000001E-2</v>
      </c>
      <c r="G461" s="254">
        <v>8</v>
      </c>
      <c r="H461" s="112">
        <v>72</v>
      </c>
      <c r="I461" s="112">
        <v>2</v>
      </c>
      <c r="J461" s="366">
        <v>2.4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1064</v>
      </c>
      <c r="B462" s="854" t="s">
        <v>1065</v>
      </c>
      <c r="C462" s="436" t="s">
        <v>202</v>
      </c>
      <c r="D462" s="112"/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4.24</v>
      </c>
      <c r="K462" s="476"/>
      <c r="L462" s="15"/>
      <c r="M462" s="15"/>
      <c r="N462" s="15"/>
      <c r="O462" s="15"/>
    </row>
    <row r="463" spans="1:15" s="26" customFormat="1" ht="13.5" thickBot="1" x14ac:dyDescent="0.25">
      <c r="A463" s="338" t="s">
        <v>1004</v>
      </c>
      <c r="B463" s="816" t="s">
        <v>1017</v>
      </c>
      <c r="C463" s="436" t="s">
        <v>31</v>
      </c>
      <c r="D463" s="112">
        <v>10</v>
      </c>
      <c r="E463" s="127" t="s">
        <v>62</v>
      </c>
      <c r="F463" s="253">
        <v>1.7000000000000001E-2</v>
      </c>
      <c r="G463" s="254">
        <v>12</v>
      </c>
      <c r="H463" s="112">
        <v>72</v>
      </c>
      <c r="I463" s="112">
        <v>5</v>
      </c>
      <c r="J463" s="366">
        <v>5.39</v>
      </c>
      <c r="K463" s="476"/>
      <c r="L463" s="15"/>
      <c r="M463" s="15"/>
      <c r="N463" s="15"/>
      <c r="O463" s="15"/>
    </row>
    <row r="464" spans="1:15" s="26" customFormat="1" x14ac:dyDescent="0.2">
      <c r="A464" s="338"/>
      <c r="B464" s="314" t="s">
        <v>561</v>
      </c>
      <c r="C464" s="255"/>
      <c r="D464" s="814"/>
      <c r="E464" s="138"/>
      <c r="F464" s="256"/>
      <c r="G464" s="257"/>
      <c r="H464" s="814"/>
      <c r="I464" s="814"/>
      <c r="J464" s="818"/>
      <c r="K464" s="14"/>
      <c r="L464" s="14"/>
      <c r="M464" s="14"/>
      <c r="N464" s="15"/>
      <c r="O464" s="15"/>
    </row>
    <row r="465" spans="1:15" s="26" customFormat="1" x14ac:dyDescent="0.2">
      <c r="A465" s="338" t="s">
        <v>469</v>
      </c>
      <c r="B465" s="817" t="s">
        <v>546</v>
      </c>
      <c r="C465" s="436" t="s">
        <v>118</v>
      </c>
      <c r="D465" s="112">
        <v>14</v>
      </c>
      <c r="E465" s="127" t="s">
        <v>62</v>
      </c>
      <c r="F465" s="253">
        <v>2.1000000000000001E-2</v>
      </c>
      <c r="G465" s="254">
        <v>6</v>
      </c>
      <c r="H465" s="112">
        <v>54</v>
      </c>
      <c r="I465" s="112">
        <v>2.52</v>
      </c>
      <c r="J465" s="366">
        <v>3.56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470</v>
      </c>
      <c r="B466" s="817" t="s">
        <v>545</v>
      </c>
      <c r="C466" s="436" t="s">
        <v>118</v>
      </c>
      <c r="D466" s="112">
        <v>14</v>
      </c>
      <c r="E466" s="127" t="s">
        <v>62</v>
      </c>
      <c r="F466" s="253">
        <v>2.1000000000000001E-2</v>
      </c>
      <c r="G466" s="254">
        <v>6</v>
      </c>
      <c r="H466" s="112">
        <v>54</v>
      </c>
      <c r="I466" s="112">
        <v>2.52</v>
      </c>
      <c r="J466" s="366">
        <v>3.56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1247</v>
      </c>
      <c r="B467" s="817" t="s">
        <v>1246</v>
      </c>
      <c r="C467" s="436" t="s">
        <v>54</v>
      </c>
      <c r="D467" s="112"/>
      <c r="E467" s="127" t="s">
        <v>62</v>
      </c>
      <c r="F467" s="253">
        <v>1.7000000000000001E-2</v>
      </c>
      <c r="G467" s="254">
        <v>8</v>
      </c>
      <c r="H467" s="112">
        <v>64</v>
      </c>
      <c r="I467" s="112">
        <v>3</v>
      </c>
      <c r="J467" s="366">
        <v>3.27</v>
      </c>
      <c r="K467" s="476"/>
      <c r="L467" s="476"/>
      <c r="M467" s="15"/>
      <c r="N467" s="15"/>
      <c r="O467" s="15"/>
    </row>
    <row r="468" spans="1:15" s="26" customFormat="1" x14ac:dyDescent="0.2">
      <c r="A468" s="338" t="s">
        <v>1012</v>
      </c>
      <c r="B468" s="817" t="s">
        <v>1013</v>
      </c>
      <c r="C468" s="436" t="s">
        <v>54</v>
      </c>
      <c r="D468" s="112"/>
      <c r="E468" s="127" t="s">
        <v>62</v>
      </c>
      <c r="F468" s="253">
        <v>1.7000000000000001E-2</v>
      </c>
      <c r="G468" s="254">
        <v>8</v>
      </c>
      <c r="H468" s="112">
        <v>64</v>
      </c>
      <c r="I468" s="112">
        <v>3</v>
      </c>
      <c r="J468" s="366">
        <v>3.27</v>
      </c>
      <c r="K468" s="476"/>
      <c r="L468" s="476"/>
      <c r="M468" s="15"/>
      <c r="N468" s="15"/>
      <c r="O468" s="15"/>
    </row>
    <row r="469" spans="1:15" s="26" customFormat="1" x14ac:dyDescent="0.2">
      <c r="A469" s="338"/>
      <c r="B469" s="817"/>
      <c r="C469" s="436"/>
      <c r="D469" s="112"/>
      <c r="E469" s="127"/>
      <c r="F469" s="253"/>
      <c r="G469" s="254"/>
      <c r="H469" s="112"/>
      <c r="I469" s="112"/>
      <c r="J469" s="366"/>
      <c r="K469" s="476"/>
      <c r="L469" s="476"/>
      <c r="M469" s="476"/>
      <c r="N469" s="476"/>
      <c r="O469" s="476"/>
    </row>
    <row r="470" spans="1:15" s="26" customFormat="1" x14ac:dyDescent="0.2">
      <c r="A470" s="338" t="s">
        <v>1015</v>
      </c>
      <c r="B470" s="817" t="s">
        <v>1014</v>
      </c>
      <c r="C470" s="436" t="s">
        <v>74</v>
      </c>
      <c r="D470" s="112">
        <v>10</v>
      </c>
      <c r="E470" s="127" t="s">
        <v>62</v>
      </c>
      <c r="F470" s="253">
        <v>1.7000000000000001E-2</v>
      </c>
      <c r="G470" s="254">
        <v>8</v>
      </c>
      <c r="H470" s="112">
        <v>72</v>
      </c>
      <c r="I470" s="112">
        <v>2.5</v>
      </c>
      <c r="J470" s="366">
        <v>2.87</v>
      </c>
      <c r="K470" s="476"/>
      <c r="L470" s="476"/>
      <c r="M470" s="476"/>
      <c r="N470" s="476"/>
      <c r="O470" s="476"/>
    </row>
    <row r="471" spans="1:15" s="26" customFormat="1" ht="12.75" customHeight="1" x14ac:dyDescent="0.2">
      <c r="A471" s="338" t="s">
        <v>936</v>
      </c>
      <c r="B471" s="817" t="s">
        <v>933</v>
      </c>
      <c r="C471" s="436" t="s">
        <v>74</v>
      </c>
      <c r="D471" s="112">
        <v>12</v>
      </c>
      <c r="E471" s="127" t="s">
        <v>62</v>
      </c>
      <c r="F471" s="253">
        <v>1.7000000000000001E-2</v>
      </c>
      <c r="G471" s="254">
        <v>8</v>
      </c>
      <c r="H471" s="112">
        <v>72</v>
      </c>
      <c r="I471" s="112">
        <v>3</v>
      </c>
      <c r="J471" s="366">
        <v>3.4</v>
      </c>
      <c r="K471" s="476"/>
      <c r="L471" s="15"/>
      <c r="M471" s="15"/>
      <c r="N471" s="15"/>
      <c r="O471" s="15"/>
    </row>
    <row r="472" spans="1:15" s="26" customFormat="1" ht="12.75" customHeight="1" thickBot="1" x14ac:dyDescent="0.25">
      <c r="A472" s="338" t="s">
        <v>935</v>
      </c>
      <c r="B472" s="817" t="s">
        <v>934</v>
      </c>
      <c r="C472" s="439" t="s">
        <v>74</v>
      </c>
      <c r="D472" s="113">
        <v>12</v>
      </c>
      <c r="E472" s="117" t="s">
        <v>62</v>
      </c>
      <c r="F472" s="316">
        <v>1.7000000000000001E-2</v>
      </c>
      <c r="G472" s="317">
        <v>8</v>
      </c>
      <c r="H472" s="113">
        <v>72</v>
      </c>
      <c r="I472" s="113">
        <v>3</v>
      </c>
      <c r="J472" s="367">
        <v>3.4</v>
      </c>
      <c r="K472" s="476"/>
      <c r="L472" s="15"/>
      <c r="M472" s="15"/>
      <c r="N472" s="15"/>
      <c r="O472" s="15"/>
    </row>
    <row r="473" spans="1:15" s="26" customFormat="1" x14ac:dyDescent="0.2">
      <c r="A473" s="338"/>
      <c r="B473" s="777" t="s">
        <v>100</v>
      </c>
      <c r="C473" s="778"/>
      <c r="D473" s="778"/>
      <c r="E473" s="779"/>
      <c r="F473" s="780"/>
      <c r="G473" s="781"/>
      <c r="H473" s="778"/>
      <c r="I473" s="778"/>
      <c r="J473" s="782"/>
      <c r="K473" s="476"/>
      <c r="L473" s="15"/>
      <c r="M473" s="15"/>
      <c r="N473" s="15"/>
      <c r="O473" s="15"/>
    </row>
    <row r="474" spans="1:15" s="26" customFormat="1" x14ac:dyDescent="0.2">
      <c r="A474" s="338" t="s">
        <v>1374</v>
      </c>
      <c r="B474" s="1030" t="s">
        <v>1376</v>
      </c>
      <c r="C474" s="1031" t="s">
        <v>36</v>
      </c>
      <c r="D474" s="1032">
        <v>14</v>
      </c>
      <c r="E474" s="1033" t="s">
        <v>63</v>
      </c>
      <c r="F474" s="1034">
        <v>8.5000000000000006E-2</v>
      </c>
      <c r="G474" s="1033">
        <v>3</v>
      </c>
      <c r="H474" s="1033">
        <v>24</v>
      </c>
      <c r="I474" s="1035">
        <v>1.1200000000000001</v>
      </c>
      <c r="J474" s="1036">
        <v>1.68</v>
      </c>
      <c r="K474" s="15"/>
      <c r="L474" s="15"/>
      <c r="M474" s="15"/>
      <c r="N474" s="15"/>
      <c r="O474" s="15"/>
    </row>
    <row r="475" spans="1:15" s="26" customFormat="1" x14ac:dyDescent="0.2">
      <c r="A475" s="338" t="s">
        <v>1375</v>
      </c>
      <c r="B475" s="1030" t="s">
        <v>1377</v>
      </c>
      <c r="C475" s="1031" t="s">
        <v>36</v>
      </c>
      <c r="D475" s="1032">
        <v>14</v>
      </c>
      <c r="E475" s="1033" t="s">
        <v>63</v>
      </c>
      <c r="F475" s="1034">
        <v>8.5000000000000006E-2</v>
      </c>
      <c r="G475" s="1033">
        <v>3</v>
      </c>
      <c r="H475" s="1033">
        <v>24</v>
      </c>
      <c r="I475" s="1035">
        <v>1.1200000000000001</v>
      </c>
      <c r="J475" s="1036">
        <v>1.68</v>
      </c>
      <c r="K475" s="15"/>
      <c r="L475" s="15"/>
      <c r="M475" s="15"/>
      <c r="N475" s="15"/>
      <c r="O475" s="15"/>
    </row>
    <row r="476" spans="1:15" s="26" customFormat="1" x14ac:dyDescent="0.2">
      <c r="A476" s="338" t="s">
        <v>1359</v>
      </c>
      <c r="B476" s="1071" t="s">
        <v>1358</v>
      </c>
      <c r="C476" s="1072" t="s">
        <v>72</v>
      </c>
      <c r="D476" s="1072">
        <v>9</v>
      </c>
      <c r="E476" s="1073" t="s">
        <v>62</v>
      </c>
      <c r="F476" s="1074">
        <v>1.7000000000000001E-2</v>
      </c>
      <c r="G476" s="1075">
        <v>8</v>
      </c>
      <c r="H476" s="1072">
        <v>64</v>
      </c>
      <c r="I476" s="1072">
        <v>3.6</v>
      </c>
      <c r="J476" s="1076">
        <v>4.66</v>
      </c>
      <c r="K476" s="476"/>
      <c r="L476" s="15"/>
      <c r="M476" s="15"/>
      <c r="N476" s="15"/>
      <c r="O476" s="15"/>
    </row>
    <row r="477" spans="1:15" s="26" customFormat="1" x14ac:dyDescent="0.2">
      <c r="A477" s="338" t="s">
        <v>1357</v>
      </c>
      <c r="B477" s="1071" t="s">
        <v>1356</v>
      </c>
      <c r="C477" s="700" t="s">
        <v>55</v>
      </c>
      <c r="D477" s="700"/>
      <c r="E477" s="701" t="s">
        <v>62</v>
      </c>
      <c r="F477" s="702">
        <v>8.9999999999999993E-3</v>
      </c>
      <c r="G477" s="703">
        <v>16</v>
      </c>
      <c r="H477" s="700">
        <v>144</v>
      </c>
      <c r="I477" s="700">
        <v>2</v>
      </c>
      <c r="J477" s="704">
        <v>2.2799999999999998</v>
      </c>
      <c r="K477" s="476"/>
      <c r="L477" s="15"/>
      <c r="M477" s="15"/>
      <c r="N477" s="15"/>
      <c r="O477" s="15"/>
    </row>
    <row r="478" spans="1:15" s="26" customFormat="1" x14ac:dyDescent="0.2">
      <c r="A478" s="338" t="s">
        <v>669</v>
      </c>
      <c r="B478" s="556" t="s">
        <v>670</v>
      </c>
      <c r="C478" s="920" t="s">
        <v>72</v>
      </c>
      <c r="D478" s="920">
        <v>9</v>
      </c>
      <c r="E478" s="536" t="s">
        <v>62</v>
      </c>
      <c r="F478" s="537">
        <v>1.7000000000000001E-2</v>
      </c>
      <c r="G478" s="538">
        <v>8</v>
      </c>
      <c r="H478" s="920">
        <v>64</v>
      </c>
      <c r="I478" s="920">
        <v>3.6</v>
      </c>
      <c r="J478" s="539">
        <v>4.66</v>
      </c>
      <c r="K478" s="476"/>
      <c r="L478" s="15"/>
      <c r="M478" s="15"/>
      <c r="N478" s="15"/>
      <c r="O478" s="15"/>
    </row>
    <row r="479" spans="1:15" s="26" customFormat="1" x14ac:dyDescent="0.2">
      <c r="A479" s="338" t="s">
        <v>952</v>
      </c>
      <c r="B479" s="556" t="s">
        <v>953</v>
      </c>
      <c r="C479" s="112" t="s">
        <v>55</v>
      </c>
      <c r="D479" s="112"/>
      <c r="E479" s="127" t="s">
        <v>62</v>
      </c>
      <c r="F479" s="253">
        <v>8.9999999999999993E-3</v>
      </c>
      <c r="G479" s="254">
        <v>16</v>
      </c>
      <c r="H479" s="112">
        <v>144</v>
      </c>
      <c r="I479" s="112">
        <v>2</v>
      </c>
      <c r="J479" s="366">
        <v>2.2799999999999998</v>
      </c>
      <c r="K479" s="476"/>
      <c r="L479" s="15"/>
      <c r="M479" s="15"/>
      <c r="N479" s="15"/>
      <c r="O479" s="15"/>
    </row>
    <row r="480" spans="1:15" s="26" customFormat="1" x14ac:dyDescent="0.2">
      <c r="A480" s="338" t="s">
        <v>1140</v>
      </c>
      <c r="B480" s="687" t="s">
        <v>1139</v>
      </c>
      <c r="C480" s="112" t="s">
        <v>72</v>
      </c>
      <c r="D480" s="112">
        <v>9</v>
      </c>
      <c r="E480" s="127" t="s">
        <v>62</v>
      </c>
      <c r="F480" s="253">
        <v>1.7000000000000001E-2</v>
      </c>
      <c r="G480" s="254">
        <v>8</v>
      </c>
      <c r="H480" s="112">
        <v>64</v>
      </c>
      <c r="I480" s="112">
        <v>3.6</v>
      </c>
      <c r="J480" s="366">
        <v>4.66</v>
      </c>
      <c r="K480" s="476"/>
      <c r="L480" s="15"/>
      <c r="M480" s="15"/>
      <c r="N480" s="15"/>
      <c r="O480" s="15"/>
    </row>
    <row r="481" spans="1:22" s="26" customFormat="1" x14ac:dyDescent="0.2">
      <c r="A481" s="338" t="s">
        <v>1261</v>
      </c>
      <c r="B481" s="687" t="s">
        <v>1141</v>
      </c>
      <c r="C481" s="112" t="s">
        <v>55</v>
      </c>
      <c r="D481" s="112"/>
      <c r="E481" s="127" t="s">
        <v>62</v>
      </c>
      <c r="F481" s="253">
        <v>8.9999999999999993E-3</v>
      </c>
      <c r="G481" s="254">
        <v>16</v>
      </c>
      <c r="H481" s="112">
        <v>144</v>
      </c>
      <c r="I481" s="112">
        <v>2</v>
      </c>
      <c r="J481" s="366">
        <v>2.2799999999999998</v>
      </c>
      <c r="K481" s="476"/>
      <c r="L481" s="15"/>
      <c r="M481" s="15"/>
      <c r="N481" s="15"/>
      <c r="O481" s="15"/>
    </row>
    <row r="482" spans="1:22" s="26" customFormat="1" x14ac:dyDescent="0.2">
      <c r="A482" s="338" t="s">
        <v>668</v>
      </c>
      <c r="B482" s="687" t="s">
        <v>115</v>
      </c>
      <c r="C482" s="112" t="s">
        <v>72</v>
      </c>
      <c r="D482" s="112">
        <v>9</v>
      </c>
      <c r="E482" s="127" t="s">
        <v>62</v>
      </c>
      <c r="F482" s="253">
        <v>1.7000000000000001E-2</v>
      </c>
      <c r="G482" s="254">
        <v>8</v>
      </c>
      <c r="H482" s="112">
        <v>64</v>
      </c>
      <c r="I482" s="112">
        <v>3.6</v>
      </c>
      <c r="J482" s="366">
        <v>4.66</v>
      </c>
      <c r="K482" s="476"/>
      <c r="L482" s="15"/>
      <c r="M482" s="15"/>
      <c r="N482" s="15"/>
      <c r="O482" s="15"/>
      <c r="P482" s="13"/>
      <c r="Q482" s="13"/>
      <c r="R482" s="13"/>
      <c r="S482" s="13"/>
      <c r="T482" s="13"/>
      <c r="U482" s="13"/>
      <c r="V482" s="13"/>
    </row>
    <row r="483" spans="1:22" s="26" customFormat="1" ht="13.5" thickBot="1" x14ac:dyDescent="0.25">
      <c r="A483" s="338" t="s">
        <v>958</v>
      </c>
      <c r="B483" s="717" t="s">
        <v>965</v>
      </c>
      <c r="C483" s="112" t="s">
        <v>55</v>
      </c>
      <c r="D483" s="112"/>
      <c r="E483" s="127" t="s">
        <v>62</v>
      </c>
      <c r="F483" s="253">
        <v>8.9999999999999993E-3</v>
      </c>
      <c r="G483" s="254">
        <v>16</v>
      </c>
      <c r="H483" s="112">
        <v>144</v>
      </c>
      <c r="I483" s="112">
        <v>2</v>
      </c>
      <c r="J483" s="366">
        <v>2.2799999999999998</v>
      </c>
      <c r="K483" s="476"/>
      <c r="L483" s="15"/>
      <c r="M483" s="15"/>
      <c r="N483" s="15"/>
      <c r="O483" s="15"/>
      <c r="P483" s="13"/>
      <c r="Q483" s="13"/>
      <c r="R483" s="13"/>
      <c r="S483" s="13"/>
      <c r="T483" s="13"/>
      <c r="U483" s="13"/>
      <c r="V483" s="13"/>
    </row>
    <row r="484" spans="1:22" s="13" customFormat="1" ht="13.5" thickBot="1" x14ac:dyDescent="0.25">
      <c r="A484" s="338"/>
      <c r="B484" s="341" t="s">
        <v>165</v>
      </c>
      <c r="C484" s="342"/>
      <c r="D484" s="342"/>
      <c r="E484" s="343" t="s">
        <v>161</v>
      </c>
      <c r="F484" s="344">
        <f>SUMPRODUCT($F$316:$F$483,K316:K483)</f>
        <v>0</v>
      </c>
      <c r="G484" s="344">
        <f>SUMPRODUCT($F$317:$F$483,L317:L483)</f>
        <v>0</v>
      </c>
      <c r="H484" s="344">
        <f>SUMPRODUCT($F$317:$F$483,M317:M483)</f>
        <v>0</v>
      </c>
      <c r="I484" s="344">
        <f>SUMPRODUCT($F$317:$F$483,N317:N483)</f>
        <v>0</v>
      </c>
      <c r="J484" s="344">
        <f>SUMPRODUCT($F$317:$F$483,O317:O483)</f>
        <v>0</v>
      </c>
      <c r="K484" s="319">
        <f>SUMPRODUCT($I$317:$I$483,K317:K483)</f>
        <v>0</v>
      </c>
      <c r="L484" s="319">
        <f>SUMPRODUCT($I$317:$I$483,L317:L483)</f>
        <v>0</v>
      </c>
      <c r="M484" s="319">
        <f>SUMPRODUCT($I$317:$I$483,M317:M483)</f>
        <v>0</v>
      </c>
      <c r="N484" s="319">
        <f>SUMPRODUCT($I$317:$I$483,N317:N483)</f>
        <v>0</v>
      </c>
      <c r="O484" s="319">
        <f>SUMPRODUCT($I$317:$I$483,O317:O483)</f>
        <v>0</v>
      </c>
    </row>
    <row r="485" spans="1:22" s="13" customFormat="1" ht="13.5" thickBot="1" x14ac:dyDescent="0.25">
      <c r="A485" s="715"/>
      <c r="B485" s="246" t="s">
        <v>34</v>
      </c>
      <c r="C485" s="267"/>
      <c r="D485" s="267"/>
      <c r="E485" s="267"/>
      <c r="F485" s="268"/>
      <c r="G485" s="267"/>
      <c r="H485" s="269"/>
      <c r="I485" s="269"/>
      <c r="J485" s="270"/>
      <c r="K485" s="349">
        <f>SUMPRODUCT($J$317:$J$483,K317:K483)</f>
        <v>0</v>
      </c>
      <c r="L485" s="349">
        <f>SUMPRODUCT($J$317:$J$483,L317:L483)</f>
        <v>0</v>
      </c>
      <c r="M485" s="349">
        <f>SUMPRODUCT($J$317:$J$483,M317:M483)</f>
        <v>0</v>
      </c>
      <c r="N485" s="349">
        <f>SUMPRODUCT($J$317:$J$483,N317:N483)</f>
        <v>0</v>
      </c>
      <c r="O485" s="349">
        <f>SUMPRODUCT($J$317:$J$483,O317:O483)</f>
        <v>0</v>
      </c>
    </row>
    <row r="486" spans="1:22" s="13" customFormat="1" x14ac:dyDescent="0.2">
      <c r="A486" s="324"/>
      <c r="B486" s="144"/>
      <c r="C486" s="144"/>
      <c r="D486"/>
      <c r="E486" s="159"/>
      <c r="F486" s="219"/>
      <c r="G486" s="159"/>
      <c r="H486"/>
      <c r="I486"/>
      <c r="J486" s="3"/>
      <c r="K486" s="1"/>
      <c r="L486" s="1"/>
      <c r="M486" s="1"/>
      <c r="N486" s="1"/>
      <c r="O486" s="1"/>
    </row>
    <row r="487" spans="1:22" s="13" customFormat="1" x14ac:dyDescent="0.2">
      <c r="A487" s="324"/>
      <c r="B487" s="144"/>
      <c r="C487" s="144"/>
      <c r="D487"/>
      <c r="E487" s="159"/>
      <c r="F487" s="219"/>
      <c r="G487" s="159"/>
      <c r="H487"/>
      <c r="I487"/>
      <c r="J487" s="3"/>
      <c r="K487" s="1"/>
      <c r="L487" s="1"/>
      <c r="M487" s="1"/>
      <c r="N487" s="1"/>
      <c r="O487" s="1"/>
      <c r="P487"/>
      <c r="Q487"/>
      <c r="R487"/>
      <c r="S487"/>
      <c r="T487"/>
      <c r="U487"/>
      <c r="V487"/>
    </row>
  </sheetData>
  <sheetProtection algorithmName="SHA-512" hashValue="Db084poOtY6OqUY5yW6lZosuIzfEAspbavurusAS2s+oaNhNbrwCL0qVOjzcZ5IgCI82rmrfdPRX4MOB6WTl4g==" saltValue="OsKHwzfT8RKEsUkq7zYqMA==" spinCount="100000" sheet="1" objects="1" scenarios="1" formatColumns="0"/>
  <autoFilter ref="B1:B487"/>
  <mergeCells count="10">
    <mergeCell ref="E1:J1"/>
    <mergeCell ref="B282:J282"/>
    <mergeCell ref="H4:J4"/>
    <mergeCell ref="H5:J5"/>
    <mergeCell ref="H6:I7"/>
    <mergeCell ref="H8:J8"/>
    <mergeCell ref="B10:O11"/>
    <mergeCell ref="C264:C269"/>
    <mergeCell ref="D263:D269"/>
    <mergeCell ref="D270:D276"/>
  </mergeCells>
  <conditionalFormatting sqref="K443:O443">
    <cfRule type="expression" dxfId="252" priority="849">
      <formula>IF(MOD(K443,$G443)&lt;&gt;0,TRUE,FALSE)</formula>
    </cfRule>
  </conditionalFormatting>
  <conditionalFormatting sqref="AD128:IV128 W464:Z464 W461:IV463 W456:IV456 W443:Z443 AD91:IV92 W316:Z316 P315:V316 AD435:IV435 P435:Z435 P385:IV386 AD148:IV153 P439:IV440 P461:V464 P382:Z384 AD382:IV384 AD101:IV103 AD135:IV146 AD242:IV242 AD366:IV370 P366:Z370 W447:Z447 AD447:IV447 W452:IV453 W484:Y484 AC484:IV484 AD207:IV226 AD190:IV199 P190:Z226 P135:Z146 P148:Z153 P374:Z379 AD374:IV379 P403:Z407 AD155:IV164 P155:Z164 P39:Z40 P36:Z37 AD39:IV40 AD36:IV37 P91:Z103 AD95:IV99 P253:P275 R253:Z275 Q253:R265 P313:V313 W313:Z314 P170:Z187 AD170:IV187 P387:Z398 AD387:IV398 AD107:IV112 P107:Z114 P167:Z168 AD167:IV168 P11:V11 Q411:Z411 P229:Z233 AD229:IV233 AD236:IV240 P128:Z132 Q128:Q164 P236:Z240 W444:IV446 P443:V447 P300:Z304 AD300:IV304 Q34:Q36 P34:Z34 AD34:IV34 Q77:Q114 P339:Z344 AD339:IV344 AD42:IV62 P42:Z62 Q39:Q62 P276:Z287 AD253:IV287 Q170:Q226 AD12:IV15 P12:Z15 AD449:IV449 P449:Z449 AD458:IV460 P458:Z460 AD312:IV314 P312:Z312 AD306:IV309 P306:Z309 P17:Z32 AD17:IV32 W454:Z455 AD454:IV455 P452:V456 Q248:Q275 P437:Z438 AD437:IV438 AD478:IV483 P478:Z483 P465:Z467 AD465:IV467 P67:Z83 AD67:IV83 AD430:IV431 P430:Z431 AD361:IV364 P361:Z364 AD316:IV336 P317:Z336 P412:Z428 AD411:IV428 Q408:Z409 AD403:IV409 P242:Z246 P289:Z292 P471:Z475 AD289:IV292 AD471:IV475">
    <cfRule type="cellIs" dxfId="251" priority="848" stopIfTrue="1" operator="lessThan">
      <formula>0</formula>
    </cfRule>
  </conditionalFormatting>
  <conditionalFormatting sqref="W4:Z7 AD4:IV7">
    <cfRule type="cellIs" dxfId="250" priority="847" stopIfTrue="1" operator="lessThan">
      <formula>0</formula>
    </cfRule>
  </conditionalFormatting>
  <conditionalFormatting sqref="Q167:Q168 Q11:V11 Q229:Q233 Q128:Q164 Q236:Q240 Q34:Q37 Q39:Q62 Q170:Q226 Q12:Q15 Q17:Q32 Q248:Q275 Q67:Q114 Q242:Q246">
    <cfRule type="cellIs" dxfId="249" priority="816" stopIfTrue="1" operator="greaterThan">
      <formula>540</formula>
    </cfRule>
  </conditionalFormatting>
  <conditionalFormatting sqref="AD100:IV100">
    <cfRule type="cellIs" dxfId="248" priority="799" stopIfTrue="1" operator="lessThan">
      <formula>0</formula>
    </cfRule>
  </conditionalFormatting>
  <conditionalFormatting sqref="P10:V10">
    <cfRule type="cellIs" dxfId="247" priority="768" stopIfTrue="1" operator="lessThan">
      <formula>0</formula>
    </cfRule>
  </conditionalFormatting>
  <conditionalFormatting sqref="Q10:V10">
    <cfRule type="cellIs" dxfId="246" priority="767" stopIfTrue="1" operator="greaterThan">
      <formula>540</formula>
    </cfRule>
  </conditionalFormatting>
  <conditionalFormatting sqref="AD243:IV243">
    <cfRule type="cellIs" dxfId="245" priority="749" stopIfTrue="1" operator="lessThan">
      <formula>0</formula>
    </cfRule>
  </conditionalFormatting>
  <conditionalFormatting sqref="AD201:IV206">
    <cfRule type="cellIs" dxfId="244" priority="733" stopIfTrue="1" operator="lessThan">
      <formula>0</formula>
    </cfRule>
  </conditionalFormatting>
  <conditionalFormatting sqref="K239:O240 K152:O153 K155:O161 K80:O81 K96:O96 K139:O146 K208:O209 K253:O253 K279:O279 K213:O221 K190:O193 K437:O439 K366:O370 K36:O37 K263:O276 K318:K320 L318:O318 K411:N411 K101:O112 K29:O32 K34:O34 K42:O46 K173:O187 K21:O25 K13:O15 K449:O449 K444:O447 K312:O313 K306:O309 K17:O17 K452:O456 K286:O287 K478:O483 K458:O467 K67:O76 K430:O431 K361:O364 K323:O343 K374:O407 K413:O428 K408:P409 K300:O304 K289:O292 K471:O475">
    <cfRule type="expression" dxfId="243" priority="714" stopIfTrue="1">
      <formula>IF(MOD(K13,$G13)&lt;&gt;0,TRUE,FALSE)</formula>
    </cfRule>
  </conditionalFormatting>
  <conditionalFormatting sqref="AD443:IV443 AD464:IV464">
    <cfRule type="cellIs" dxfId="242" priority="713" stopIfTrue="1" operator="lessThan">
      <formula>0</formula>
    </cfRule>
  </conditionalFormatting>
  <conditionalFormatting sqref="AD129:IV130">
    <cfRule type="cellIs" dxfId="241" priority="706" stopIfTrue="1" operator="lessThan">
      <formula>0</formula>
    </cfRule>
  </conditionalFormatting>
  <conditionalFormatting sqref="AD200:IV200">
    <cfRule type="cellIs" dxfId="240" priority="704" stopIfTrue="1" operator="lessThan">
      <formula>0</formula>
    </cfRule>
  </conditionalFormatting>
  <conditionalFormatting sqref="AD113:IV114">
    <cfRule type="cellIs" dxfId="239" priority="639" stopIfTrue="1" operator="lessThan">
      <formula>0</formula>
    </cfRule>
  </conditionalFormatting>
  <conditionalFormatting sqref="AD131:IV132">
    <cfRule type="cellIs" dxfId="238" priority="638" stopIfTrue="1" operator="lessThan">
      <formula>0</formula>
    </cfRule>
  </conditionalFormatting>
  <conditionalFormatting sqref="AD93:IV94">
    <cfRule type="cellIs" dxfId="237" priority="630" stopIfTrue="1" operator="lessThan">
      <formula>0</formula>
    </cfRule>
  </conditionalFormatting>
  <conditionalFormatting sqref="K194:O194">
    <cfRule type="expression" dxfId="236" priority="601" stopIfTrue="1">
      <formula>IF(MOD(K194,$G194)&lt;&gt;0,TRUE,FALSE)</formula>
    </cfRule>
  </conditionalFormatting>
  <conditionalFormatting sqref="AD244:IV246">
    <cfRule type="cellIs" dxfId="235" priority="590" stopIfTrue="1" operator="lessThan">
      <formula>0</formula>
    </cfRule>
  </conditionalFormatting>
  <conditionalFormatting sqref="K58:O59">
    <cfRule type="expression" dxfId="234" priority="563" stopIfTrue="1">
      <formula>IF(MOD(K58,$G58)&lt;&gt;0,TRUE,FALSE)</formula>
    </cfRule>
  </conditionalFormatting>
  <conditionalFormatting sqref="K92:O92">
    <cfRule type="expression" dxfId="233" priority="558" stopIfTrue="1">
      <formula>IF(MOD(K92,$G92)&lt;&gt;0,TRUE,FALSE)</formula>
    </cfRule>
  </conditionalFormatting>
  <conditionalFormatting sqref="K129:O130">
    <cfRule type="expression" dxfId="232" priority="554" stopIfTrue="1">
      <formula>IF(MOD(K129,$G129)&lt;&gt;0,TRUE,FALSE)</formula>
    </cfRule>
  </conditionalFormatting>
  <conditionalFormatting sqref="K195:O204">
    <cfRule type="expression" dxfId="231" priority="546" stopIfTrue="1">
      <formula>IF(MOD(K195,$G195)&lt;&gt;0,TRUE,FALSE)</formula>
    </cfRule>
  </conditionalFormatting>
  <conditionalFormatting sqref="K232:O233">
    <cfRule type="expression" dxfId="230" priority="541" stopIfTrue="1">
      <formula>IF(MOD(K232,$G232)&lt;&gt;0,TRUE,FALSE)</formula>
    </cfRule>
  </conditionalFormatting>
  <conditionalFormatting sqref="K245:O246 K249:O251">
    <cfRule type="expression" dxfId="229" priority="539" stopIfTrue="1">
      <formula>IF(MOD(K245,$G245)&lt;&gt;0,TRUE,FALSE)</formula>
    </cfRule>
  </conditionalFormatting>
  <conditionalFormatting sqref="K257:O259">
    <cfRule type="expression" dxfId="228" priority="537" stopIfTrue="1">
      <formula>IF(MOD(K257,$G257)&lt;&gt;0,TRUE,FALSE)</formula>
    </cfRule>
  </conditionalFormatting>
  <conditionalFormatting sqref="P293:Z295 AD293:IV295 AD297:IV298 P297:Z298">
    <cfRule type="cellIs" dxfId="227" priority="484" stopIfTrue="1" operator="lessThan">
      <formula>0</formula>
    </cfRule>
  </conditionalFormatting>
  <conditionalFormatting sqref="K293:O295 K297:O298">
    <cfRule type="expression" dxfId="226" priority="483" stopIfTrue="1">
      <formula>IF(MOD(K293,$G293)&lt;&gt;0,TRUE,FALSE)</formula>
    </cfRule>
  </conditionalFormatting>
  <conditionalFormatting sqref="K50:O54">
    <cfRule type="expression" dxfId="225" priority="476" stopIfTrue="1">
      <formula>IF(MOD(K50,$G50)&lt;&gt;0,TRUE,FALSE)</formula>
    </cfRule>
  </conditionalFormatting>
  <conditionalFormatting sqref="K136:O138 K135:M135 O135">
    <cfRule type="expression" dxfId="224" priority="472" stopIfTrue="1">
      <formula>IF(MOD(K135,$G135)&lt;&gt;0,TRUE,FALSE)</formula>
    </cfRule>
  </conditionalFormatting>
  <conditionalFormatting sqref="K148:O151">
    <cfRule type="expression" dxfId="223" priority="471" stopIfTrue="1">
      <formula>IF(MOD(K148,$G148)&lt;&gt;0,TRUE,FALSE)</formula>
    </cfRule>
  </conditionalFormatting>
  <conditionalFormatting sqref="AD41:IV41 P41:Z41">
    <cfRule type="cellIs" dxfId="222" priority="447" stopIfTrue="1" operator="lessThan">
      <formula>0</formula>
    </cfRule>
  </conditionalFormatting>
  <conditionalFormatting sqref="AD84:IV88 P84:Z90">
    <cfRule type="cellIs" dxfId="221" priority="438" stopIfTrue="1" operator="lessThan">
      <formula>0</formula>
    </cfRule>
  </conditionalFormatting>
  <conditionalFormatting sqref="AD89:IV90">
    <cfRule type="cellIs" dxfId="220" priority="437" stopIfTrue="1" operator="lessThan">
      <formula>0</formula>
    </cfRule>
  </conditionalFormatting>
  <conditionalFormatting sqref="K88:O88">
    <cfRule type="expression" dxfId="219" priority="436" stopIfTrue="1">
      <formula>IF(MOD(K88,$G88)&lt;&gt;0,TRUE,FALSE)</formula>
    </cfRule>
  </conditionalFormatting>
  <conditionalFormatting sqref="K85:O87">
    <cfRule type="expression" dxfId="218" priority="434" stopIfTrue="1">
      <formula>IF(MOD(K85,$G85)&lt;&gt;0,TRUE,FALSE)</formula>
    </cfRule>
  </conditionalFormatting>
  <conditionalFormatting sqref="P248:Z252">
    <cfRule type="cellIs" dxfId="217" priority="416" stopIfTrue="1" operator="lessThan">
      <formula>0</formula>
    </cfRule>
  </conditionalFormatting>
  <conditionalFormatting sqref="AD248:IV252">
    <cfRule type="cellIs" dxfId="216" priority="415" stopIfTrue="1" operator="lessThan">
      <formula>0</formula>
    </cfRule>
  </conditionalFormatting>
  <conditionalFormatting sqref="K248:O248 K252:O252">
    <cfRule type="expression" dxfId="215" priority="414" stopIfTrue="1">
      <formula>IF(MOD(K248,$G248)&lt;&gt;0,TRUE,FALSE)</formula>
    </cfRule>
  </conditionalFormatting>
  <conditionalFormatting sqref="P432:Z434 AD432:IV434">
    <cfRule type="cellIs" dxfId="214" priority="412" stopIfTrue="1" operator="lessThan">
      <formula>0</formula>
    </cfRule>
  </conditionalFormatting>
  <conditionalFormatting sqref="K432:O434">
    <cfRule type="expression" dxfId="213" priority="411" stopIfTrue="1">
      <formula>IF(MOD(K432,$G432)&lt;&gt;0,TRUE,FALSE)</formula>
    </cfRule>
  </conditionalFormatting>
  <conditionalFormatting sqref="K277:O278">
    <cfRule type="expression" dxfId="212" priority="857" stopIfTrue="1">
      <formula>IF(MOD(K277,#REF!)&lt;&gt;0,TRUE,FALSE)</formula>
    </cfRule>
  </conditionalFormatting>
  <conditionalFormatting sqref="AD288:IV288 P288:Z288">
    <cfRule type="cellIs" dxfId="211" priority="399" stopIfTrue="1" operator="lessThan">
      <formula>0</formula>
    </cfRule>
  </conditionalFormatting>
  <conditionalFormatting sqref="K288:O288">
    <cfRule type="expression" dxfId="210" priority="398" stopIfTrue="1">
      <formula>IF(MOD(K288,$G288)&lt;&gt;0,TRUE,FALSE)</formula>
    </cfRule>
  </conditionalFormatting>
  <conditionalFormatting sqref="AD154:IV154 P154:Z154">
    <cfRule type="cellIs" dxfId="209" priority="396" stopIfTrue="1" operator="lessThan">
      <formula>0</formula>
    </cfRule>
  </conditionalFormatting>
  <conditionalFormatting sqref="K154:O154">
    <cfRule type="expression" dxfId="208" priority="395" stopIfTrue="1">
      <formula>IF(MOD(K154,$G154)&lt;&gt;0,TRUE,FALSE)</formula>
    </cfRule>
  </conditionalFormatting>
  <conditionalFormatting sqref="AD365:IV365 P365:Z365">
    <cfRule type="cellIs" dxfId="207" priority="393" stopIfTrue="1" operator="lessThan">
      <formula>0</formula>
    </cfRule>
  </conditionalFormatting>
  <conditionalFormatting sqref="K365:O365">
    <cfRule type="expression" dxfId="206" priority="392" stopIfTrue="1">
      <formula>IF(MOD(K365,$G365)&lt;&gt;0,TRUE,FALSE)</formula>
    </cfRule>
  </conditionalFormatting>
  <conditionalFormatting sqref="P441:IV442">
    <cfRule type="cellIs" dxfId="205" priority="370" stopIfTrue="1" operator="lessThan">
      <formula>0</formula>
    </cfRule>
  </conditionalFormatting>
  <conditionalFormatting sqref="K441:O442">
    <cfRule type="expression" dxfId="204" priority="369" stopIfTrue="1">
      <formula>IF(MOD(K441,$G441)&lt;&gt;0,TRUE,FALSE)</formula>
    </cfRule>
  </conditionalFormatting>
  <conditionalFormatting sqref="K189:O189">
    <cfRule type="expression" dxfId="203" priority="358" stopIfTrue="1">
      <formula>IF(MOD(K189,$G189)&lt;&gt;0,TRUE,FALSE)</formula>
    </cfRule>
  </conditionalFormatting>
  <conditionalFormatting sqref="AD189:IV189 P189:Z189">
    <cfRule type="cellIs" dxfId="202" priority="356" stopIfTrue="1" operator="lessThan">
      <formula>0</formula>
    </cfRule>
  </conditionalFormatting>
  <conditionalFormatting sqref="K188:O188">
    <cfRule type="expression" dxfId="201" priority="348" stopIfTrue="1">
      <formula>IF(MOD(K188,$G188)&lt;&gt;0,TRUE,FALSE)</formula>
    </cfRule>
  </conditionalFormatting>
  <conditionalFormatting sqref="AD188:IV188 P188:Z188">
    <cfRule type="cellIs" dxfId="200" priority="347" stopIfTrue="1" operator="lessThan">
      <formula>0</formula>
    </cfRule>
  </conditionalFormatting>
  <conditionalFormatting sqref="AD35:IV35 P35:Z35">
    <cfRule type="cellIs" dxfId="199" priority="337" stopIfTrue="1" operator="lessThan">
      <formula>0</formula>
    </cfRule>
  </conditionalFormatting>
  <conditionalFormatting sqref="K35:O35">
    <cfRule type="expression" dxfId="198" priority="336" stopIfTrue="1">
      <formula>IF(MOD(K35,$G35)&lt;&gt;0,TRUE,FALSE)</formula>
    </cfRule>
  </conditionalFormatting>
  <conditionalFormatting sqref="AD380:IV381 P380:Z381">
    <cfRule type="cellIs" dxfId="197" priority="331" stopIfTrue="1" operator="lessThan">
      <formula>0</formula>
    </cfRule>
  </conditionalFormatting>
  <conditionalFormatting sqref="AD399:IV402 P399:Z402">
    <cfRule type="cellIs" dxfId="196" priority="328" stopIfTrue="1" operator="lessThan">
      <formula>0</formula>
    </cfRule>
  </conditionalFormatting>
  <conditionalFormatting sqref="AD147:IV147 P147:Z147">
    <cfRule type="cellIs" dxfId="195" priority="321" stopIfTrue="1" operator="lessThan">
      <formula>0</formula>
    </cfRule>
  </conditionalFormatting>
  <conditionalFormatting sqref="K412">
    <cfRule type="expression" dxfId="194" priority="317" stopIfTrue="1">
      <formula>IF(MOD(K412,$G412)&lt;&gt;0,TRUE,FALSE)</formula>
    </cfRule>
  </conditionalFormatting>
  <conditionalFormatting sqref="L412:O412">
    <cfRule type="expression" dxfId="193" priority="316" stopIfTrue="1">
      <formula>IF(MOD(L412,$G412)&lt;&gt;0,TRUE,FALSE)</formula>
    </cfRule>
  </conditionalFormatting>
  <conditionalFormatting sqref="K147:O147">
    <cfRule type="expression" dxfId="192" priority="315" stopIfTrue="1">
      <formula>IF(MOD(K147,$G147)&lt;&gt;0,TRUE,FALSE)</formula>
    </cfRule>
  </conditionalFormatting>
  <conditionalFormatting sqref="AD337:IV338 P337:Z338">
    <cfRule type="cellIs" dxfId="191" priority="313" stopIfTrue="1" operator="lessThan">
      <formula>0</formula>
    </cfRule>
  </conditionalFormatting>
  <conditionalFormatting sqref="K296:O296">
    <cfRule type="expression" dxfId="190" priority="310" stopIfTrue="1">
      <formula>IF(MOD(K296,$G296)&lt;&gt;0,TRUE,FALSE)</formula>
    </cfRule>
  </conditionalFormatting>
  <conditionalFormatting sqref="P296:Z296 AD296:IV296">
    <cfRule type="cellIs" dxfId="189" priority="308" stopIfTrue="1" operator="lessThan">
      <formula>0</formula>
    </cfRule>
  </conditionalFormatting>
  <conditionalFormatting sqref="AD299:IV299 P299:Z299">
    <cfRule type="cellIs" dxfId="188" priority="307" stopIfTrue="1" operator="lessThan">
      <formula>0</formula>
    </cfRule>
  </conditionalFormatting>
  <conditionalFormatting sqref="K299:O299">
    <cfRule type="expression" dxfId="187" priority="306" stopIfTrue="1">
      <formula>IF(MOD(K299,$G299)&lt;&gt;0,TRUE,FALSE)</formula>
    </cfRule>
  </conditionalFormatting>
  <conditionalFormatting sqref="AD104:IV105 P104:Z105">
    <cfRule type="cellIs" dxfId="186" priority="304" stopIfTrue="1" operator="lessThan">
      <formula>0</formula>
    </cfRule>
  </conditionalFormatting>
  <conditionalFormatting sqref="AD106:IV106 P106:Z106">
    <cfRule type="cellIs" dxfId="185" priority="301" stopIfTrue="1" operator="lessThan">
      <formula>0</formula>
    </cfRule>
  </conditionalFormatting>
  <conditionalFormatting sqref="AD133:IV133 P133:Z133">
    <cfRule type="cellIs" dxfId="184" priority="292" stopIfTrue="1" operator="lessThan">
      <formula>0</formula>
    </cfRule>
  </conditionalFormatting>
  <conditionalFormatting sqref="K133">
    <cfRule type="expression" dxfId="183" priority="290" stopIfTrue="1">
      <formula>IF(MOD(K133,$G133)&lt;&gt;0,TRUE,FALSE)</formula>
    </cfRule>
  </conditionalFormatting>
  <conditionalFormatting sqref="AD134:IV134 P134:Z134">
    <cfRule type="cellIs" dxfId="182" priority="289" stopIfTrue="1" operator="lessThan">
      <formula>0</formula>
    </cfRule>
  </conditionalFormatting>
  <conditionalFormatting sqref="K134">
    <cfRule type="expression" dxfId="181" priority="287" stopIfTrue="1">
      <formula>IF(MOD(K134,$G134)&lt;&gt;0,TRUE,FALSE)</formula>
    </cfRule>
  </conditionalFormatting>
  <conditionalFormatting sqref="L133">
    <cfRule type="expression" dxfId="180" priority="286" stopIfTrue="1">
      <formula>IF(MOD(L133,$G133)&lt;&gt;0,TRUE,FALSE)</formula>
    </cfRule>
  </conditionalFormatting>
  <conditionalFormatting sqref="L134">
    <cfRule type="expression" dxfId="179" priority="285" stopIfTrue="1">
      <formula>IF(MOD(L134,$G134)&lt;&gt;0,TRUE,FALSE)</formula>
    </cfRule>
  </conditionalFormatting>
  <conditionalFormatting sqref="M133">
    <cfRule type="expression" dxfId="178" priority="284" stopIfTrue="1">
      <formula>IF(MOD(M133,$G133)&lt;&gt;0,TRUE,FALSE)</formula>
    </cfRule>
  </conditionalFormatting>
  <conditionalFormatting sqref="M134">
    <cfRule type="expression" dxfId="177" priority="283" stopIfTrue="1">
      <formula>IF(MOD(M134,$G134)&lt;&gt;0,TRUE,FALSE)</formula>
    </cfRule>
  </conditionalFormatting>
  <conditionalFormatting sqref="N133">
    <cfRule type="expression" dxfId="176" priority="282" stopIfTrue="1">
      <formula>IF(MOD(N133,$G133)&lt;&gt;0,TRUE,FALSE)</formula>
    </cfRule>
  </conditionalFormatting>
  <conditionalFormatting sqref="O133">
    <cfRule type="expression" dxfId="175" priority="280" stopIfTrue="1">
      <formula>IF(MOD(O133,$G133)&lt;&gt;0,TRUE,FALSE)</formula>
    </cfRule>
  </conditionalFormatting>
  <conditionalFormatting sqref="O134">
    <cfRule type="expression" dxfId="174" priority="279" stopIfTrue="1">
      <formula>IF(MOD(O134,$G134)&lt;&gt;0,TRUE,FALSE)</formula>
    </cfRule>
  </conditionalFormatting>
  <conditionalFormatting sqref="N134">
    <cfRule type="expression" dxfId="173" priority="278" stopIfTrue="1">
      <formula>IF(MOD(N134,$G134)&lt;&gt;0,TRUE,FALSE)</formula>
    </cfRule>
  </conditionalFormatting>
  <conditionalFormatting sqref="N135">
    <cfRule type="expression" dxfId="172" priority="277" stopIfTrue="1">
      <formula>IF(MOD(N135,$G135)&lt;&gt;0,TRUE,FALSE)</formula>
    </cfRule>
  </conditionalFormatting>
  <conditionalFormatting sqref="P451:IV451">
    <cfRule type="cellIs" dxfId="171" priority="269" stopIfTrue="1" operator="lessThan">
      <formula>0</formula>
    </cfRule>
  </conditionalFormatting>
  <conditionalFormatting sqref="AD468:IV470 P468:Z470">
    <cfRule type="cellIs" dxfId="170" priority="262" stopIfTrue="1" operator="lessThan">
      <formula>0</formula>
    </cfRule>
  </conditionalFormatting>
  <conditionalFormatting sqref="K470:N470 K468:K469 M468:O469">
    <cfRule type="expression" dxfId="169" priority="261" stopIfTrue="1">
      <formula>IF(MOD(K468,$G468)&lt;&gt;0,TRUE,FALSE)</formula>
    </cfRule>
  </conditionalFormatting>
  <conditionalFormatting sqref="L468:L469">
    <cfRule type="expression" dxfId="168" priority="256" stopIfTrue="1">
      <formula>IF(MOD(L468,$G468)&lt;&gt;0,TRUE,FALSE)</formula>
    </cfRule>
  </conditionalFormatting>
  <conditionalFormatting sqref="O470">
    <cfRule type="expression" dxfId="167" priority="255" stopIfTrue="1">
      <formula>IF(MOD(O470,$G470)&lt;&gt;0,TRUE,FALSE)</formula>
    </cfRule>
  </conditionalFormatting>
  <conditionalFormatting sqref="K451:O451">
    <cfRule type="expression" dxfId="166" priority="251" stopIfTrue="1">
      <formula>IF(MOD(K451,$G451)&lt;&gt;0,TRUE,FALSE)</formula>
    </cfRule>
  </conditionalFormatting>
  <conditionalFormatting sqref="O411:P411">
    <cfRule type="expression" dxfId="165" priority="230" stopIfTrue="1">
      <formula>IF(MOD(O411,$G411)&lt;&gt;0,TRUE,FALSE)</formula>
    </cfRule>
  </conditionalFormatting>
  <conditionalFormatting sqref="K440:O440">
    <cfRule type="expression" dxfId="164" priority="229">
      <formula>IF(MOD(K440,$G440)&lt;&gt;0,TRUE,FALSE)</formula>
    </cfRule>
  </conditionalFormatting>
  <conditionalFormatting sqref="L319:L320">
    <cfRule type="expression" dxfId="163" priority="222" stopIfTrue="1">
      <formula>IF(MOD(L319,$G319)&lt;&gt;0,TRUE,FALSE)</formula>
    </cfRule>
  </conditionalFormatting>
  <conditionalFormatting sqref="M319:M320">
    <cfRule type="expression" dxfId="162" priority="221" stopIfTrue="1">
      <formula>IF(MOD(M319,$G319)&lt;&gt;0,TRUE,FALSE)</formula>
    </cfRule>
  </conditionalFormatting>
  <conditionalFormatting sqref="N319:N320">
    <cfRule type="expression" dxfId="161" priority="220" stopIfTrue="1">
      <formula>IF(MOD(N319,$G319)&lt;&gt;0,TRUE,FALSE)</formula>
    </cfRule>
  </conditionalFormatting>
  <conditionalFormatting sqref="O319:O320">
    <cfRule type="expression" dxfId="160" priority="219" stopIfTrue="1">
      <formula>IF(MOD(O319,$G319)&lt;&gt;0,TRUE,FALSE)</formula>
    </cfRule>
  </conditionalFormatting>
  <conditionalFormatting sqref="AD63:IV65 P63:Z65">
    <cfRule type="cellIs" dxfId="159" priority="212" stopIfTrue="1" operator="lessThan">
      <formula>0</formula>
    </cfRule>
  </conditionalFormatting>
  <conditionalFormatting sqref="Q63:Q65">
    <cfRule type="cellIs" dxfId="158" priority="211" stopIfTrue="1" operator="greaterThan">
      <formula>540</formula>
    </cfRule>
  </conditionalFormatting>
  <conditionalFormatting sqref="K63:O65">
    <cfRule type="expression" dxfId="157" priority="210" stopIfTrue="1">
      <formula>IF(MOD(K63,$G63)&lt;&gt;0,TRUE,FALSE)</formula>
    </cfRule>
  </conditionalFormatting>
  <conditionalFormatting sqref="AD372:IV373 P372:Z373">
    <cfRule type="cellIs" dxfId="156" priority="208" stopIfTrue="1" operator="lessThan">
      <formula>0</formula>
    </cfRule>
  </conditionalFormatting>
  <conditionalFormatting sqref="K372:O373">
    <cfRule type="expression" dxfId="155" priority="207" stopIfTrue="1">
      <formula>IF(MOD(K372,$G372)&lt;&gt;0,TRUE,FALSE)</formula>
    </cfRule>
  </conditionalFormatting>
  <conditionalFormatting sqref="P169:Z169 AD169:IV169">
    <cfRule type="cellIs" dxfId="154" priority="183" stopIfTrue="1" operator="lessThan">
      <formula>0</formula>
    </cfRule>
  </conditionalFormatting>
  <conditionalFormatting sqref="K167:O169">
    <cfRule type="expression" dxfId="153" priority="180" stopIfTrue="1">
      <formula>IF(MOD(K167,$G167)&lt;&gt;0,TRUE,FALSE)</formula>
    </cfRule>
  </conditionalFormatting>
  <conditionalFormatting sqref="P166:Z166 AD166:IV166">
    <cfRule type="cellIs" dxfId="152" priority="166" stopIfTrue="1" operator="lessThan">
      <formula>0</formula>
    </cfRule>
  </conditionalFormatting>
  <conditionalFormatting sqref="Q166">
    <cfRule type="cellIs" dxfId="151" priority="165" stopIfTrue="1" operator="greaterThan">
      <formula>540</formula>
    </cfRule>
  </conditionalFormatting>
  <conditionalFormatting sqref="K166:O166">
    <cfRule type="expression" dxfId="150" priority="163" stopIfTrue="1">
      <formula>IF(MOD(K166,$G166)&lt;&gt;0,TRUE,FALSE)</formula>
    </cfRule>
  </conditionalFormatting>
  <conditionalFormatting sqref="P165:Z165 AD165:IV165">
    <cfRule type="cellIs" dxfId="149" priority="162" stopIfTrue="1" operator="lessThan">
      <formula>0</formula>
    </cfRule>
  </conditionalFormatting>
  <conditionalFormatting sqref="Q165">
    <cfRule type="cellIs" dxfId="148" priority="161" stopIfTrue="1" operator="greaterThan">
      <formula>540</formula>
    </cfRule>
  </conditionalFormatting>
  <conditionalFormatting sqref="K165:O165">
    <cfRule type="expression" dxfId="147" priority="159" stopIfTrue="1">
      <formula>IF(MOD(K165,$G165)&lt;&gt;0,TRUE,FALSE)</formula>
    </cfRule>
  </conditionalFormatting>
  <conditionalFormatting sqref="AD38:IV38 P38:Z38">
    <cfRule type="cellIs" dxfId="146" priority="157" stopIfTrue="1" operator="lessThan">
      <formula>0</formula>
    </cfRule>
  </conditionalFormatting>
  <conditionalFormatting sqref="Q38">
    <cfRule type="cellIs" dxfId="145" priority="156" stopIfTrue="1" operator="greaterThan">
      <formula>540</formula>
    </cfRule>
  </conditionalFormatting>
  <conditionalFormatting sqref="K38:O38">
    <cfRule type="expression" dxfId="144" priority="155" stopIfTrue="1">
      <formula>IF(MOD(K38,$G38)&lt;&gt;0,TRUE,FALSE)</formula>
    </cfRule>
  </conditionalFormatting>
  <conditionalFormatting sqref="K317:O317">
    <cfRule type="expression" dxfId="143" priority="153" stopIfTrue="1">
      <formula>IF(MOD(K317,$G317)&lt;&gt;0,TRUE,FALSE)</formula>
    </cfRule>
  </conditionalFormatting>
  <conditionalFormatting sqref="AD410:IV410 Q410:Z410">
    <cfRule type="cellIs" dxfId="142" priority="151" stopIfTrue="1" operator="lessThan">
      <formula>0</formula>
    </cfRule>
  </conditionalFormatting>
  <conditionalFormatting sqref="K410:N410">
    <cfRule type="expression" dxfId="141" priority="150" stopIfTrue="1">
      <formula>IF(MOD(K410,$G410)&lt;&gt;0,TRUE,FALSE)</formula>
    </cfRule>
  </conditionalFormatting>
  <conditionalFormatting sqref="O410:P410">
    <cfRule type="expression" dxfId="140" priority="149" stopIfTrue="1">
      <formula>IF(MOD(O410,$G410)&lt;&gt;0,TRUE,FALSE)</formula>
    </cfRule>
  </conditionalFormatting>
  <conditionalFormatting sqref="P227:Z227 AD227:IV227">
    <cfRule type="cellIs" dxfId="139" priority="148" stopIfTrue="1" operator="lessThan">
      <formula>0</formula>
    </cfRule>
  </conditionalFormatting>
  <conditionalFormatting sqref="Q227">
    <cfRule type="cellIs" dxfId="138" priority="147" stopIfTrue="1" operator="greaterThan">
      <formula>540</formula>
    </cfRule>
  </conditionalFormatting>
  <conditionalFormatting sqref="P228:Z228 AD228:IV228">
    <cfRule type="cellIs" dxfId="137" priority="144" stopIfTrue="1" operator="lessThan">
      <formula>0</formula>
    </cfRule>
  </conditionalFormatting>
  <conditionalFormatting sqref="Q228">
    <cfRule type="cellIs" dxfId="136" priority="143" stopIfTrue="1" operator="greaterThan">
      <formula>540</formula>
    </cfRule>
  </conditionalFormatting>
  <conditionalFormatting sqref="AD234:IV234 P234:Z234">
    <cfRule type="cellIs" dxfId="135" priority="138" stopIfTrue="1" operator="lessThan">
      <formula>0</formula>
    </cfRule>
  </conditionalFormatting>
  <conditionalFormatting sqref="Q234">
    <cfRule type="cellIs" dxfId="134" priority="137" stopIfTrue="1" operator="greaterThan">
      <formula>540</formula>
    </cfRule>
  </conditionalFormatting>
  <conditionalFormatting sqref="K234:O234">
    <cfRule type="expression" dxfId="133" priority="136" stopIfTrue="1">
      <formula>IF(MOD(K234,$G234)&lt;&gt;0,TRUE,FALSE)</formula>
    </cfRule>
  </conditionalFormatting>
  <conditionalFormatting sqref="K225:O226 K228:O228">
    <cfRule type="expression" dxfId="132" priority="134" stopIfTrue="1">
      <formula>IF(MOD(K225,$G225)&lt;&gt;0,TRUE,FALSE)</formula>
    </cfRule>
  </conditionalFormatting>
  <conditionalFormatting sqref="K227:O227">
    <cfRule type="expression" dxfId="131" priority="133" stopIfTrue="1">
      <formula>IF(MOD(K227,$G227)&lt;&gt;0,TRUE,FALSE)</formula>
    </cfRule>
  </conditionalFormatting>
  <conditionalFormatting sqref="P235:Z235 AD235:IV235">
    <cfRule type="cellIs" dxfId="130" priority="132" stopIfTrue="1" operator="lessThan">
      <formula>0</formula>
    </cfRule>
  </conditionalFormatting>
  <conditionalFormatting sqref="Q235">
    <cfRule type="cellIs" dxfId="129" priority="131" stopIfTrue="1" operator="greaterThan">
      <formula>540</formula>
    </cfRule>
  </conditionalFormatting>
  <conditionalFormatting sqref="K235:O235">
    <cfRule type="expression" dxfId="128" priority="130" stopIfTrue="1">
      <formula>IF(MOD(K235,$G235)&lt;&gt;0,TRUE,FALSE)</formula>
    </cfRule>
  </conditionalFormatting>
  <conditionalFormatting sqref="AD66:IV66 P66:Z66">
    <cfRule type="cellIs" dxfId="127" priority="127" stopIfTrue="1" operator="lessThan">
      <formula>0</formula>
    </cfRule>
  </conditionalFormatting>
  <conditionalFormatting sqref="Q66">
    <cfRule type="cellIs" dxfId="126" priority="126" stopIfTrue="1" operator="greaterThan">
      <formula>540</formula>
    </cfRule>
  </conditionalFormatting>
  <conditionalFormatting sqref="K66:O66">
    <cfRule type="expression" dxfId="125" priority="125" stopIfTrue="1">
      <formula>IF(MOD(K66,$G66)&lt;&gt;0,TRUE,FALSE)</formula>
    </cfRule>
  </conditionalFormatting>
  <conditionalFormatting sqref="AD115:IV115 Q120:Q121 Q117:Q118 P115:Z115">
    <cfRule type="cellIs" dxfId="124" priority="97" stopIfTrue="1" operator="lessThan">
      <formula>0</formula>
    </cfRule>
  </conditionalFormatting>
  <conditionalFormatting sqref="Q120:Q121 Q117:Q118 Q115">
    <cfRule type="cellIs" dxfId="123" priority="96" stopIfTrue="1" operator="greaterThan">
      <formula>540</formula>
    </cfRule>
  </conditionalFormatting>
  <conditionalFormatting sqref="AD117:IV118 P117:Z118">
    <cfRule type="cellIs" dxfId="122" priority="94" stopIfTrue="1" operator="lessThan">
      <formula>0</formula>
    </cfRule>
  </conditionalFormatting>
  <conditionalFormatting sqref="AD120:IV121 P120:Z121">
    <cfRule type="cellIs" dxfId="121" priority="93" stopIfTrue="1" operator="lessThan">
      <formula>0</formula>
    </cfRule>
  </conditionalFormatting>
  <conditionalFormatting sqref="AD119:IV119 P119:Z119">
    <cfRule type="cellIs" dxfId="120" priority="87" stopIfTrue="1" operator="lessThan">
      <formula>0</formula>
    </cfRule>
  </conditionalFormatting>
  <conditionalFormatting sqref="Q123:Q124">
    <cfRule type="cellIs" dxfId="119" priority="80" stopIfTrue="1" operator="lessThan">
      <formula>0</formula>
    </cfRule>
  </conditionalFormatting>
  <conditionalFormatting sqref="Q123:Q124">
    <cfRule type="cellIs" dxfId="118" priority="79" stopIfTrue="1" operator="greaterThan">
      <formula>540</formula>
    </cfRule>
  </conditionalFormatting>
  <conditionalFormatting sqref="P116:Z116 AD116:IV116">
    <cfRule type="cellIs" dxfId="117" priority="84" stopIfTrue="1" operator="lessThan">
      <formula>0</formula>
    </cfRule>
  </conditionalFormatting>
  <conditionalFormatting sqref="Q119">
    <cfRule type="cellIs" dxfId="116" priority="86" stopIfTrue="1" operator="greaterThan">
      <formula>540</formula>
    </cfRule>
  </conditionalFormatting>
  <conditionalFormatting sqref="K119:O119">
    <cfRule type="expression" dxfId="115" priority="85" stopIfTrue="1">
      <formula>IF(MOD(K119,$G119)&lt;&gt;0,TRUE,FALSE)</formula>
    </cfRule>
  </conditionalFormatting>
  <conditionalFormatting sqref="AD123:IV124 P123:Z124">
    <cfRule type="cellIs" dxfId="114" priority="78" stopIfTrue="1" operator="lessThan">
      <formula>0</formula>
    </cfRule>
  </conditionalFormatting>
  <conditionalFormatting sqref="Q116">
    <cfRule type="cellIs" dxfId="113" priority="83" stopIfTrue="1" operator="greaterThan">
      <formula>540</formula>
    </cfRule>
  </conditionalFormatting>
  <conditionalFormatting sqref="K116:O116">
    <cfRule type="expression" dxfId="112" priority="82" stopIfTrue="1">
      <formula>IF(MOD(K116,$G116)&lt;&gt;0,TRUE,FALSE)</formula>
    </cfRule>
  </conditionalFormatting>
  <conditionalFormatting sqref="Q122">
    <cfRule type="cellIs" dxfId="111" priority="77" stopIfTrue="1" operator="lessThan">
      <formula>0</formula>
    </cfRule>
  </conditionalFormatting>
  <conditionalFormatting sqref="Q122">
    <cfRule type="cellIs" dxfId="110" priority="76" stopIfTrue="1" operator="greaterThan">
      <formula>540</formula>
    </cfRule>
  </conditionalFormatting>
  <conditionalFormatting sqref="AD122:IV122 P122:Z122">
    <cfRule type="cellIs" dxfId="109" priority="75" stopIfTrue="1" operator="lessThan">
      <formula>0</formula>
    </cfRule>
  </conditionalFormatting>
  <conditionalFormatting sqref="K122:O122">
    <cfRule type="expression" dxfId="108" priority="74" stopIfTrue="1">
      <formula>IF(MOD(K122,$G122)&lt;&gt;0,TRUE,FALSE)</formula>
    </cfRule>
  </conditionalFormatting>
  <conditionalFormatting sqref="AD125:IV125 Q125:Q127 P125 R125:Z125">
    <cfRule type="cellIs" dxfId="107" priority="73" stopIfTrue="1" operator="lessThan">
      <formula>0</formula>
    </cfRule>
  </conditionalFormatting>
  <conditionalFormatting sqref="Q125:Q127">
    <cfRule type="cellIs" dxfId="106" priority="72" stopIfTrue="1" operator="greaterThan">
      <formula>540</formula>
    </cfRule>
  </conditionalFormatting>
  <conditionalFormatting sqref="K125:O125">
    <cfRule type="expression" dxfId="105" priority="71" stopIfTrue="1">
      <formula>IF(MOD(K125,$G125)&lt;&gt;0,TRUE,FALSE)</formula>
    </cfRule>
  </conditionalFormatting>
  <conditionalFormatting sqref="AD126:IV127 P126:Z127">
    <cfRule type="cellIs" dxfId="104" priority="69" stopIfTrue="1" operator="lessThan">
      <formula>0</formula>
    </cfRule>
  </conditionalFormatting>
  <conditionalFormatting sqref="P345:Z348 AD345:IV348 AD352:IV360 P352:Z360">
    <cfRule type="cellIs" dxfId="103" priority="61" stopIfTrue="1" operator="lessThan">
      <formula>0</formula>
    </cfRule>
  </conditionalFormatting>
  <conditionalFormatting sqref="AD33:IV33 P33:Z33">
    <cfRule type="cellIs" dxfId="102" priority="60" stopIfTrue="1" operator="lessThan">
      <formula>0</formula>
    </cfRule>
  </conditionalFormatting>
  <conditionalFormatting sqref="Q33">
    <cfRule type="cellIs" dxfId="101" priority="59" stopIfTrue="1" operator="greaterThan">
      <formula>540</formula>
    </cfRule>
  </conditionalFormatting>
  <conditionalFormatting sqref="K33:O33">
    <cfRule type="expression" dxfId="100" priority="58" stopIfTrue="1">
      <formula>IF(MOD(K33,$G33)&lt;&gt;0,TRUE,FALSE)</formula>
    </cfRule>
  </conditionalFormatting>
  <conditionalFormatting sqref="AD448:IV448 P448:Z448">
    <cfRule type="cellIs" dxfId="99" priority="56" stopIfTrue="1" operator="lessThan">
      <formula>0</formula>
    </cfRule>
  </conditionalFormatting>
  <conditionalFormatting sqref="K448:O448">
    <cfRule type="expression" dxfId="98" priority="55" stopIfTrue="1">
      <formula>IF(MOD(K448,$G448)&lt;&gt;0,TRUE,FALSE)</formula>
    </cfRule>
  </conditionalFormatting>
  <conditionalFormatting sqref="P450:IV450">
    <cfRule type="cellIs" dxfId="97" priority="52" stopIfTrue="1" operator="lessThan">
      <formula>0</formula>
    </cfRule>
  </conditionalFormatting>
  <conditionalFormatting sqref="K450:O450">
    <cfRule type="expression" dxfId="96" priority="51" stopIfTrue="1">
      <formula>IF(MOD(K450,$G450)&lt;&gt;0,TRUE,FALSE)</formula>
    </cfRule>
  </conditionalFormatting>
  <conditionalFormatting sqref="P457:Z457 AD457:IV457">
    <cfRule type="cellIs" dxfId="95" priority="50" stopIfTrue="1" operator="lessThan">
      <formula>0</formula>
    </cfRule>
  </conditionalFormatting>
  <conditionalFormatting sqref="K457:O457">
    <cfRule type="expression" dxfId="94" priority="48" stopIfTrue="1">
      <formula>IF(MOD(K457,$G457)&lt;&gt;0,TRUE,FALSE)</formula>
    </cfRule>
  </conditionalFormatting>
  <conditionalFormatting sqref="AD310:IV310 P310:Z310">
    <cfRule type="cellIs" dxfId="93" priority="47" stopIfTrue="1" operator="lessThan">
      <formula>0</formula>
    </cfRule>
  </conditionalFormatting>
  <conditionalFormatting sqref="K310:O310">
    <cfRule type="expression" dxfId="92" priority="46" stopIfTrue="1">
      <formula>IF(MOD(K310,$G310)&lt;&gt;0,TRUE,FALSE)</formula>
    </cfRule>
  </conditionalFormatting>
  <conditionalFormatting sqref="K311:O311">
    <cfRule type="expression" dxfId="91" priority="39" stopIfTrue="1">
      <formula>IF(MOD(K311,$G311)&lt;&gt;0,TRUE,FALSE)</formula>
    </cfRule>
  </conditionalFormatting>
  <conditionalFormatting sqref="P305:Z305 AD305:IV305">
    <cfRule type="cellIs" dxfId="90" priority="43" stopIfTrue="1" operator="lessThan">
      <formula>0</formula>
    </cfRule>
  </conditionalFormatting>
  <conditionalFormatting sqref="K305:O305">
    <cfRule type="expression" dxfId="89" priority="42" stopIfTrue="1">
      <formula>IF(MOD(K305,$G305)&lt;&gt;0,TRUE,FALSE)</formula>
    </cfRule>
  </conditionalFormatting>
  <conditionalFormatting sqref="AD311:IV311 P311:Z311">
    <cfRule type="cellIs" dxfId="88" priority="40" stopIfTrue="1" operator="lessThan">
      <formula>0</formula>
    </cfRule>
  </conditionalFormatting>
  <conditionalFormatting sqref="AD16:IV16 P16:Z16">
    <cfRule type="cellIs" dxfId="87" priority="38" stopIfTrue="1" operator="lessThan">
      <formula>0</formula>
    </cfRule>
  </conditionalFormatting>
  <conditionalFormatting sqref="Q16">
    <cfRule type="cellIs" dxfId="86" priority="37" stopIfTrue="1" operator="greaterThan">
      <formula>540</formula>
    </cfRule>
  </conditionalFormatting>
  <conditionalFormatting sqref="K16:O16">
    <cfRule type="expression" dxfId="85" priority="35" stopIfTrue="1">
      <formula>IF(MOD(K16,$G16)&lt;&gt;0,TRUE,FALSE)</formula>
    </cfRule>
  </conditionalFormatting>
  <conditionalFormatting sqref="P349:Z350 AD349:IV350">
    <cfRule type="cellIs" dxfId="84" priority="28" stopIfTrue="1" operator="lessThan">
      <formula>0</formula>
    </cfRule>
  </conditionalFormatting>
  <conditionalFormatting sqref="P351:Z351 AD351:IV351">
    <cfRule type="cellIs" dxfId="83" priority="24" stopIfTrue="1" operator="lessThan">
      <formula>0</formula>
    </cfRule>
  </conditionalFormatting>
  <conditionalFormatting sqref="P247:Z247">
    <cfRule type="cellIs" dxfId="82" priority="23" stopIfTrue="1" operator="lessThan">
      <formula>0</formula>
    </cfRule>
  </conditionalFormatting>
  <conditionalFormatting sqref="Q247">
    <cfRule type="cellIs" dxfId="81" priority="22" stopIfTrue="1" operator="greaterThan">
      <formula>540</formula>
    </cfRule>
  </conditionalFormatting>
  <conditionalFormatting sqref="AD247:IV247">
    <cfRule type="cellIs" dxfId="80" priority="21" stopIfTrue="1" operator="lessThan">
      <formula>0</formula>
    </cfRule>
  </conditionalFormatting>
  <conditionalFormatting sqref="K247:O247">
    <cfRule type="expression" dxfId="79" priority="20" stopIfTrue="1">
      <formula>IF(MOD(K247,$G247)&lt;&gt;0,TRUE,FALSE)</formula>
    </cfRule>
  </conditionalFormatting>
  <conditionalFormatting sqref="Q241">
    <cfRule type="cellIs" dxfId="78" priority="18" stopIfTrue="1" operator="lessThan">
      <formula>0</formula>
    </cfRule>
  </conditionalFormatting>
  <conditionalFormatting sqref="Q241">
    <cfRule type="cellIs" dxfId="77" priority="17" stopIfTrue="1" operator="greaterThan">
      <formula>540</formula>
    </cfRule>
  </conditionalFormatting>
  <conditionalFormatting sqref="AD241:IV241 P241:Z241">
    <cfRule type="cellIs" dxfId="76" priority="15" stopIfTrue="1" operator="lessThan">
      <formula>0</formula>
    </cfRule>
  </conditionalFormatting>
  <conditionalFormatting sqref="K241:O241">
    <cfRule type="expression" dxfId="75" priority="14" stopIfTrue="1">
      <formula>IF(MOD(K241,$G241)&lt;&gt;0,TRUE,FALSE)</formula>
    </cfRule>
  </conditionalFormatting>
  <conditionalFormatting sqref="P371:Z371 AD371:IV371">
    <cfRule type="cellIs" dxfId="74" priority="13" stopIfTrue="1" operator="lessThan">
      <formula>0</formula>
    </cfRule>
  </conditionalFormatting>
  <conditionalFormatting sqref="K371:O371">
    <cfRule type="expression" dxfId="73" priority="12" stopIfTrue="1">
      <formula>IF(MOD(K371,$G371)&lt;&gt;0,TRUE,FALSE)</formula>
    </cfRule>
  </conditionalFormatting>
  <conditionalFormatting sqref="P436:Z436 AD436:IV436">
    <cfRule type="cellIs" dxfId="72" priority="9" stopIfTrue="1" operator="lessThan">
      <formula>0</formula>
    </cfRule>
  </conditionalFormatting>
  <conditionalFormatting sqref="K436:O436">
    <cfRule type="expression" dxfId="71" priority="8" stopIfTrue="1">
      <formula>IF(MOD(K436,$G436)&lt;&gt;0,TRUE,FALSE)</formula>
    </cfRule>
  </conditionalFormatting>
  <conditionalFormatting sqref="AD476:IV477 P476:Z477">
    <cfRule type="cellIs" dxfId="70" priority="7" stopIfTrue="1" operator="lessThan">
      <formula>0</formula>
    </cfRule>
  </conditionalFormatting>
  <conditionalFormatting sqref="K476:O477">
    <cfRule type="expression" dxfId="69" priority="6" stopIfTrue="1">
      <formula>IF(MOD(K476,$G476)&lt;&gt;0,TRUE,FALSE)</formula>
    </cfRule>
  </conditionalFormatting>
  <conditionalFormatting sqref="P429:Z429 AD429:IV429">
    <cfRule type="cellIs" dxfId="68" priority="3" stopIfTrue="1" operator="lessThan">
      <formula>0</formula>
    </cfRule>
  </conditionalFormatting>
  <conditionalFormatting sqref="K429:O429">
    <cfRule type="expression" dxfId="67" priority="2" stopIfTrue="1">
      <formula>IF(MOD(K429,$G429)&lt;&gt;0,TRUE,FALSE)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3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A13:A40 A42:A125 A128:A339 A341:A485</xm:sqref>
        </x14:conditionalFormatting>
        <x14:conditionalFormatting xmlns:xm="http://schemas.microsoft.com/office/excel/2006/main">
          <x14:cfRule type="expression" priority="446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71" id="{0A2EF05E-879D-4AAC-9F48-320D96E8A945}">
            <xm:f>-MATCH($A340,'\\server\zayavki\30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A340</xm:sqref>
        </x14:conditionalFormatting>
        <x14:conditionalFormatting xmlns:xm="http://schemas.microsoft.com/office/excel/2006/main">
          <x14:cfRule type="expression" priority="70" id="{344C3954-C72D-4421-9051-A0855B6F321F}">
            <xm:f>-MATCH($A126,'\\server\zayavki\Архив\32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A126:A127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5"/>
  <sheetViews>
    <sheetView zoomScale="85" zoomScaleNormal="85" workbookViewId="0">
      <pane ySplit="1" topLeftCell="A318" activePane="bottomLeft" state="frozen"/>
      <selection pane="bottomLeft" activeCell="D337" sqref="D337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12" t="s">
        <v>1272</v>
      </c>
      <c r="B7" s="872" t="s">
        <v>1273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1300</v>
      </c>
      <c r="B8" s="740" t="s">
        <v>1299</v>
      </c>
      <c r="C8" s="741" t="s">
        <v>15</v>
      </c>
      <c r="D8" s="742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943</v>
      </c>
      <c r="B13" s="185" t="s">
        <v>776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12" t="s">
        <v>1274</v>
      </c>
      <c r="B15" s="185" t="s">
        <v>1275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88" t="s">
        <v>516</v>
      </c>
      <c r="B19" s="728" t="s">
        <v>3</v>
      </c>
      <c r="C19" s="896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65" t="s">
        <v>514</v>
      </c>
      <c r="B20" s="872" t="s">
        <v>3</v>
      </c>
      <c r="C20" s="893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65" t="s">
        <v>723</v>
      </c>
      <c r="B21" s="872" t="s">
        <v>3</v>
      </c>
      <c r="C21" s="893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65" t="s">
        <v>258</v>
      </c>
      <c r="B22" s="872" t="s">
        <v>3</v>
      </c>
      <c r="C22" s="893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65" t="s">
        <v>1212</v>
      </c>
      <c r="B23" s="872" t="s">
        <v>1211</v>
      </c>
      <c r="C23" s="893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65" t="s">
        <v>986</v>
      </c>
      <c r="B24" s="872" t="s">
        <v>3</v>
      </c>
      <c r="C24" s="893" t="s">
        <v>576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65" t="s">
        <v>778</v>
      </c>
      <c r="B25" s="872" t="s">
        <v>3</v>
      </c>
      <c r="C25" s="893" t="s">
        <v>576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65" t="s">
        <v>1020</v>
      </c>
      <c r="B26" s="872" t="s">
        <v>3</v>
      </c>
      <c r="C26" s="893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65" t="s">
        <v>816</v>
      </c>
      <c r="B27" s="873" t="s">
        <v>815</v>
      </c>
      <c r="C27" s="972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65" t="s">
        <v>259</v>
      </c>
      <c r="B28" s="872" t="s">
        <v>4</v>
      </c>
      <c r="C28" s="973" t="s">
        <v>5</v>
      </c>
      <c r="D28" s="428">
        <v>12</v>
      </c>
      <c r="E28" s="863">
        <v>0.505</v>
      </c>
      <c r="F28" s="871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65" t="s">
        <v>1146</v>
      </c>
      <c r="B29" s="971" t="s">
        <v>4</v>
      </c>
      <c r="C29" s="893" t="s">
        <v>1142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65" t="s">
        <v>1196</v>
      </c>
      <c r="B30" s="874" t="s">
        <v>1197</v>
      </c>
      <c r="C30" s="892" t="s">
        <v>15</v>
      </c>
      <c r="D30" s="742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68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944</v>
      </c>
      <c r="B34" s="185" t="s">
        <v>776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1022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12" t="s">
        <v>1276</v>
      </c>
      <c r="B36" s="1011" t="s">
        <v>1277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1021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889</v>
      </c>
      <c r="B42" s="740" t="s">
        <v>890</v>
      </c>
      <c r="C42" s="741" t="s">
        <v>15</v>
      </c>
      <c r="D42" s="742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1142</v>
      </c>
      <c r="D43" s="33">
        <v>12</v>
      </c>
      <c r="E43" s="60">
        <v>0.505</v>
      </c>
      <c r="F43" s="743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3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924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35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1072</v>
      </c>
      <c r="B49" s="837" t="s">
        <v>1071</v>
      </c>
      <c r="C49" s="834" t="s">
        <v>1070</v>
      </c>
      <c r="D49" s="821">
        <v>1</v>
      </c>
      <c r="E49" s="830">
        <v>0.67</v>
      </c>
      <c r="F49" s="829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523</v>
      </c>
      <c r="B50" s="835" t="s">
        <v>522</v>
      </c>
      <c r="C50" s="833" t="s">
        <v>53</v>
      </c>
      <c r="D50" s="28">
        <v>1</v>
      </c>
      <c r="E50" s="831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1074</v>
      </c>
      <c r="B51" s="836" t="s">
        <v>1073</v>
      </c>
      <c r="C51" s="834" t="s">
        <v>1070</v>
      </c>
      <c r="D51" s="821">
        <v>1</v>
      </c>
      <c r="E51" s="832">
        <v>0.56999999999999995</v>
      </c>
      <c r="F51" s="822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38" t="s">
        <v>464</v>
      </c>
      <c r="C52" s="833" t="s">
        <v>53</v>
      </c>
      <c r="D52" s="30">
        <v>1</v>
      </c>
      <c r="E52" s="819">
        <v>0.505</v>
      </c>
      <c r="F52" s="820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1068</v>
      </c>
      <c r="B53" s="839" t="s">
        <v>1069</v>
      </c>
      <c r="C53" s="834" t="s">
        <v>1070</v>
      </c>
      <c r="D53" s="821">
        <v>1</v>
      </c>
      <c r="E53" s="526">
        <v>0.505</v>
      </c>
      <c r="F53" s="822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27"/>
      <c r="D54" s="828"/>
      <c r="E54" s="828"/>
      <c r="F54" s="828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3" t="s">
        <v>54</v>
      </c>
      <c r="D55" s="824">
        <v>4</v>
      </c>
      <c r="E55" s="825">
        <v>0.505</v>
      </c>
      <c r="F55" s="826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565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1122</v>
      </c>
      <c r="C61" s="867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1123</v>
      </c>
      <c r="B62" s="740" t="s">
        <v>1119</v>
      </c>
      <c r="C62" s="50" t="s">
        <v>576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1121</v>
      </c>
      <c r="B63" s="866" t="s">
        <v>1120</v>
      </c>
      <c r="C63" s="50" t="s">
        <v>576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567</v>
      </c>
      <c r="B64" s="101" t="s">
        <v>566</v>
      </c>
      <c r="C64" s="868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824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531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2">
        <v>20</v>
      </c>
      <c r="E72" s="78">
        <v>0.505</v>
      </c>
      <c r="F72" s="903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897" t="s">
        <v>704</v>
      </c>
      <c r="B74" s="728" t="s">
        <v>3</v>
      </c>
      <c r="C74" s="896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898" t="s">
        <v>861</v>
      </c>
      <c r="B75" s="889" t="s">
        <v>3</v>
      </c>
      <c r="C75" s="893" t="s">
        <v>576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898" t="s">
        <v>706</v>
      </c>
      <c r="B76" s="872" t="s">
        <v>3</v>
      </c>
      <c r="C76" s="894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899" t="s">
        <v>705</v>
      </c>
      <c r="B77" s="874" t="s">
        <v>4</v>
      </c>
      <c r="C77" s="895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87"/>
      <c r="B78" s="901" t="s">
        <v>1152</v>
      </c>
      <c r="C78" s="882"/>
      <c r="D78" s="902"/>
      <c r="E78" s="906"/>
      <c r="F78" s="903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88" t="s">
        <v>1155</v>
      </c>
      <c r="B79" s="889" t="s">
        <v>1153</v>
      </c>
      <c r="C79" s="892" t="s">
        <v>1154</v>
      </c>
      <c r="D79" s="904">
        <v>8</v>
      </c>
      <c r="E79" s="825">
        <v>0.505</v>
      </c>
      <c r="F79" s="905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65"/>
      <c r="B80" s="890" t="s">
        <v>139</v>
      </c>
      <c r="C80" s="235"/>
      <c r="D80" s="883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65"/>
      <c r="B81" s="891" t="s">
        <v>210</v>
      </c>
      <c r="C81" s="882"/>
      <c r="D81" s="884"/>
      <c r="E81" s="885"/>
      <c r="F81" s="886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1025</v>
      </c>
      <c r="B83" s="776" t="s">
        <v>961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1265</v>
      </c>
      <c r="B85" s="185" t="s">
        <v>1266</v>
      </c>
      <c r="C85" s="50" t="s">
        <v>951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1189</v>
      </c>
      <c r="B86" s="185" t="s">
        <v>1190</v>
      </c>
      <c r="C86" s="741" t="s">
        <v>15</v>
      </c>
      <c r="D86" s="742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960</v>
      </c>
      <c r="B87" s="185" t="s">
        <v>959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1267</v>
      </c>
      <c r="B89" s="185" t="s">
        <v>1268</v>
      </c>
      <c r="C89" s="50" t="s">
        <v>951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1191</v>
      </c>
      <c r="B90" s="185" t="s">
        <v>1192</v>
      </c>
      <c r="C90" s="741" t="s">
        <v>15</v>
      </c>
      <c r="D90" s="742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716</v>
      </c>
      <c r="B91" s="185" t="s">
        <v>715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1193</v>
      </c>
      <c r="B93" s="185" t="s">
        <v>1194</v>
      </c>
      <c r="C93" s="741" t="s">
        <v>15</v>
      </c>
      <c r="D93" s="742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949</v>
      </c>
      <c r="B94" s="185" t="s">
        <v>950</v>
      </c>
      <c r="C94" s="50" t="s">
        <v>951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532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533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621</v>
      </c>
      <c r="B97" s="185" t="s">
        <v>620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624</v>
      </c>
      <c r="B98" s="185" t="s">
        <v>623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1183</v>
      </c>
      <c r="B99" s="185" t="s">
        <v>1184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1185</v>
      </c>
      <c r="B100" s="185" t="s">
        <v>1186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1318</v>
      </c>
      <c r="B101" s="185" t="s">
        <v>1317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770</v>
      </c>
      <c r="B102" s="185" t="s">
        <v>771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3" t="s">
        <v>175</v>
      </c>
      <c r="C103" s="774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2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1180</v>
      </c>
      <c r="B107" s="926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23" t="s">
        <v>381</v>
      </c>
      <c r="C108" s="454" t="s">
        <v>50</v>
      </c>
      <c r="D108" s="924">
        <v>480</v>
      </c>
      <c r="E108" s="925">
        <v>0.4</v>
      </c>
      <c r="F108" s="927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28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1181</v>
      </c>
      <c r="B110" s="453" t="s">
        <v>140</v>
      </c>
      <c r="C110" s="454" t="s">
        <v>50</v>
      </c>
      <c r="D110" s="455">
        <v>120</v>
      </c>
      <c r="E110" s="456"/>
      <c r="F110" s="927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27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1182</v>
      </c>
      <c r="B112" s="453" t="s">
        <v>141</v>
      </c>
      <c r="C112" s="454" t="s">
        <v>50</v>
      </c>
      <c r="D112" s="455">
        <v>120</v>
      </c>
      <c r="E112" s="456"/>
      <c r="F112" s="927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27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1007</v>
      </c>
      <c r="B114" s="453" t="s">
        <v>1006</v>
      </c>
      <c r="C114" s="454" t="s">
        <v>1005</v>
      </c>
      <c r="D114" s="455">
        <v>300</v>
      </c>
      <c r="E114" s="456"/>
      <c r="F114" s="927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535</v>
      </c>
      <c r="C115" s="603" t="s">
        <v>534</v>
      </c>
      <c r="D115" s="604">
        <v>108</v>
      </c>
      <c r="E115" s="605">
        <v>0.505</v>
      </c>
      <c r="F115" s="928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536</v>
      </c>
      <c r="C116" s="603" t="s">
        <v>534</v>
      </c>
      <c r="D116" s="604">
        <v>108</v>
      </c>
      <c r="E116" s="605">
        <v>0.505</v>
      </c>
      <c r="F116" s="928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537</v>
      </c>
      <c r="C117" s="603" t="s">
        <v>534</v>
      </c>
      <c r="D117" s="604">
        <v>108</v>
      </c>
      <c r="E117" s="605">
        <v>0.505</v>
      </c>
      <c r="F117" s="928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29"/>
      <c r="D118" s="930"/>
      <c r="E118" s="930"/>
      <c r="F118" s="931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968</v>
      </c>
      <c r="B119" s="787" t="s">
        <v>967</v>
      </c>
      <c r="C119" s="236" t="s">
        <v>969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971</v>
      </c>
      <c r="B120" s="788" t="s">
        <v>970</v>
      </c>
      <c r="C120" s="784" t="s">
        <v>969</v>
      </c>
      <c r="D120" s="785">
        <v>16</v>
      </c>
      <c r="E120" s="785" t="s">
        <v>62</v>
      </c>
      <c r="F120" s="786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3" t="s">
        <v>144</v>
      </c>
      <c r="C121" s="784" t="s">
        <v>27</v>
      </c>
      <c r="D121" s="785">
        <v>16</v>
      </c>
      <c r="E121" s="785" t="s">
        <v>62</v>
      </c>
      <c r="F121" s="786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1145</v>
      </c>
      <c r="B133" s="654" t="s">
        <v>585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1144</v>
      </c>
      <c r="B134" s="654" t="s">
        <v>586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613</v>
      </c>
      <c r="B135" s="654" t="s">
        <v>614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616</v>
      </c>
      <c r="B136" s="654" t="s">
        <v>615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1210</v>
      </c>
      <c r="B137" s="654" t="s">
        <v>1209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838</v>
      </c>
      <c r="B145" s="656" t="s">
        <v>837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887</v>
      </c>
      <c r="B146" s="655" t="s">
        <v>888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1118</v>
      </c>
      <c r="B147" s="655" t="s">
        <v>585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1116</v>
      </c>
      <c r="B148" s="655" t="s">
        <v>1117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1026</v>
      </c>
      <c r="B152" s="658" t="s">
        <v>585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1027</v>
      </c>
      <c r="B153" s="993" t="s">
        <v>586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1218</v>
      </c>
      <c r="B154" s="990" t="s">
        <v>1217</v>
      </c>
      <c r="C154" s="991">
        <v>1000</v>
      </c>
      <c r="D154" s="992">
        <v>8</v>
      </c>
      <c r="E154" s="545" t="s">
        <v>62</v>
      </c>
      <c r="F154" s="928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1219</v>
      </c>
      <c r="B155" s="739" t="s">
        <v>1220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65"/>
      <c r="B156" s="933" t="s">
        <v>13</v>
      </c>
      <c r="C156" s="945"/>
      <c r="D156" s="25"/>
      <c r="E156" s="954"/>
      <c r="F156" s="949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65" t="s">
        <v>1330</v>
      </c>
      <c r="B157" s="967" t="s">
        <v>1195</v>
      </c>
      <c r="C157" s="272" t="s">
        <v>170</v>
      </c>
      <c r="D157" s="965">
        <v>36</v>
      </c>
      <c r="E157" s="437" t="s">
        <v>62</v>
      </c>
      <c r="F157" s="966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65" t="s">
        <v>1279</v>
      </c>
      <c r="B158" s="967" t="s">
        <v>1278</v>
      </c>
      <c r="C158" s="272" t="s">
        <v>2</v>
      </c>
      <c r="D158" s="965">
        <v>18</v>
      </c>
      <c r="E158" s="437" t="s">
        <v>62</v>
      </c>
      <c r="F158" s="966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65" t="s">
        <v>297</v>
      </c>
      <c r="B159" s="968" t="s">
        <v>96</v>
      </c>
      <c r="C159" s="454" t="s">
        <v>118</v>
      </c>
      <c r="D159" s="946">
        <v>12</v>
      </c>
      <c r="E159" s="437" t="s">
        <v>62</v>
      </c>
      <c r="F159" s="950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65" t="s">
        <v>298</v>
      </c>
      <c r="B160" s="961" t="s">
        <v>14</v>
      </c>
      <c r="C160" s="278" t="s">
        <v>31</v>
      </c>
      <c r="D160" s="947">
        <v>12</v>
      </c>
      <c r="E160" s="437" t="s">
        <v>62</v>
      </c>
      <c r="F160" s="951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65" t="s">
        <v>299</v>
      </c>
      <c r="B161" s="969" t="s">
        <v>14</v>
      </c>
      <c r="C161" s="621" t="s">
        <v>15</v>
      </c>
      <c r="D161" s="948">
        <v>6</v>
      </c>
      <c r="E161" s="952" t="s">
        <v>62</v>
      </c>
      <c r="F161" s="953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1264</v>
      </c>
      <c r="B165" s="330" t="s">
        <v>1229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1228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1233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1363</v>
      </c>
      <c r="B177" s="330" t="s">
        <v>1365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825</v>
      </c>
      <c r="B178" s="719" t="s">
        <v>826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880</v>
      </c>
      <c r="B179" s="330" t="s">
        <v>876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879</v>
      </c>
      <c r="B180" s="330" t="s">
        <v>875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878</v>
      </c>
      <c r="B181" s="330" t="s">
        <v>877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609</v>
      </c>
      <c r="B182" s="330" t="s">
        <v>608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311</v>
      </c>
      <c r="B183" s="330" t="s">
        <v>222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851</v>
      </c>
      <c r="B185" s="330" t="s">
        <v>850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763</v>
      </c>
      <c r="B186" s="330" t="s">
        <v>767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764</v>
      </c>
      <c r="B187" s="330" t="s">
        <v>768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757</v>
      </c>
      <c r="B188" s="330" t="s">
        <v>769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703</v>
      </c>
      <c r="B189" s="599" t="s">
        <v>702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479</v>
      </c>
      <c r="B190" s="659" t="s">
        <v>477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480</v>
      </c>
      <c r="B191" s="659" t="s">
        <v>478</v>
      </c>
      <c r="C191" s="278" t="s">
        <v>27</v>
      </c>
      <c r="D191" s="436">
        <v>16</v>
      </c>
      <c r="E191" s="93" t="s">
        <v>62</v>
      </c>
      <c r="F191" s="406">
        <v>144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312</v>
      </c>
      <c r="B192" s="331" t="s">
        <v>43</v>
      </c>
      <c r="C192" s="105" t="s">
        <v>30</v>
      </c>
      <c r="D192" s="438">
        <v>10</v>
      </c>
      <c r="E192" s="93" t="s">
        <v>62</v>
      </c>
      <c r="F192" s="462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313</v>
      </c>
      <c r="B193" s="330" t="s">
        <v>40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314</v>
      </c>
      <c r="B194" s="330" t="s">
        <v>42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315</v>
      </c>
      <c r="B195" s="330" t="s">
        <v>188</v>
      </c>
      <c r="C195" s="278" t="s">
        <v>30</v>
      </c>
      <c r="D195" s="436">
        <v>10</v>
      </c>
      <c r="E195" s="93" t="s">
        <v>62</v>
      </c>
      <c r="F195" s="12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316</v>
      </c>
      <c r="B196" s="331" t="s">
        <v>41</v>
      </c>
      <c r="C196" s="105" t="s">
        <v>30</v>
      </c>
      <c r="D196" s="438">
        <v>10</v>
      </c>
      <c r="E196" s="93" t="s">
        <v>62</v>
      </c>
      <c r="F196" s="462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317</v>
      </c>
      <c r="B197" s="330" t="s">
        <v>192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318</v>
      </c>
      <c r="B198" s="331" t="s">
        <v>44</v>
      </c>
      <c r="C198" s="105" t="s">
        <v>30</v>
      </c>
      <c r="D198" s="438">
        <v>10</v>
      </c>
      <c r="E198" s="93" t="s">
        <v>62</v>
      </c>
      <c r="F198" s="462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319</v>
      </c>
      <c r="B199" s="330" t="s">
        <v>75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338" t="s">
        <v>320</v>
      </c>
      <c r="B200" s="330" t="s">
        <v>178</v>
      </c>
      <c r="C200" s="278" t="s">
        <v>30</v>
      </c>
      <c r="D200" s="436">
        <v>10</v>
      </c>
      <c r="E200" s="93" t="s">
        <v>62</v>
      </c>
      <c r="F200" s="12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 t="s">
        <v>321</v>
      </c>
      <c r="B201" s="330" t="s">
        <v>179</v>
      </c>
      <c r="C201" s="280" t="s">
        <v>30</v>
      </c>
      <c r="D201" s="439">
        <v>10</v>
      </c>
      <c r="E201" s="94" t="s">
        <v>62</v>
      </c>
      <c r="F201" s="117">
        <v>84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26" t="s">
        <v>34</v>
      </c>
      <c r="C202" s="227"/>
      <c r="D202" s="228"/>
      <c r="E202" s="228"/>
      <c r="F202" s="230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585"/>
      <c r="B203" s="25" t="s">
        <v>664</v>
      </c>
      <c r="C203" s="141"/>
      <c r="D203" s="45"/>
      <c r="E203" s="45"/>
      <c r="F203" s="45"/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745</v>
      </c>
      <c r="B204" s="660" t="s">
        <v>665</v>
      </c>
      <c r="C204" s="636" t="s">
        <v>737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691" t="s">
        <v>746</v>
      </c>
      <c r="B205" s="660" t="s">
        <v>674</v>
      </c>
      <c r="C205" s="636" t="s">
        <v>737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739</v>
      </c>
      <c r="B206" s="637" t="s">
        <v>738</v>
      </c>
      <c r="C206" s="278" t="s">
        <v>737</v>
      </c>
      <c r="D206" s="107">
        <v>12</v>
      </c>
      <c r="E206" s="112" t="s">
        <v>62</v>
      </c>
      <c r="F206" s="406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x14ac:dyDescent="0.2">
      <c r="A207" s="338" t="s">
        <v>742</v>
      </c>
      <c r="B207" s="637" t="s">
        <v>740</v>
      </c>
      <c r="C207" s="568" t="s">
        <v>741</v>
      </c>
      <c r="D207" s="569">
        <v>12</v>
      </c>
      <c r="E207" s="629" t="s">
        <v>62</v>
      </c>
      <c r="F207" s="570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 t="s">
        <v>814</v>
      </c>
      <c r="B208" s="637" t="s">
        <v>813</v>
      </c>
      <c r="C208" s="568" t="s">
        <v>737</v>
      </c>
      <c r="D208" s="107">
        <v>12</v>
      </c>
      <c r="E208" s="112" t="s">
        <v>62</v>
      </c>
      <c r="F208" s="406">
        <v>120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26" t="s">
        <v>34</v>
      </c>
      <c r="C209" s="227"/>
      <c r="D209" s="228"/>
      <c r="E209" s="228"/>
      <c r="F209" s="230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/>
      <c r="B210" s="25" t="s">
        <v>481</v>
      </c>
      <c r="C210" s="141"/>
      <c r="D210" s="45"/>
      <c r="E210" s="45"/>
      <c r="F210" s="45"/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1023</v>
      </c>
      <c r="B211" s="661" t="s">
        <v>482</v>
      </c>
      <c r="C211" s="131" t="s">
        <v>27</v>
      </c>
      <c r="D211" s="91">
        <v>16</v>
      </c>
      <c r="E211" s="111" t="s">
        <v>102</v>
      </c>
      <c r="F211" s="522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31495</v>
      </c>
      <c r="B212" s="333" t="s">
        <v>751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>
        <v>31494</v>
      </c>
      <c r="B213" s="662" t="s">
        <v>779</v>
      </c>
      <c r="C213" s="117" t="s">
        <v>27</v>
      </c>
      <c r="D213" s="94">
        <v>16</v>
      </c>
      <c r="E213" s="113" t="s">
        <v>102</v>
      </c>
      <c r="F213" s="524">
        <v>144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519" t="s">
        <v>34</v>
      </c>
      <c r="C214" s="520"/>
      <c r="D214" s="493"/>
      <c r="E214" s="493"/>
      <c r="F214" s="521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ht="13.5" thickBot="1" x14ac:dyDescent="0.25">
      <c r="A215" s="338"/>
      <c r="B215" s="307" t="s">
        <v>16</v>
      </c>
      <c r="C215" s="308"/>
      <c r="D215" s="309"/>
      <c r="E215" s="309"/>
      <c r="F215" s="309"/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115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323</v>
      </c>
      <c r="B217" s="331" t="s">
        <v>46</v>
      </c>
      <c r="C217" s="272" t="s">
        <v>37</v>
      </c>
      <c r="D217" s="275">
        <v>15</v>
      </c>
      <c r="E217" s="97" t="s">
        <v>102</v>
      </c>
      <c r="F217" s="462">
        <v>168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635</v>
      </c>
      <c r="B218" s="330" t="s">
        <v>634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1029</v>
      </c>
      <c r="B219" s="637" t="s">
        <v>690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1263</v>
      </c>
      <c r="B220" s="1004" t="s">
        <v>1255</v>
      </c>
      <c r="C220" s="630">
        <v>1000</v>
      </c>
      <c r="D220" s="631">
        <v>8</v>
      </c>
      <c r="E220" s="93" t="s">
        <v>102</v>
      </c>
      <c r="F220" s="536">
        <v>64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637</v>
      </c>
      <c r="B221" s="583" t="s">
        <v>640</v>
      </c>
      <c r="C221" s="50" t="s">
        <v>2</v>
      </c>
      <c r="D221" s="581">
        <v>18</v>
      </c>
      <c r="E221" s="93" t="s">
        <v>102</v>
      </c>
      <c r="F221" s="52">
        <v>147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1028</v>
      </c>
      <c r="B222" s="1005" t="s">
        <v>689</v>
      </c>
      <c r="C222" s="630" t="s">
        <v>172</v>
      </c>
      <c r="D222" s="631">
        <v>16</v>
      </c>
      <c r="E222" s="93" t="s">
        <v>102</v>
      </c>
      <c r="F222" s="536">
        <v>144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636</v>
      </c>
      <c r="B223" s="583" t="s">
        <v>641</v>
      </c>
      <c r="C223" s="50" t="s">
        <v>2</v>
      </c>
      <c r="D223" s="581">
        <v>18</v>
      </c>
      <c r="E223" s="93" t="s">
        <v>102</v>
      </c>
      <c r="F223" s="52">
        <v>114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324</v>
      </c>
      <c r="B224" s="332" t="s">
        <v>699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x14ac:dyDescent="0.2">
      <c r="A225" s="338" t="s">
        <v>701</v>
      </c>
      <c r="B225" s="598" t="s">
        <v>700</v>
      </c>
      <c r="C225" s="279" t="s">
        <v>29</v>
      </c>
      <c r="D225" s="285">
        <v>12</v>
      </c>
      <c r="E225" s="97" t="s">
        <v>102</v>
      </c>
      <c r="F225" s="162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 t="s">
        <v>325</v>
      </c>
      <c r="B226" s="334" t="s">
        <v>83</v>
      </c>
      <c r="C226" s="287" t="s">
        <v>29</v>
      </c>
      <c r="D226" s="286">
        <v>12</v>
      </c>
      <c r="E226" s="160" t="s">
        <v>102</v>
      </c>
      <c r="F226" s="164">
        <v>190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226" t="s">
        <v>34</v>
      </c>
      <c r="C227" s="227"/>
      <c r="D227" s="228"/>
      <c r="E227" s="228"/>
      <c r="F227" s="230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ht="13.5" thickBot="1" x14ac:dyDescent="0.25">
      <c r="A228" s="338"/>
      <c r="B228" s="461" t="s">
        <v>17</v>
      </c>
      <c r="C228" s="313"/>
      <c r="D228" s="309"/>
      <c r="E228" s="309"/>
      <c r="F228" s="309"/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690" t="s">
        <v>326</v>
      </c>
      <c r="B229" s="626" t="s">
        <v>39</v>
      </c>
      <c r="C229" s="104" t="s">
        <v>37</v>
      </c>
      <c r="D229" s="284">
        <v>15</v>
      </c>
      <c r="E229" s="95" t="s">
        <v>102</v>
      </c>
      <c r="F229" s="115">
        <v>168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642</v>
      </c>
      <c r="B230" s="622" t="s">
        <v>95</v>
      </c>
      <c r="C230" s="50" t="s">
        <v>2</v>
      </c>
      <c r="D230" s="581">
        <v>18</v>
      </c>
      <c r="E230" s="93" t="s">
        <v>102</v>
      </c>
      <c r="F230" s="52">
        <v>147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x14ac:dyDescent="0.2">
      <c r="A231" s="338" t="s">
        <v>693</v>
      </c>
      <c r="B231" s="627" t="s">
        <v>692</v>
      </c>
      <c r="C231" s="630" t="s">
        <v>172</v>
      </c>
      <c r="D231" s="631">
        <v>16</v>
      </c>
      <c r="E231" s="93" t="s">
        <v>102</v>
      </c>
      <c r="F231" s="536">
        <v>144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 t="s">
        <v>327</v>
      </c>
      <c r="B232" s="628" t="s">
        <v>136</v>
      </c>
      <c r="C232" s="280" t="s">
        <v>29</v>
      </c>
      <c r="D232" s="288">
        <v>12</v>
      </c>
      <c r="E232" s="94" t="s">
        <v>102</v>
      </c>
      <c r="F232" s="129">
        <v>190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226" t="s">
        <v>34</v>
      </c>
      <c r="C233" s="227"/>
      <c r="D233" s="228"/>
      <c r="E233" s="228"/>
      <c r="F233" s="230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/>
      <c r="B234" s="461" t="s">
        <v>119</v>
      </c>
      <c r="C234" s="313"/>
      <c r="D234" s="309"/>
      <c r="E234" s="309"/>
      <c r="F234" s="309"/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131">
        <v>168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644</v>
      </c>
      <c r="B236" s="330" t="s">
        <v>117</v>
      </c>
      <c r="C236" s="50" t="s">
        <v>2</v>
      </c>
      <c r="D236" s="581">
        <v>18</v>
      </c>
      <c r="E236" s="93" t="s">
        <v>102</v>
      </c>
      <c r="F236" s="52">
        <v>147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1207</v>
      </c>
      <c r="B237" s="333" t="s">
        <v>1208</v>
      </c>
      <c r="C237" s="630" t="s">
        <v>172</v>
      </c>
      <c r="D237" s="631">
        <v>16</v>
      </c>
      <c r="E237" s="93" t="s">
        <v>102</v>
      </c>
      <c r="F237" s="536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 t="s">
        <v>329</v>
      </c>
      <c r="B238" s="333" t="s">
        <v>138</v>
      </c>
      <c r="C238" s="280" t="s">
        <v>29</v>
      </c>
      <c r="D238" s="288">
        <v>12</v>
      </c>
      <c r="E238" s="94" t="s">
        <v>102</v>
      </c>
      <c r="F238" s="129">
        <v>190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226" t="s">
        <v>34</v>
      </c>
      <c r="C239" s="227"/>
      <c r="D239" s="228"/>
      <c r="E239" s="228"/>
      <c r="F239" s="230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ht="13.5" thickBot="1" x14ac:dyDescent="0.25">
      <c r="A240" s="338"/>
      <c r="B240" s="376" t="s">
        <v>114</v>
      </c>
      <c r="C240" s="377"/>
      <c r="D240" s="378"/>
      <c r="E240" s="378"/>
      <c r="F240" s="378"/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330</v>
      </c>
      <c r="B241" s="663" t="s">
        <v>112</v>
      </c>
      <c r="C241" s="131" t="s">
        <v>27</v>
      </c>
      <c r="D241" s="131">
        <v>16</v>
      </c>
      <c r="E241" s="131" t="s">
        <v>62</v>
      </c>
      <c r="F241" s="522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331</v>
      </c>
      <c r="B242" s="660" t="s">
        <v>113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1024</v>
      </c>
      <c r="B243" s="660" t="s">
        <v>519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1334</v>
      </c>
      <c r="B244" s="660" t="s">
        <v>1333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338" t="s">
        <v>873</v>
      </c>
      <c r="B245" s="660" t="s">
        <v>874</v>
      </c>
      <c r="C245" s="127" t="s">
        <v>27</v>
      </c>
      <c r="D245" s="127">
        <v>16</v>
      </c>
      <c r="E245" s="127" t="s">
        <v>62</v>
      </c>
      <c r="F245" s="523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338" t="s">
        <v>332</v>
      </c>
      <c r="B246" s="660" t="s">
        <v>177</v>
      </c>
      <c r="C246" s="127" t="s">
        <v>27</v>
      </c>
      <c r="D246" s="127">
        <v>16</v>
      </c>
      <c r="E246" s="127" t="s">
        <v>62</v>
      </c>
      <c r="F246" s="523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338"/>
      <c r="B247" s="519" t="s">
        <v>34</v>
      </c>
      <c r="C247" s="520"/>
      <c r="D247" s="493"/>
      <c r="E247" s="493"/>
      <c r="F247" s="521"/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865"/>
      <c r="B248" s="1007" t="s">
        <v>228</v>
      </c>
      <c r="C248" s="376"/>
      <c r="D248" s="376"/>
      <c r="E248" s="376"/>
      <c r="F248" s="1008"/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65" t="s">
        <v>333</v>
      </c>
      <c r="B249" s="1016" t="s">
        <v>224</v>
      </c>
      <c r="C249" s="131" t="s">
        <v>227</v>
      </c>
      <c r="D249" s="289">
        <v>16</v>
      </c>
      <c r="E249" s="131" t="s">
        <v>62</v>
      </c>
      <c r="F249" s="588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65" t="s">
        <v>334</v>
      </c>
      <c r="B250" s="719" t="s">
        <v>225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65" t="s">
        <v>1332</v>
      </c>
      <c r="B251" s="719" t="s">
        <v>1331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65" t="s">
        <v>335</v>
      </c>
      <c r="B252" s="719" t="s">
        <v>226</v>
      </c>
      <c r="C252" s="127" t="s">
        <v>227</v>
      </c>
      <c r="D252" s="290">
        <v>16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65" t="s">
        <v>1290</v>
      </c>
      <c r="B253" s="719" t="s">
        <v>1291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65" t="s">
        <v>773</v>
      </c>
      <c r="B254" s="719" t="s">
        <v>772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65" t="s">
        <v>1286</v>
      </c>
      <c r="B255" s="719" t="s">
        <v>1287</v>
      </c>
      <c r="C255" s="492" t="s">
        <v>15</v>
      </c>
      <c r="D255" s="274">
        <v>8</v>
      </c>
      <c r="E255" s="93" t="s">
        <v>62</v>
      </c>
      <c r="F255" s="106">
        <v>64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65" t="s">
        <v>1288</v>
      </c>
      <c r="B256" s="719" t="s">
        <v>1289</v>
      </c>
      <c r="C256" s="492" t="s">
        <v>15</v>
      </c>
      <c r="D256" s="274">
        <v>8</v>
      </c>
      <c r="E256" s="93" t="s">
        <v>62</v>
      </c>
      <c r="F256" s="106">
        <v>64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65" t="s">
        <v>775</v>
      </c>
      <c r="B257" s="719" t="s">
        <v>774</v>
      </c>
      <c r="C257" s="127" t="s">
        <v>227</v>
      </c>
      <c r="D257" s="290">
        <v>16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65" t="s">
        <v>685</v>
      </c>
      <c r="B258" s="719" t="s">
        <v>684</v>
      </c>
      <c r="C258" s="127" t="s">
        <v>227</v>
      </c>
      <c r="D258" s="290">
        <v>16</v>
      </c>
      <c r="E258" s="127" t="s">
        <v>62</v>
      </c>
      <c r="F258" s="589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65" t="s">
        <v>686</v>
      </c>
      <c r="B259" s="719" t="s">
        <v>687</v>
      </c>
      <c r="C259" s="127" t="s">
        <v>227</v>
      </c>
      <c r="D259" s="290">
        <v>16</v>
      </c>
      <c r="E259" s="127" t="s">
        <v>62</v>
      </c>
      <c r="F259" s="589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865" t="s">
        <v>1223</v>
      </c>
      <c r="B260" s="719" t="s">
        <v>1222</v>
      </c>
      <c r="C260" s="127" t="s">
        <v>1221</v>
      </c>
      <c r="D260" s="290">
        <v>12</v>
      </c>
      <c r="E260" s="127" t="s">
        <v>62</v>
      </c>
      <c r="F260" s="589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865" t="s">
        <v>1284</v>
      </c>
      <c r="B261" s="719" t="s">
        <v>1285</v>
      </c>
      <c r="C261" s="127">
        <v>700</v>
      </c>
      <c r="D261" s="290">
        <v>6</v>
      </c>
      <c r="E261" s="127" t="s">
        <v>62</v>
      </c>
      <c r="F261" s="1015">
        <v>144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865" t="s">
        <v>1283</v>
      </c>
      <c r="B262" s="719" t="s">
        <v>1282</v>
      </c>
      <c r="C262" s="492" t="s">
        <v>15</v>
      </c>
      <c r="D262" s="274">
        <v>8</v>
      </c>
      <c r="E262" s="93" t="s">
        <v>62</v>
      </c>
      <c r="F262" s="106">
        <v>64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1014" t="s">
        <v>1225</v>
      </c>
      <c r="B263" s="1017" t="s">
        <v>1224</v>
      </c>
      <c r="C263" s="612" t="s">
        <v>1221</v>
      </c>
      <c r="D263" s="1018">
        <v>12</v>
      </c>
      <c r="E263" s="612" t="s">
        <v>62</v>
      </c>
      <c r="F263" s="1009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519" t="s">
        <v>34</v>
      </c>
      <c r="C264" s="520"/>
      <c r="D264" s="493"/>
      <c r="E264" s="493"/>
      <c r="F264" s="521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483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485</v>
      </c>
      <c r="B266" s="333" t="s">
        <v>484</v>
      </c>
      <c r="C266" s="280" t="s">
        <v>172</v>
      </c>
      <c r="D266" s="288">
        <v>16</v>
      </c>
      <c r="E266" s="94" t="s">
        <v>63</v>
      </c>
      <c r="F266" s="382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/>
      <c r="B268" s="376" t="s">
        <v>229</v>
      </c>
      <c r="C268" s="376"/>
      <c r="D268" s="378"/>
      <c r="E268" s="378"/>
      <c r="F268" s="378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338" t="s">
        <v>336</v>
      </c>
      <c r="B269" s="330" t="s">
        <v>180</v>
      </c>
      <c r="C269" s="278" t="s">
        <v>172</v>
      </c>
      <c r="D269" s="290">
        <v>16</v>
      </c>
      <c r="E269" s="93" t="s">
        <v>102</v>
      </c>
      <c r="F269" s="124">
        <v>144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338"/>
      <c r="B270" s="226" t="s">
        <v>34</v>
      </c>
      <c r="C270" s="227"/>
      <c r="D270" s="228"/>
      <c r="E270" s="228"/>
      <c r="F270" s="230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338"/>
      <c r="B271" s="461" t="s">
        <v>104</v>
      </c>
      <c r="C271" s="461"/>
      <c r="D271" s="309"/>
      <c r="E271" s="309"/>
      <c r="F271" s="309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338" t="s">
        <v>337</v>
      </c>
      <c r="B272" s="664" t="s">
        <v>109</v>
      </c>
      <c r="C272" s="443" t="s">
        <v>106</v>
      </c>
      <c r="D272" s="115">
        <v>64</v>
      </c>
      <c r="E272" s="115" t="s">
        <v>62</v>
      </c>
      <c r="F272" s="136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338" t="s">
        <v>610</v>
      </c>
      <c r="B273" s="665" t="s">
        <v>108</v>
      </c>
      <c r="C273" s="442" t="s">
        <v>105</v>
      </c>
      <c r="D273" s="492">
        <v>64</v>
      </c>
      <c r="E273" s="46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3.5" thickBot="1" x14ac:dyDescent="0.25">
      <c r="A274" s="690" t="s">
        <v>437</v>
      </c>
      <c r="B274" s="666" t="s">
        <v>110</v>
      </c>
      <c r="C274" s="446" t="s">
        <v>107</v>
      </c>
      <c r="D274" s="492">
        <v>64</v>
      </c>
      <c r="E274" s="463" t="s">
        <v>62</v>
      </c>
      <c r="F274" s="134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3.5" thickBot="1" x14ac:dyDescent="0.25">
      <c r="A275" s="690"/>
      <c r="B275" s="226" t="s">
        <v>34</v>
      </c>
      <c r="C275" s="227"/>
      <c r="D275" s="493"/>
      <c r="E275" s="228"/>
      <c r="F275" s="230"/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3.5" thickBot="1" x14ac:dyDescent="0.25">
      <c r="A276" s="690"/>
      <c r="B276" s="309" t="s">
        <v>80</v>
      </c>
      <c r="C276" s="309"/>
      <c r="D276" s="309"/>
      <c r="E276" s="309"/>
      <c r="F276" s="309"/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338</v>
      </c>
      <c r="B277" s="667" t="s">
        <v>156</v>
      </c>
      <c r="C277" s="91" t="s">
        <v>129</v>
      </c>
      <c r="D277" s="1105">
        <v>64</v>
      </c>
      <c r="E277" s="115" t="s">
        <v>62</v>
      </c>
      <c r="F277" s="91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339</v>
      </c>
      <c r="B278" s="668" t="s">
        <v>176</v>
      </c>
      <c r="C278" s="93" t="s">
        <v>129</v>
      </c>
      <c r="D278" s="1102"/>
      <c r="E278" s="127" t="s">
        <v>62</v>
      </c>
      <c r="F278" s="9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340</v>
      </c>
      <c r="B279" s="660" t="s">
        <v>81</v>
      </c>
      <c r="C279" s="1099" t="s">
        <v>453</v>
      </c>
      <c r="D279" s="1102"/>
      <c r="E279" s="127" t="s">
        <v>62</v>
      </c>
      <c r="F279" s="9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 t="s">
        <v>341</v>
      </c>
      <c r="B280" s="660" t="s">
        <v>88</v>
      </c>
      <c r="C280" s="1100"/>
      <c r="D280" s="1102"/>
      <c r="E280" s="127" t="s">
        <v>62</v>
      </c>
      <c r="F280" s="9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473</v>
      </c>
      <c r="B281" s="660" t="s">
        <v>155</v>
      </c>
      <c r="C281" s="1100"/>
      <c r="D281" s="1102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 t="s">
        <v>476</v>
      </c>
      <c r="B282" s="660" t="s">
        <v>101</v>
      </c>
      <c r="C282" s="1100"/>
      <c r="D282" s="1102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454</v>
      </c>
      <c r="B283" s="660" t="s">
        <v>32</v>
      </c>
      <c r="C283" s="1100"/>
      <c r="D283" s="1102"/>
      <c r="E283" s="492" t="s">
        <v>62</v>
      </c>
      <c r="F283" s="123">
        <v>36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" customHeight="1" x14ac:dyDescent="0.2">
      <c r="A284" s="690" t="s">
        <v>518</v>
      </c>
      <c r="B284" s="665" t="s">
        <v>89</v>
      </c>
      <c r="C284" s="1100"/>
      <c r="D284" s="1102"/>
      <c r="E284" s="492" t="s">
        <v>62</v>
      </c>
      <c r="F284" s="52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498</v>
      </c>
      <c r="B285" s="660" t="s">
        <v>45</v>
      </c>
      <c r="C285" s="1101"/>
      <c r="D285" s="1103"/>
      <c r="E285" s="492" t="s">
        <v>62</v>
      </c>
      <c r="F285" s="123">
        <v>36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649</v>
      </c>
      <c r="B286" s="669" t="s">
        <v>654</v>
      </c>
      <c r="C286" s="579" t="s">
        <v>530</v>
      </c>
      <c r="D286" s="1104">
        <v>32</v>
      </c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650</v>
      </c>
      <c r="B287" s="669" t="s">
        <v>655</v>
      </c>
      <c r="C287" s="579" t="s">
        <v>530</v>
      </c>
      <c r="D287" s="1102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652</v>
      </c>
      <c r="B288" s="669" t="s">
        <v>656</v>
      </c>
      <c r="C288" s="579" t="s">
        <v>530</v>
      </c>
      <c r="D288" s="1102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659</v>
      </c>
      <c r="B289" s="669" t="s">
        <v>658</v>
      </c>
      <c r="C289" s="579" t="s">
        <v>530</v>
      </c>
      <c r="D289" s="1102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661</v>
      </c>
      <c r="B290" s="669" t="s">
        <v>660</v>
      </c>
      <c r="C290" s="579" t="s">
        <v>530</v>
      </c>
      <c r="D290" s="1102"/>
      <c r="E290" s="492" t="s">
        <v>62</v>
      </c>
      <c r="F290" s="123">
        <v>60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ht="12.75" customHeight="1" x14ac:dyDescent="0.2">
      <c r="A291" s="690" t="s">
        <v>663</v>
      </c>
      <c r="B291" s="669" t="s">
        <v>662</v>
      </c>
      <c r="C291" s="579" t="s">
        <v>530</v>
      </c>
      <c r="D291" s="1102"/>
      <c r="E291" s="492" t="s">
        <v>62</v>
      </c>
      <c r="F291" s="123">
        <v>60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2.75" customHeight="1" x14ac:dyDescent="0.2">
      <c r="A292" s="690" t="s">
        <v>653</v>
      </c>
      <c r="B292" s="669" t="s">
        <v>657</v>
      </c>
      <c r="C292" s="503" t="s">
        <v>129</v>
      </c>
      <c r="D292" s="1102"/>
      <c r="E292" s="492" t="s">
        <v>62</v>
      </c>
      <c r="F292" s="123">
        <v>60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ht="12.75" customHeight="1" x14ac:dyDescent="0.2">
      <c r="A293" s="690" t="s">
        <v>651</v>
      </c>
      <c r="B293" s="669" t="s">
        <v>655</v>
      </c>
      <c r="C293" s="503" t="s">
        <v>129</v>
      </c>
      <c r="D293" s="1103"/>
      <c r="E293" s="492" t="s">
        <v>62</v>
      </c>
      <c r="F293" s="123"/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342</v>
      </c>
      <c r="B294" s="660" t="s">
        <v>88</v>
      </c>
      <c r="C294" s="517" t="s">
        <v>530</v>
      </c>
      <c r="D294" s="518">
        <v>48</v>
      </c>
      <c r="E294" s="492" t="s">
        <v>62</v>
      </c>
      <c r="F294" s="123">
        <v>48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690">
        <v>31931</v>
      </c>
      <c r="B295" s="660" t="s">
        <v>527</v>
      </c>
      <c r="C295" s="517" t="s">
        <v>529</v>
      </c>
      <c r="D295" s="518">
        <v>32</v>
      </c>
      <c r="E295" s="492" t="s">
        <v>62</v>
      </c>
      <c r="F295" s="123">
        <v>24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690">
        <v>31930</v>
      </c>
      <c r="B296" s="660" t="s">
        <v>528</v>
      </c>
      <c r="C296" s="517" t="s">
        <v>529</v>
      </c>
      <c r="D296" s="518">
        <v>32</v>
      </c>
      <c r="E296" s="492" t="s">
        <v>62</v>
      </c>
      <c r="F296" s="123">
        <v>24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690" t="s">
        <v>1054</v>
      </c>
      <c r="B297" s="660" t="s">
        <v>1052</v>
      </c>
      <c r="C297" s="517" t="s">
        <v>1053</v>
      </c>
      <c r="D297" s="518">
        <v>64</v>
      </c>
      <c r="E297" s="492" t="s">
        <v>62</v>
      </c>
      <c r="F297" s="123">
        <v>36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690" t="s">
        <v>343</v>
      </c>
      <c r="B298" s="670" t="s">
        <v>32</v>
      </c>
      <c r="C298" s="52" t="s">
        <v>82</v>
      </c>
      <c r="D298" s="52">
        <v>24</v>
      </c>
      <c r="E298" s="492" t="s">
        <v>62</v>
      </c>
      <c r="F298" s="52">
        <v>80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/>
      <c r="B299" s="246" t="s">
        <v>34</v>
      </c>
      <c r="C299" s="247"/>
      <c r="D299" s="228"/>
      <c r="E299" s="228"/>
      <c r="F299" s="230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233</v>
      </c>
      <c r="B300" s="671" t="s">
        <v>25</v>
      </c>
      <c r="C300" s="47"/>
      <c r="D300" s="48">
        <v>500</v>
      </c>
      <c r="E300" s="48"/>
      <c r="F300" s="92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631</v>
      </c>
      <c r="B301" s="672" t="s">
        <v>630</v>
      </c>
      <c r="C301" s="571"/>
      <c r="D301" s="572">
        <v>500</v>
      </c>
      <c r="E301" s="572"/>
      <c r="F301" s="574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ht="13.5" thickBot="1" x14ac:dyDescent="0.25">
      <c r="A302" s="338" t="s">
        <v>234</v>
      </c>
      <c r="B302" s="673" t="s">
        <v>200</v>
      </c>
      <c r="C302" s="428"/>
      <c r="D302" s="429">
        <v>500</v>
      </c>
      <c r="E302" s="429"/>
      <c r="F302" s="429"/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344</v>
      </c>
      <c r="B303" s="674" t="s">
        <v>157</v>
      </c>
      <c r="C303" s="414" t="s">
        <v>36</v>
      </c>
      <c r="D303" s="415">
        <v>25</v>
      </c>
      <c r="E303" s="416" t="s">
        <v>63</v>
      </c>
      <c r="F303" s="416">
        <v>35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345</v>
      </c>
      <c r="B304" s="675" t="s">
        <v>158</v>
      </c>
      <c r="C304" s="304" t="s">
        <v>36</v>
      </c>
      <c r="D304" s="274">
        <v>25</v>
      </c>
      <c r="E304" s="93" t="s">
        <v>63</v>
      </c>
      <c r="F304" s="97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346</v>
      </c>
      <c r="B305" s="675" t="s">
        <v>159</v>
      </c>
      <c r="C305" s="304" t="s">
        <v>36</v>
      </c>
      <c r="D305" s="274">
        <v>25</v>
      </c>
      <c r="E305" s="93" t="s">
        <v>63</v>
      </c>
      <c r="F305" s="97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818</v>
      </c>
      <c r="B306" s="675" t="s">
        <v>157</v>
      </c>
      <c r="C306" s="304" t="s">
        <v>817</v>
      </c>
      <c r="D306" s="276">
        <v>14</v>
      </c>
      <c r="E306" s="93" t="s">
        <v>63</v>
      </c>
      <c r="F306" s="97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973</v>
      </c>
      <c r="B307" s="675" t="s">
        <v>159</v>
      </c>
      <c r="C307" s="304" t="s">
        <v>817</v>
      </c>
      <c r="D307" s="276">
        <v>14</v>
      </c>
      <c r="E307" s="93" t="s">
        <v>63</v>
      </c>
      <c r="F307" s="97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974</v>
      </c>
      <c r="B308" s="675" t="s">
        <v>159</v>
      </c>
      <c r="C308" s="304" t="s">
        <v>2</v>
      </c>
      <c r="D308" s="276">
        <v>14</v>
      </c>
      <c r="E308" s="93" t="s">
        <v>63</v>
      </c>
      <c r="F308" s="97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347</v>
      </c>
      <c r="B309" s="675" t="s">
        <v>121</v>
      </c>
      <c r="C309" s="305" t="s">
        <v>122</v>
      </c>
      <c r="D309" s="107">
        <v>25</v>
      </c>
      <c r="E309" s="93" t="s">
        <v>63</v>
      </c>
      <c r="F309" s="93">
        <v>35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 t="s">
        <v>348</v>
      </c>
      <c r="B310" s="675" t="s">
        <v>123</v>
      </c>
      <c r="C310" s="305" t="s">
        <v>122</v>
      </c>
      <c r="D310" s="107">
        <v>25</v>
      </c>
      <c r="E310" s="93" t="s">
        <v>63</v>
      </c>
      <c r="F310" s="93">
        <v>35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>
        <v>31945</v>
      </c>
      <c r="B311" s="675" t="s">
        <v>524</v>
      </c>
      <c r="C311" s="305" t="s">
        <v>525</v>
      </c>
      <c r="D311" s="107">
        <v>14</v>
      </c>
      <c r="E311" s="93" t="s">
        <v>63</v>
      </c>
      <c r="F311" s="93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31946</v>
      </c>
      <c r="B312" s="675" t="s">
        <v>526</v>
      </c>
      <c r="C312" s="305" t="s">
        <v>525</v>
      </c>
      <c r="D312" s="107">
        <v>14</v>
      </c>
      <c r="E312" s="93" t="s">
        <v>63</v>
      </c>
      <c r="F312" s="93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8"/>
      <c r="B313" s="675"/>
      <c r="C313" s="305"/>
      <c r="D313" s="107"/>
      <c r="E313" s="93"/>
      <c r="F313" s="93"/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349</v>
      </c>
      <c r="B314" s="676" t="s">
        <v>127</v>
      </c>
      <c r="C314" s="306" t="s">
        <v>128</v>
      </c>
      <c r="D314" s="303">
        <v>30</v>
      </c>
      <c r="E314" s="296" t="s">
        <v>64</v>
      </c>
      <c r="F314" s="299">
        <v>30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648</v>
      </c>
      <c r="B315" s="676" t="s">
        <v>472</v>
      </c>
      <c r="C315" s="306" t="s">
        <v>128</v>
      </c>
      <c r="D315" s="303">
        <v>16</v>
      </c>
      <c r="E315" s="296" t="s">
        <v>64</v>
      </c>
      <c r="F315" s="299">
        <v>30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500</v>
      </c>
      <c r="B316" s="676" t="s">
        <v>499</v>
      </c>
      <c r="C316" s="306" t="s">
        <v>128</v>
      </c>
      <c r="D316" s="303">
        <v>20</v>
      </c>
      <c r="E316" s="296" t="s">
        <v>64</v>
      </c>
      <c r="F316" s="299">
        <v>30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/>
      <c r="B317" s="676"/>
      <c r="C317" s="306"/>
      <c r="D317" s="303"/>
      <c r="E317" s="296"/>
      <c r="F317" s="299"/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350</v>
      </c>
      <c r="B318" s="675" t="s">
        <v>201</v>
      </c>
      <c r="C318" s="305" t="s">
        <v>202</v>
      </c>
      <c r="D318" s="107"/>
      <c r="E318" s="93" t="s">
        <v>64</v>
      </c>
      <c r="F318" s="93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351</v>
      </c>
      <c r="B319" s="675" t="s">
        <v>190</v>
      </c>
      <c r="C319" s="305" t="s">
        <v>202</v>
      </c>
      <c r="D319" s="107"/>
      <c r="E319" s="93" t="s">
        <v>64</v>
      </c>
      <c r="F319" s="93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>
        <v>31195</v>
      </c>
      <c r="B320" s="675" t="s">
        <v>520</v>
      </c>
      <c r="C320" s="305" t="s">
        <v>521</v>
      </c>
      <c r="D320" s="107">
        <v>22</v>
      </c>
      <c r="E320" s="93" t="s">
        <v>64</v>
      </c>
      <c r="F320" s="93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568</v>
      </c>
      <c r="B321" s="675" t="s">
        <v>508</v>
      </c>
      <c r="C321" s="305" t="s">
        <v>521</v>
      </c>
      <c r="D321" s="107">
        <v>22</v>
      </c>
      <c r="E321" s="93"/>
      <c r="F321" s="93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>
        <v>31198</v>
      </c>
      <c r="B322" s="675" t="s">
        <v>509</v>
      </c>
      <c r="C322" s="305" t="s">
        <v>521</v>
      </c>
      <c r="D322" s="107">
        <v>22</v>
      </c>
      <c r="E322" s="93" t="s">
        <v>63</v>
      </c>
      <c r="F322" s="93">
        <v>80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397</v>
      </c>
      <c r="B323" s="676" t="s">
        <v>399</v>
      </c>
      <c r="C323" s="306" t="s">
        <v>128</v>
      </c>
      <c r="D323" s="303">
        <v>16</v>
      </c>
      <c r="E323" s="93" t="s">
        <v>64</v>
      </c>
      <c r="F323" s="299">
        <v>80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398</v>
      </c>
      <c r="B324" s="676" t="s">
        <v>400</v>
      </c>
      <c r="C324" s="306" t="s">
        <v>128</v>
      </c>
      <c r="D324" s="303">
        <v>16</v>
      </c>
      <c r="E324" s="93" t="s">
        <v>64</v>
      </c>
      <c r="F324" s="299">
        <v>80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352</v>
      </c>
      <c r="B325" s="676" t="s">
        <v>236</v>
      </c>
      <c r="C325" s="306" t="s">
        <v>235</v>
      </c>
      <c r="D325" s="303">
        <v>29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353</v>
      </c>
      <c r="B326" s="676" t="s">
        <v>237</v>
      </c>
      <c r="C326" s="306" t="s">
        <v>238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354</v>
      </c>
      <c r="B327" s="676" t="s">
        <v>239</v>
      </c>
      <c r="C327" s="306" t="s">
        <v>240</v>
      </c>
      <c r="D327" s="303">
        <v>30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355</v>
      </c>
      <c r="B328" s="676" t="s">
        <v>241</v>
      </c>
      <c r="C328" s="306" t="s">
        <v>240</v>
      </c>
      <c r="D328" s="303">
        <v>20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356</v>
      </c>
      <c r="B329" s="676" t="s">
        <v>250</v>
      </c>
      <c r="C329" s="306" t="s">
        <v>249</v>
      </c>
      <c r="D329" s="303">
        <v>30</v>
      </c>
      <c r="E329" s="93" t="s">
        <v>64</v>
      </c>
      <c r="F329" s="299">
        <v>100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596</v>
      </c>
      <c r="B330" s="676" t="s">
        <v>474</v>
      </c>
      <c r="C330" s="306" t="s">
        <v>475</v>
      </c>
      <c r="D330" s="303">
        <v>60</v>
      </c>
      <c r="E330" s="93" t="s">
        <v>64</v>
      </c>
      <c r="F330" s="299">
        <v>100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9" t="s">
        <v>629</v>
      </c>
      <c r="B331" s="676" t="s">
        <v>619</v>
      </c>
      <c r="C331" s="306" t="s">
        <v>72</v>
      </c>
      <c r="D331" s="303">
        <v>10</v>
      </c>
      <c r="E331" s="93" t="s">
        <v>64</v>
      </c>
      <c r="F331" s="299">
        <v>100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9" t="s">
        <v>829</v>
      </c>
      <c r="B332" s="675" t="s">
        <v>828</v>
      </c>
      <c r="C332" s="305" t="s">
        <v>761</v>
      </c>
      <c r="D332" s="107">
        <v>20</v>
      </c>
      <c r="E332" s="93" t="s">
        <v>63</v>
      </c>
      <c r="F332" s="620">
        <v>30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9" t="s">
        <v>762</v>
      </c>
      <c r="B333" s="675" t="s">
        <v>760</v>
      </c>
      <c r="C333" s="305" t="s">
        <v>761</v>
      </c>
      <c r="D333" s="107">
        <v>20</v>
      </c>
      <c r="E333" s="93" t="s">
        <v>63</v>
      </c>
      <c r="F333" s="620">
        <v>30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448</v>
      </c>
      <c r="B334" s="675" t="s">
        <v>442</v>
      </c>
      <c r="C334" s="305" t="s">
        <v>446</v>
      </c>
      <c r="D334" s="274">
        <v>42</v>
      </c>
      <c r="E334" s="93" t="s">
        <v>64</v>
      </c>
      <c r="F334" s="93">
        <v>35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753</v>
      </c>
      <c r="B335" s="675" t="s">
        <v>752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1374</v>
      </c>
      <c r="B336" s="675" t="s">
        <v>1376</v>
      </c>
      <c r="C336" s="305" t="s">
        <v>36</v>
      </c>
      <c r="D336" s="274">
        <v>14</v>
      </c>
      <c r="E336" s="93" t="s">
        <v>63</v>
      </c>
      <c r="F336" s="93">
        <v>24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1375</v>
      </c>
      <c r="B337" s="675" t="s">
        <v>1377</v>
      </c>
      <c r="C337" s="305" t="s">
        <v>36</v>
      </c>
      <c r="D337" s="274">
        <v>14</v>
      </c>
      <c r="E337" s="93" t="s">
        <v>63</v>
      </c>
      <c r="F337" s="93">
        <v>24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449</v>
      </c>
      <c r="B338" s="675" t="s">
        <v>443</v>
      </c>
      <c r="C338" s="305" t="s">
        <v>446</v>
      </c>
      <c r="D338" s="274">
        <v>42</v>
      </c>
      <c r="E338" s="93" t="s">
        <v>64</v>
      </c>
      <c r="F338" s="93">
        <v>35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945</v>
      </c>
      <c r="B339" s="675" t="s">
        <v>946</v>
      </c>
      <c r="C339" s="305" t="s">
        <v>235</v>
      </c>
      <c r="D339" s="274">
        <v>18</v>
      </c>
      <c r="E339" s="93" t="s">
        <v>64</v>
      </c>
      <c r="F339" s="93">
        <v>28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450</v>
      </c>
      <c r="B340" s="675" t="s">
        <v>444</v>
      </c>
      <c r="C340" s="305" t="s">
        <v>446</v>
      </c>
      <c r="D340" s="274">
        <v>42</v>
      </c>
      <c r="E340" s="93" t="s">
        <v>64</v>
      </c>
      <c r="F340" s="93">
        <v>35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755</v>
      </c>
      <c r="B341" s="675" t="s">
        <v>756</v>
      </c>
      <c r="C341" s="305" t="s">
        <v>36</v>
      </c>
      <c r="D341" s="274">
        <v>18</v>
      </c>
      <c r="E341" s="93" t="s">
        <v>64</v>
      </c>
      <c r="F341" s="93">
        <v>36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947</v>
      </c>
      <c r="B342" s="675" t="s">
        <v>948</v>
      </c>
      <c r="C342" s="305" t="s">
        <v>235</v>
      </c>
      <c r="D342" s="274">
        <v>18</v>
      </c>
      <c r="E342" s="93" t="s">
        <v>64</v>
      </c>
      <c r="F342" s="93">
        <v>28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1298</v>
      </c>
      <c r="B343" s="675" t="s">
        <v>1297</v>
      </c>
      <c r="C343" s="305" t="s">
        <v>235</v>
      </c>
      <c r="D343" s="274">
        <v>18</v>
      </c>
      <c r="E343" s="93" t="s">
        <v>64</v>
      </c>
      <c r="F343" s="93">
        <v>28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452</v>
      </c>
      <c r="B344" s="675" t="s">
        <v>445</v>
      </c>
      <c r="C344" s="305" t="s">
        <v>446</v>
      </c>
      <c r="D344" s="274">
        <v>42</v>
      </c>
      <c r="E344" s="93" t="s">
        <v>64</v>
      </c>
      <c r="F344" s="93">
        <v>35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1043</v>
      </c>
      <c r="B345" s="675" t="s">
        <v>1042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1047</v>
      </c>
      <c r="B346" s="675" t="s">
        <v>1046</v>
      </c>
      <c r="C346" s="305" t="s">
        <v>235</v>
      </c>
      <c r="D346" s="274">
        <v>18</v>
      </c>
      <c r="E346" s="93" t="s">
        <v>64</v>
      </c>
      <c r="F346" s="93">
        <v>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1242</v>
      </c>
      <c r="B347" s="675" t="s">
        <v>1243</v>
      </c>
      <c r="C347" s="305" t="s">
        <v>36</v>
      </c>
      <c r="D347" s="274">
        <v>18</v>
      </c>
      <c r="E347" s="93" t="s">
        <v>64</v>
      </c>
      <c r="F347" s="93">
        <v>36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1244</v>
      </c>
      <c r="B348" s="675" t="s">
        <v>1245</v>
      </c>
      <c r="C348" s="305" t="s">
        <v>36</v>
      </c>
      <c r="D348" s="274">
        <v>18</v>
      </c>
      <c r="E348" s="93" t="s">
        <v>64</v>
      </c>
      <c r="F348" s="93">
        <v>36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1295</v>
      </c>
      <c r="B349" s="675" t="s">
        <v>1296</v>
      </c>
      <c r="C349" s="305" t="s">
        <v>36</v>
      </c>
      <c r="D349" s="274">
        <v>18</v>
      </c>
      <c r="E349" s="93" t="s">
        <v>64</v>
      </c>
      <c r="F349" s="93">
        <v>36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1045</v>
      </c>
      <c r="B350" s="675" t="s">
        <v>1044</v>
      </c>
      <c r="C350" s="305" t="s">
        <v>36</v>
      </c>
      <c r="D350" s="274">
        <v>18</v>
      </c>
      <c r="E350" s="93" t="s">
        <v>64</v>
      </c>
      <c r="F350" s="93">
        <v>36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1050</v>
      </c>
      <c r="B351" s="675" t="s">
        <v>1049</v>
      </c>
      <c r="C351" s="305" t="s">
        <v>235</v>
      </c>
      <c r="D351" s="274">
        <v>18</v>
      </c>
      <c r="E351" s="93" t="s">
        <v>64</v>
      </c>
      <c r="F351" s="93">
        <v>28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/>
      <c r="B352" s="675"/>
      <c r="C352" s="305"/>
      <c r="D352" s="274"/>
      <c r="E352" s="93"/>
      <c r="F352" s="93"/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357</v>
      </c>
      <c r="B353" s="675" t="s">
        <v>169</v>
      </c>
      <c r="C353" s="305" t="s">
        <v>170</v>
      </c>
      <c r="D353" s="274">
        <v>50</v>
      </c>
      <c r="E353" s="93" t="s">
        <v>171</v>
      </c>
      <c r="F353" s="93">
        <v>72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38" t="s">
        <v>358</v>
      </c>
      <c r="B354" s="675" t="s">
        <v>169</v>
      </c>
      <c r="C354" s="305" t="s">
        <v>2</v>
      </c>
      <c r="D354" s="107">
        <v>30</v>
      </c>
      <c r="E354" s="93" t="s">
        <v>171</v>
      </c>
      <c r="F354" s="93">
        <v>72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38" t="s">
        <v>359</v>
      </c>
      <c r="B355" s="675" t="s">
        <v>169</v>
      </c>
      <c r="C355" s="305" t="s">
        <v>172</v>
      </c>
      <c r="D355" s="107">
        <v>15</v>
      </c>
      <c r="E355" s="93" t="s">
        <v>171</v>
      </c>
      <c r="F355" s="93">
        <v>80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38" t="s">
        <v>581</v>
      </c>
      <c r="B356" s="675" t="s">
        <v>580</v>
      </c>
      <c r="C356" s="305" t="s">
        <v>2</v>
      </c>
      <c r="D356" s="107">
        <v>36</v>
      </c>
      <c r="E356" s="93" t="s">
        <v>171</v>
      </c>
      <c r="F356" s="93">
        <v>50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38" t="s">
        <v>998</v>
      </c>
      <c r="B357" s="675" t="s">
        <v>996</v>
      </c>
      <c r="C357" s="305" t="s">
        <v>997</v>
      </c>
      <c r="D357" s="107">
        <v>13</v>
      </c>
      <c r="E357" s="93" t="s">
        <v>171</v>
      </c>
      <c r="F357" s="93">
        <v>50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38" t="s">
        <v>583</v>
      </c>
      <c r="B358" s="675" t="s">
        <v>582</v>
      </c>
      <c r="C358" s="305" t="s">
        <v>172</v>
      </c>
      <c r="D358" s="107">
        <v>21</v>
      </c>
      <c r="E358" s="93" t="s">
        <v>171</v>
      </c>
      <c r="F358" s="93">
        <v>50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693" t="s">
        <v>360</v>
      </c>
      <c r="B359" s="675" t="s">
        <v>51</v>
      </c>
      <c r="C359" s="305" t="s">
        <v>37</v>
      </c>
      <c r="D359" s="107">
        <v>40</v>
      </c>
      <c r="E359" s="93" t="s">
        <v>171</v>
      </c>
      <c r="F359" s="93">
        <v>80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ht="13.5" thickBot="1" x14ac:dyDescent="0.25">
      <c r="A360" s="338" t="s">
        <v>361</v>
      </c>
      <c r="B360" s="677" t="s">
        <v>51</v>
      </c>
      <c r="C360" s="555" t="s">
        <v>38</v>
      </c>
      <c r="D360" s="102">
        <v>20</v>
      </c>
      <c r="E360" s="94" t="s">
        <v>171</v>
      </c>
      <c r="F360" s="94">
        <v>80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2"/>
      <c r="B361" s="845" t="s">
        <v>184</v>
      </c>
      <c r="C361" s="477"/>
      <c r="D361" s="111"/>
      <c r="E361" s="131"/>
      <c r="F361" s="111"/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2" t="s">
        <v>1077</v>
      </c>
      <c r="B362" s="843" t="s">
        <v>1075</v>
      </c>
      <c r="C362" s="841" t="s">
        <v>74</v>
      </c>
      <c r="D362" s="840">
        <v>20</v>
      </c>
      <c r="E362" s="536" t="s">
        <v>63</v>
      </c>
      <c r="F362" s="840">
        <v>72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2" t="s">
        <v>1078</v>
      </c>
      <c r="B363" s="736" t="s">
        <v>1076</v>
      </c>
      <c r="C363" s="274" t="s">
        <v>74</v>
      </c>
      <c r="D363" s="112">
        <v>20</v>
      </c>
      <c r="E363" s="127" t="s">
        <v>63</v>
      </c>
      <c r="F363" s="112">
        <v>72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842" t="s">
        <v>362</v>
      </c>
      <c r="B364" s="843" t="s">
        <v>185</v>
      </c>
      <c r="C364" s="841" t="s">
        <v>74</v>
      </c>
      <c r="D364" s="840">
        <v>20</v>
      </c>
      <c r="E364" s="536" t="s">
        <v>63</v>
      </c>
      <c r="F364" s="840">
        <v>72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842" t="s">
        <v>1167</v>
      </c>
      <c r="B365" s="843" t="s">
        <v>185</v>
      </c>
      <c r="C365" s="841" t="s">
        <v>74</v>
      </c>
      <c r="D365" s="920">
        <v>10</v>
      </c>
      <c r="E365" s="127" t="s">
        <v>63</v>
      </c>
      <c r="F365" s="920">
        <v>128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842" t="s">
        <v>363</v>
      </c>
      <c r="B366" s="736" t="s">
        <v>186</v>
      </c>
      <c r="C366" s="274" t="s">
        <v>74</v>
      </c>
      <c r="D366" s="112">
        <v>20</v>
      </c>
      <c r="E366" s="536" t="s">
        <v>63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842" t="s">
        <v>1168</v>
      </c>
      <c r="B367" s="736" t="s">
        <v>186</v>
      </c>
      <c r="C367" s="841" t="s">
        <v>74</v>
      </c>
      <c r="D367" s="112">
        <v>10</v>
      </c>
      <c r="E367" s="127" t="s">
        <v>63</v>
      </c>
      <c r="F367" s="112">
        <v>128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842" t="s">
        <v>364</v>
      </c>
      <c r="B368" s="736" t="s">
        <v>185</v>
      </c>
      <c r="C368" s="274" t="s">
        <v>55</v>
      </c>
      <c r="D368" s="112">
        <v>4</v>
      </c>
      <c r="E368" s="536" t="s">
        <v>63</v>
      </c>
      <c r="F368" s="112">
        <v>64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ht="13.5" thickBot="1" x14ac:dyDescent="0.25">
      <c r="A369" s="842" t="s">
        <v>365</v>
      </c>
      <c r="B369" s="844" t="s">
        <v>186</v>
      </c>
      <c r="C369" s="606" t="s">
        <v>55</v>
      </c>
      <c r="D369" s="113">
        <v>4</v>
      </c>
      <c r="E369" s="117" t="s">
        <v>63</v>
      </c>
      <c r="F369" s="113">
        <v>64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/>
      <c r="B370" s="680" t="s">
        <v>181</v>
      </c>
      <c r="C370" s="553"/>
      <c r="D370" s="553"/>
      <c r="E370" s="138"/>
      <c r="F370" s="553"/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366</v>
      </c>
      <c r="B371" s="678" t="s">
        <v>218</v>
      </c>
      <c r="C371" s="112" t="s">
        <v>219</v>
      </c>
      <c r="D371" s="112">
        <v>5</v>
      </c>
      <c r="E371" s="127" t="s">
        <v>126</v>
      </c>
      <c r="F371" s="112">
        <v>72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367</v>
      </c>
      <c r="B372" s="678" t="s">
        <v>220</v>
      </c>
      <c r="C372" s="112" t="s">
        <v>219</v>
      </c>
      <c r="D372" s="112">
        <v>5</v>
      </c>
      <c r="E372" s="127" t="s">
        <v>126</v>
      </c>
      <c r="F372" s="112">
        <v>72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977</v>
      </c>
      <c r="B373" s="678" t="s">
        <v>978</v>
      </c>
      <c r="C373" s="112" t="s">
        <v>979</v>
      </c>
      <c r="D373" s="112">
        <v>5</v>
      </c>
      <c r="E373" s="127" t="s">
        <v>980</v>
      </c>
      <c r="F373" s="112">
        <v>160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1271</v>
      </c>
      <c r="B374" s="678" t="s">
        <v>1269</v>
      </c>
      <c r="C374" s="112" t="s">
        <v>1270</v>
      </c>
      <c r="D374" s="112">
        <v>5</v>
      </c>
      <c r="E374" s="127" t="s">
        <v>980</v>
      </c>
      <c r="F374" s="112">
        <v>160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790</v>
      </c>
      <c r="B375" s="678" t="s">
        <v>791</v>
      </c>
      <c r="C375" s="112" t="s">
        <v>182</v>
      </c>
      <c r="D375" s="112">
        <v>4</v>
      </c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1097</v>
      </c>
      <c r="B376" s="678" t="s">
        <v>1096</v>
      </c>
      <c r="C376" s="112">
        <v>4</v>
      </c>
      <c r="D376" s="112"/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487</v>
      </c>
      <c r="B377" s="678" t="s">
        <v>488</v>
      </c>
      <c r="C377" s="112" t="s">
        <v>74</v>
      </c>
      <c r="D377" s="112">
        <v>10</v>
      </c>
      <c r="E377" s="127" t="s">
        <v>126</v>
      </c>
      <c r="F377" s="112">
        <v>144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1307</v>
      </c>
      <c r="B378" s="678" t="s">
        <v>1308</v>
      </c>
      <c r="C378" s="112" t="s">
        <v>1309</v>
      </c>
      <c r="D378" s="112">
        <v>12</v>
      </c>
      <c r="E378" s="127" t="s">
        <v>126</v>
      </c>
      <c r="F378" s="112">
        <v>72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785</v>
      </c>
      <c r="B379" s="678" t="s">
        <v>786</v>
      </c>
      <c r="C379" s="112" t="s">
        <v>182</v>
      </c>
      <c r="D379" s="112">
        <v>4</v>
      </c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1306</v>
      </c>
      <c r="B380" s="678" t="s">
        <v>1305</v>
      </c>
      <c r="C380" s="112">
        <v>4</v>
      </c>
      <c r="D380" s="112"/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793</v>
      </c>
      <c r="B381" s="678" t="s">
        <v>733</v>
      </c>
      <c r="C381" s="112" t="s">
        <v>182</v>
      </c>
      <c r="D381" s="112">
        <v>4</v>
      </c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1099</v>
      </c>
      <c r="B382" s="678" t="s">
        <v>1098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1179</v>
      </c>
      <c r="B383" s="678" t="s">
        <v>1178</v>
      </c>
      <c r="C383" s="112">
        <v>4</v>
      </c>
      <c r="D383" s="112"/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847</v>
      </c>
      <c r="B384" s="678" t="s">
        <v>846</v>
      </c>
      <c r="C384" s="112">
        <v>4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1174</v>
      </c>
      <c r="B385" s="678" t="s">
        <v>1175</v>
      </c>
      <c r="C385" s="112" t="s">
        <v>182</v>
      </c>
      <c r="D385" s="112">
        <v>4</v>
      </c>
      <c r="E385" s="127" t="s">
        <v>126</v>
      </c>
      <c r="F385" s="112">
        <v>100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1177</v>
      </c>
      <c r="B386" s="678" t="s">
        <v>1176</v>
      </c>
      <c r="C386" s="112">
        <v>4</v>
      </c>
      <c r="D386" s="112"/>
      <c r="E386" s="127" t="s">
        <v>126</v>
      </c>
      <c r="F386" s="112">
        <v>100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1310</v>
      </c>
      <c r="B387" s="678" t="s">
        <v>1311</v>
      </c>
      <c r="C387" s="112" t="s">
        <v>1309</v>
      </c>
      <c r="D387" s="112">
        <v>12</v>
      </c>
      <c r="E387" s="127" t="s">
        <v>126</v>
      </c>
      <c r="F387" s="112">
        <v>72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941</v>
      </c>
      <c r="B388" s="678" t="s">
        <v>942</v>
      </c>
      <c r="C388" s="112" t="s">
        <v>505</v>
      </c>
      <c r="D388" s="112">
        <v>8</v>
      </c>
      <c r="E388" s="127" t="s">
        <v>126</v>
      </c>
      <c r="F388" s="112">
        <v>72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1102</v>
      </c>
      <c r="B389" s="678" t="s">
        <v>1100</v>
      </c>
      <c r="C389" s="112" t="s">
        <v>1101</v>
      </c>
      <c r="D389" s="112">
        <v>4</v>
      </c>
      <c r="E389" s="127" t="s">
        <v>126</v>
      </c>
      <c r="F389" s="112">
        <v>96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504</v>
      </c>
      <c r="B390" s="678" t="s">
        <v>501</v>
      </c>
      <c r="C390" s="112" t="s">
        <v>505</v>
      </c>
      <c r="D390" s="112">
        <v>8</v>
      </c>
      <c r="E390" s="127" t="s">
        <v>126</v>
      </c>
      <c r="F390" s="112">
        <v>72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588</v>
      </c>
      <c r="B391" s="678" t="s">
        <v>587</v>
      </c>
      <c r="C391" s="112" t="s">
        <v>194</v>
      </c>
      <c r="D391" s="112">
        <v>5</v>
      </c>
      <c r="E391" s="127" t="s">
        <v>63</v>
      </c>
      <c r="F391" s="112">
        <v>128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590</v>
      </c>
      <c r="B392" s="678" t="s">
        <v>589</v>
      </c>
      <c r="C392" s="112" t="s">
        <v>194</v>
      </c>
      <c r="D392" s="112">
        <v>5</v>
      </c>
      <c r="E392" s="127" t="s">
        <v>63</v>
      </c>
      <c r="F392" s="112">
        <v>128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626</v>
      </c>
      <c r="B393" s="681" t="s">
        <v>625</v>
      </c>
      <c r="C393" s="112" t="s">
        <v>194</v>
      </c>
      <c r="D393" s="112">
        <v>5</v>
      </c>
      <c r="E393" s="127" t="s">
        <v>63</v>
      </c>
      <c r="F393" s="112">
        <v>128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628</v>
      </c>
      <c r="B394" s="678" t="s">
        <v>627</v>
      </c>
      <c r="C394" s="112" t="s">
        <v>194</v>
      </c>
      <c r="D394" s="112">
        <v>5</v>
      </c>
      <c r="E394" s="127" t="s">
        <v>63</v>
      </c>
      <c r="F394" s="112">
        <v>128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592</v>
      </c>
      <c r="B395" s="678" t="s">
        <v>591</v>
      </c>
      <c r="C395" s="112" t="s">
        <v>182</v>
      </c>
      <c r="D395" s="112">
        <v>4</v>
      </c>
      <c r="E395" s="127" t="s">
        <v>126</v>
      </c>
      <c r="F395" s="112">
        <v>64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1104</v>
      </c>
      <c r="B396" s="678" t="s">
        <v>1103</v>
      </c>
      <c r="C396" s="112">
        <v>4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1082</v>
      </c>
      <c r="B397" s="678" t="s">
        <v>1081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595</v>
      </c>
      <c r="B398" s="678" t="s">
        <v>594</v>
      </c>
      <c r="C398" s="112" t="s">
        <v>182</v>
      </c>
      <c r="D398" s="112">
        <v>4</v>
      </c>
      <c r="E398" s="127" t="s">
        <v>126</v>
      </c>
      <c r="F398" s="112">
        <v>64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1105</v>
      </c>
      <c r="B399" s="678" t="s">
        <v>1106</v>
      </c>
      <c r="C399" s="112">
        <v>4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1107</v>
      </c>
      <c r="B400" s="678" t="s">
        <v>1108</v>
      </c>
      <c r="C400" s="112" t="s">
        <v>31</v>
      </c>
      <c r="D400" s="112">
        <v>10</v>
      </c>
      <c r="E400" s="127" t="s">
        <v>126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1159</v>
      </c>
      <c r="B401" s="678" t="s">
        <v>1158</v>
      </c>
      <c r="C401" s="112">
        <v>3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1157</v>
      </c>
      <c r="B402" s="678" t="s">
        <v>1156</v>
      </c>
      <c r="C402" s="112" t="s">
        <v>31</v>
      </c>
      <c r="D402" s="112">
        <v>10</v>
      </c>
      <c r="E402" s="127" t="s">
        <v>126</v>
      </c>
      <c r="F402" s="112">
        <v>72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1230</v>
      </c>
      <c r="B403" s="678" t="s">
        <v>1232</v>
      </c>
      <c r="C403" s="112" t="s">
        <v>31</v>
      </c>
      <c r="D403" s="112">
        <v>10</v>
      </c>
      <c r="E403" s="127" t="s">
        <v>126</v>
      </c>
      <c r="F403" s="112">
        <v>72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1315</v>
      </c>
      <c r="B404" s="678" t="s">
        <v>1316</v>
      </c>
      <c r="C404" s="112">
        <v>4</v>
      </c>
      <c r="D404" s="112"/>
      <c r="E404" s="127" t="s">
        <v>126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1281</v>
      </c>
      <c r="B405" s="678" t="s">
        <v>1280</v>
      </c>
      <c r="C405" s="112">
        <v>1.5</v>
      </c>
      <c r="D405" s="112"/>
      <c r="E405" s="127" t="s">
        <v>126</v>
      </c>
      <c r="F405" s="112">
        <v>160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1335</v>
      </c>
      <c r="B406" s="678" t="s">
        <v>1336</v>
      </c>
      <c r="C406" s="112">
        <v>2.5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1338</v>
      </c>
      <c r="B407" s="678" t="s">
        <v>1337</v>
      </c>
      <c r="C407" s="112" t="s">
        <v>31</v>
      </c>
      <c r="D407" s="112">
        <v>6</v>
      </c>
      <c r="E407" s="127" t="s">
        <v>126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1340</v>
      </c>
      <c r="B408" s="678" t="s">
        <v>1339</v>
      </c>
      <c r="C408" s="112">
        <v>2.5</v>
      </c>
      <c r="D408" s="112"/>
      <c r="E408" s="127" t="s">
        <v>126</v>
      </c>
      <c r="F408" s="112">
        <v>100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1342</v>
      </c>
      <c r="B409" s="678" t="s">
        <v>1341</v>
      </c>
      <c r="C409" s="112" t="s">
        <v>31</v>
      </c>
      <c r="D409" s="112">
        <v>6</v>
      </c>
      <c r="E409" s="127" t="s">
        <v>126</v>
      </c>
      <c r="F409" s="112">
        <v>72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1344</v>
      </c>
      <c r="B410" s="678" t="s">
        <v>1343</v>
      </c>
      <c r="C410" s="112">
        <v>2.5</v>
      </c>
      <c r="D410" s="112"/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1346</v>
      </c>
      <c r="B411" s="678" t="s">
        <v>1345</v>
      </c>
      <c r="C411" s="112" t="s">
        <v>31</v>
      </c>
      <c r="D411" s="112">
        <v>6</v>
      </c>
      <c r="E411" s="127" t="s">
        <v>126</v>
      </c>
      <c r="F411" s="112">
        <v>72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1348</v>
      </c>
      <c r="B412" s="678" t="s">
        <v>1347</v>
      </c>
      <c r="C412" s="112">
        <v>2.5</v>
      </c>
      <c r="D412" s="112"/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1256</v>
      </c>
      <c r="B413" s="678" t="s">
        <v>1248</v>
      </c>
      <c r="C413" s="112">
        <v>4</v>
      </c>
      <c r="D413" s="112"/>
      <c r="E413" s="127" t="s">
        <v>126</v>
      </c>
      <c r="F413" s="112">
        <v>100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1257</v>
      </c>
      <c r="B414" s="678" t="s">
        <v>1249</v>
      </c>
      <c r="C414" s="112" t="s">
        <v>182</v>
      </c>
      <c r="D414" s="112">
        <v>4</v>
      </c>
      <c r="E414" s="127" t="s">
        <v>126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1258</v>
      </c>
      <c r="B415" s="678" t="s">
        <v>1250</v>
      </c>
      <c r="C415" s="112">
        <v>4</v>
      </c>
      <c r="D415" s="112"/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1259</v>
      </c>
      <c r="B416" s="678" t="s">
        <v>1251</v>
      </c>
      <c r="C416" s="112" t="s">
        <v>182</v>
      </c>
      <c r="D416" s="112">
        <v>4</v>
      </c>
      <c r="E416" s="127" t="s">
        <v>1252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1322</v>
      </c>
      <c r="B417" s="678" t="s">
        <v>1321</v>
      </c>
      <c r="C417" s="112" t="s">
        <v>182</v>
      </c>
      <c r="D417" s="112">
        <v>4</v>
      </c>
      <c r="E417" s="127" t="s">
        <v>126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1319</v>
      </c>
      <c r="B418" s="678" t="s">
        <v>1320</v>
      </c>
      <c r="C418" s="112">
        <v>4</v>
      </c>
      <c r="D418" s="112"/>
      <c r="E418" s="127" t="s">
        <v>126</v>
      </c>
      <c r="F418" s="112">
        <v>100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1324</v>
      </c>
      <c r="B419" s="678" t="s">
        <v>1323</v>
      </c>
      <c r="C419" s="112">
        <v>4</v>
      </c>
      <c r="D419" s="112"/>
      <c r="E419" s="127" t="s">
        <v>126</v>
      </c>
      <c r="F419" s="112">
        <v>100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679</v>
      </c>
      <c r="B420" s="678" t="s">
        <v>695</v>
      </c>
      <c r="C420" s="112" t="s">
        <v>681</v>
      </c>
      <c r="D420" s="254">
        <v>15</v>
      </c>
      <c r="E420" s="127" t="s">
        <v>126</v>
      </c>
      <c r="F420" s="112">
        <v>120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680</v>
      </c>
      <c r="B421" s="678" t="s">
        <v>696</v>
      </c>
      <c r="C421" s="112" t="s">
        <v>681</v>
      </c>
      <c r="D421" s="254">
        <v>15</v>
      </c>
      <c r="E421" s="127" t="s">
        <v>126</v>
      </c>
      <c r="F421" s="112">
        <v>120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682</v>
      </c>
      <c r="B422" s="678" t="s">
        <v>697</v>
      </c>
      <c r="C422" s="112" t="s">
        <v>694</v>
      </c>
      <c r="D422" s="254">
        <v>15</v>
      </c>
      <c r="E422" s="127" t="s">
        <v>126</v>
      </c>
      <c r="F422" s="112">
        <v>120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683</v>
      </c>
      <c r="B423" s="678" t="s">
        <v>698</v>
      </c>
      <c r="C423" s="112" t="s">
        <v>694</v>
      </c>
      <c r="D423" s="254">
        <v>15</v>
      </c>
      <c r="E423" s="127" t="s">
        <v>126</v>
      </c>
      <c r="F423" s="112">
        <v>120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836</v>
      </c>
      <c r="B424" s="718" t="s">
        <v>835</v>
      </c>
      <c r="C424" s="112" t="s">
        <v>55</v>
      </c>
      <c r="D424" s="254"/>
      <c r="E424" s="127" t="s">
        <v>64</v>
      </c>
      <c r="F424" s="112">
        <v>160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676</v>
      </c>
      <c r="B425" s="678" t="s">
        <v>675</v>
      </c>
      <c r="C425" s="112">
        <v>2.5</v>
      </c>
      <c r="D425" s="112">
        <v>2.5</v>
      </c>
      <c r="E425" s="127" t="s">
        <v>126</v>
      </c>
      <c r="F425" s="112">
        <v>160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678</v>
      </c>
      <c r="B426" s="678" t="s">
        <v>677</v>
      </c>
      <c r="C426" s="112">
        <v>2.5</v>
      </c>
      <c r="D426" s="112">
        <v>2.5</v>
      </c>
      <c r="E426" s="127" t="s">
        <v>126</v>
      </c>
      <c r="F426" s="112">
        <v>160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368</v>
      </c>
      <c r="B427" s="678" t="s">
        <v>221</v>
      </c>
      <c r="C427" s="112" t="s">
        <v>219</v>
      </c>
      <c r="D427" s="112">
        <v>5</v>
      </c>
      <c r="E427" s="127" t="s">
        <v>126</v>
      </c>
      <c r="F427" s="112">
        <v>72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759</v>
      </c>
      <c r="B428" s="678" t="s">
        <v>758</v>
      </c>
      <c r="C428" s="112" t="s">
        <v>219</v>
      </c>
      <c r="D428" s="112">
        <v>5</v>
      </c>
      <c r="E428" s="127" t="s">
        <v>126</v>
      </c>
      <c r="F428" s="112">
        <v>72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1351</v>
      </c>
      <c r="B429" s="678" t="s">
        <v>1349</v>
      </c>
      <c r="C429" s="112">
        <v>4</v>
      </c>
      <c r="D429" s="1058"/>
      <c r="E429" s="127" t="s">
        <v>126</v>
      </c>
      <c r="F429" s="1058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1095</v>
      </c>
      <c r="B430" s="678" t="s">
        <v>1094</v>
      </c>
      <c r="C430" s="112" t="s">
        <v>194</v>
      </c>
      <c r="D430" s="112">
        <v>10</v>
      </c>
      <c r="E430" s="127" t="s">
        <v>126</v>
      </c>
      <c r="F430" s="112">
        <v>72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1329</v>
      </c>
      <c r="B431" s="723" t="s">
        <v>714</v>
      </c>
      <c r="C431" s="112" t="s">
        <v>713</v>
      </c>
      <c r="D431" s="112">
        <v>12</v>
      </c>
      <c r="E431" s="127" t="s">
        <v>126</v>
      </c>
      <c r="F431" s="112">
        <v>128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711</v>
      </c>
      <c r="B432" s="678" t="s">
        <v>712</v>
      </c>
      <c r="C432" s="112" t="s">
        <v>713</v>
      </c>
      <c r="D432" s="112">
        <v>14</v>
      </c>
      <c r="E432" s="127" t="s">
        <v>126</v>
      </c>
      <c r="F432" s="112">
        <v>105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1237</v>
      </c>
      <c r="B433" s="678" t="s">
        <v>1236</v>
      </c>
      <c r="C433" s="112" t="s">
        <v>713</v>
      </c>
      <c r="D433" s="112">
        <v>12</v>
      </c>
      <c r="E433" s="127" t="s">
        <v>126</v>
      </c>
      <c r="F433" s="112">
        <v>128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1239</v>
      </c>
      <c r="B434" s="678" t="s">
        <v>1238</v>
      </c>
      <c r="C434" s="112" t="s">
        <v>713</v>
      </c>
      <c r="D434" s="112">
        <v>12</v>
      </c>
      <c r="E434" s="127" t="s">
        <v>126</v>
      </c>
      <c r="F434" s="112">
        <v>128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1080</v>
      </c>
      <c r="B435" s="678" t="s">
        <v>1079</v>
      </c>
      <c r="C435" s="112">
        <v>5</v>
      </c>
      <c r="D435" s="112"/>
      <c r="E435" s="127" t="s">
        <v>64</v>
      </c>
      <c r="F435" s="112">
        <v>72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859</v>
      </c>
      <c r="B436" s="678" t="s">
        <v>860</v>
      </c>
      <c r="C436" s="112" t="s">
        <v>194</v>
      </c>
      <c r="D436" s="112">
        <v>10</v>
      </c>
      <c r="E436" s="127" t="s">
        <v>64</v>
      </c>
      <c r="F436" s="112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369</v>
      </c>
      <c r="B437" s="678" t="s">
        <v>243</v>
      </c>
      <c r="C437" s="112" t="s">
        <v>219</v>
      </c>
      <c r="D437" s="112">
        <v>5</v>
      </c>
      <c r="E437" s="127" t="s">
        <v>62</v>
      </c>
      <c r="F437" s="112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780</v>
      </c>
      <c r="B438" s="678" t="s">
        <v>251</v>
      </c>
      <c r="C438" s="112" t="s">
        <v>189</v>
      </c>
      <c r="D438" s="112">
        <v>10</v>
      </c>
      <c r="E438" s="127" t="s">
        <v>62</v>
      </c>
      <c r="F438" s="112">
        <v>105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x14ac:dyDescent="0.2">
      <c r="A439" s="340" t="s">
        <v>1030</v>
      </c>
      <c r="B439" s="678" t="s">
        <v>858</v>
      </c>
      <c r="C439" s="112" t="s">
        <v>194</v>
      </c>
      <c r="D439" s="716">
        <v>10</v>
      </c>
      <c r="E439" s="127" t="s">
        <v>62</v>
      </c>
      <c r="F439" s="716">
        <v>72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x14ac:dyDescent="0.2">
      <c r="A440" s="340" t="s">
        <v>1110</v>
      </c>
      <c r="B440" s="678" t="s">
        <v>1109</v>
      </c>
      <c r="C440" s="112">
        <v>4</v>
      </c>
      <c r="D440" s="860"/>
      <c r="E440" s="127" t="s">
        <v>62</v>
      </c>
      <c r="F440" s="860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x14ac:dyDescent="0.2">
      <c r="A441" s="340" t="s">
        <v>1260</v>
      </c>
      <c r="B441" s="678" t="s">
        <v>1241</v>
      </c>
      <c r="C441" s="112" t="s">
        <v>118</v>
      </c>
      <c r="D441" s="1010">
        <v>10</v>
      </c>
      <c r="E441" s="127" t="s">
        <v>62</v>
      </c>
      <c r="F441" s="1010">
        <v>120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744</v>
      </c>
      <c r="B442" s="678" t="s">
        <v>743</v>
      </c>
      <c r="C442" s="112" t="s">
        <v>194</v>
      </c>
      <c r="D442" s="112">
        <v>7</v>
      </c>
      <c r="E442" s="127" t="s">
        <v>62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572</v>
      </c>
      <c r="B443" s="678" t="s">
        <v>571</v>
      </c>
      <c r="C443" s="112" t="s">
        <v>194</v>
      </c>
      <c r="D443" s="112">
        <v>7</v>
      </c>
      <c r="E443" s="127" t="s">
        <v>62</v>
      </c>
      <c r="F443" s="112">
        <v>100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370</v>
      </c>
      <c r="B444" s="678" t="s">
        <v>242</v>
      </c>
      <c r="C444" s="112" t="s">
        <v>219</v>
      </c>
      <c r="D444" s="112">
        <v>5</v>
      </c>
      <c r="E444" s="127" t="s">
        <v>62</v>
      </c>
      <c r="F444" s="112">
        <v>72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384</v>
      </c>
      <c r="B445" s="678" t="s">
        <v>383</v>
      </c>
      <c r="C445" s="112" t="s">
        <v>189</v>
      </c>
      <c r="D445" s="112">
        <v>25</v>
      </c>
      <c r="E445" s="127" t="s">
        <v>62</v>
      </c>
      <c r="F445" s="112">
        <v>72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38" t="s">
        <v>868</v>
      </c>
      <c r="B446" s="263" t="s">
        <v>577</v>
      </c>
      <c r="C446" s="112" t="s">
        <v>189</v>
      </c>
      <c r="D446" s="112">
        <v>15</v>
      </c>
      <c r="E446" s="127" t="s">
        <v>126</v>
      </c>
      <c r="F446" s="112">
        <v>96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38" t="s">
        <v>1037</v>
      </c>
      <c r="B447" s="263" t="s">
        <v>886</v>
      </c>
      <c r="C447" s="112" t="s">
        <v>189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717</v>
      </c>
      <c r="B448" s="263" t="s">
        <v>647</v>
      </c>
      <c r="C448" s="112" t="s">
        <v>189</v>
      </c>
      <c r="D448" s="112">
        <v>10</v>
      </c>
      <c r="E448" s="127" t="s">
        <v>62</v>
      </c>
      <c r="F448" s="112">
        <v>105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1038</v>
      </c>
      <c r="B449" s="263" t="s">
        <v>964</v>
      </c>
      <c r="C449" s="112" t="s">
        <v>189</v>
      </c>
      <c r="D449" s="112">
        <v>10</v>
      </c>
      <c r="E449" s="127" t="s">
        <v>126</v>
      </c>
      <c r="F449" s="112">
        <v>72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1031</v>
      </c>
      <c r="B450" s="263" t="s">
        <v>597</v>
      </c>
      <c r="C450" s="112" t="s">
        <v>194</v>
      </c>
      <c r="D450" s="112">
        <v>10</v>
      </c>
      <c r="E450" s="127" t="s">
        <v>126</v>
      </c>
      <c r="F450" s="112">
        <v>72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849</v>
      </c>
      <c r="B451" s="263" t="s">
        <v>848</v>
      </c>
      <c r="C451" s="112">
        <v>4</v>
      </c>
      <c r="D451" s="112"/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921</v>
      </c>
      <c r="B452" s="263" t="s">
        <v>920</v>
      </c>
      <c r="C452" s="112" t="s">
        <v>182</v>
      </c>
      <c r="D452" s="112">
        <v>4</v>
      </c>
      <c r="E452" s="127" t="s">
        <v>126</v>
      </c>
      <c r="F452" s="112">
        <v>100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894</v>
      </c>
      <c r="B453" s="263" t="s">
        <v>895</v>
      </c>
      <c r="C453" s="112">
        <v>4</v>
      </c>
      <c r="D453" s="112"/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1008</v>
      </c>
      <c r="B454" s="263" t="s">
        <v>1009</v>
      </c>
      <c r="C454" s="112" t="s">
        <v>194</v>
      </c>
      <c r="D454" s="112">
        <v>10</v>
      </c>
      <c r="E454" s="127" t="s">
        <v>126</v>
      </c>
      <c r="F454" s="112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564</v>
      </c>
      <c r="B455" s="263" t="s">
        <v>563</v>
      </c>
      <c r="C455" s="112" t="s">
        <v>182</v>
      </c>
      <c r="D455" s="112">
        <v>4</v>
      </c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1370</v>
      </c>
      <c r="B456" s="263" t="s">
        <v>1371</v>
      </c>
      <c r="C456" s="112">
        <v>4</v>
      </c>
      <c r="D456" s="112"/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1011</v>
      </c>
      <c r="B457" s="263" t="s">
        <v>1010</v>
      </c>
      <c r="C457" s="112" t="s">
        <v>194</v>
      </c>
      <c r="D457" s="112">
        <v>10</v>
      </c>
      <c r="E457" s="127" t="s">
        <v>126</v>
      </c>
      <c r="F457" s="112">
        <v>72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645</v>
      </c>
      <c r="B458" s="263" t="s">
        <v>646</v>
      </c>
      <c r="C458" s="112" t="s">
        <v>182</v>
      </c>
      <c r="D458" s="112">
        <v>4</v>
      </c>
      <c r="E458" s="127" t="s">
        <v>126</v>
      </c>
      <c r="F458" s="112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1372</v>
      </c>
      <c r="B459" s="263" t="s">
        <v>1373</v>
      </c>
      <c r="C459" s="112">
        <v>4</v>
      </c>
      <c r="D459" s="112"/>
      <c r="E459" s="127" t="s">
        <v>126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>
        <v>32711</v>
      </c>
      <c r="B460" s="678" t="s">
        <v>570</v>
      </c>
      <c r="C460" s="112" t="s">
        <v>182</v>
      </c>
      <c r="D460" s="112">
        <v>4</v>
      </c>
      <c r="E460" s="127" t="s">
        <v>126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1313</v>
      </c>
      <c r="B461" s="678" t="s">
        <v>1312</v>
      </c>
      <c r="C461" s="112" t="s">
        <v>118</v>
      </c>
      <c r="D461" s="112">
        <v>10</v>
      </c>
      <c r="E461" s="127" t="s">
        <v>126</v>
      </c>
      <c r="F461" s="112">
        <v>128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1084</v>
      </c>
      <c r="B462" s="678" t="s">
        <v>1083</v>
      </c>
      <c r="C462" s="112" t="s">
        <v>194</v>
      </c>
      <c r="D462" s="112">
        <v>10</v>
      </c>
      <c r="E462" s="127" t="s">
        <v>126</v>
      </c>
      <c r="F462" s="112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893</v>
      </c>
      <c r="B463" s="678" t="s">
        <v>892</v>
      </c>
      <c r="C463" s="112">
        <v>4</v>
      </c>
      <c r="D463" s="112"/>
      <c r="E463" s="127" t="s">
        <v>126</v>
      </c>
      <c r="F463" s="112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800</v>
      </c>
      <c r="B464" s="263" t="s">
        <v>809</v>
      </c>
      <c r="C464" s="112" t="s">
        <v>182</v>
      </c>
      <c r="D464" s="112">
        <v>4</v>
      </c>
      <c r="E464" s="127" t="s">
        <v>126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hidden="1" x14ac:dyDescent="0.2">
      <c r="A465" s="340"/>
      <c r="B465" s="263" t="s">
        <v>455</v>
      </c>
      <c r="C465" s="112" t="s">
        <v>189</v>
      </c>
      <c r="D465" s="112">
        <v>15</v>
      </c>
      <c r="E465" s="127" t="s">
        <v>126</v>
      </c>
      <c r="F465" s="112">
        <v>96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797</v>
      </c>
      <c r="B466" s="263" t="s">
        <v>799</v>
      </c>
      <c r="C466" s="112" t="s">
        <v>182</v>
      </c>
      <c r="D466" s="112">
        <v>4</v>
      </c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371</v>
      </c>
      <c r="B467" s="263" t="s">
        <v>196</v>
      </c>
      <c r="C467" s="112" t="s">
        <v>197</v>
      </c>
      <c r="D467" s="112">
        <v>20</v>
      </c>
      <c r="E467" s="127" t="s">
        <v>126</v>
      </c>
      <c r="F467" s="112">
        <v>63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805</v>
      </c>
      <c r="B468" s="263" t="s">
        <v>807</v>
      </c>
      <c r="C468" s="112" t="s">
        <v>182</v>
      </c>
      <c r="D468" s="112">
        <v>4</v>
      </c>
      <c r="E468" s="127" t="s">
        <v>126</v>
      </c>
      <c r="F468" s="112">
        <v>100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788</v>
      </c>
      <c r="B469" s="263" t="s">
        <v>789</v>
      </c>
      <c r="C469" s="112" t="s">
        <v>182</v>
      </c>
      <c r="D469" s="112">
        <v>4</v>
      </c>
      <c r="E469" s="127" t="s">
        <v>126</v>
      </c>
      <c r="F469" s="112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909</v>
      </c>
      <c r="B470" s="263" t="s">
        <v>908</v>
      </c>
      <c r="C470" s="112" t="s">
        <v>202</v>
      </c>
      <c r="D470" s="112"/>
      <c r="E470" s="127" t="s">
        <v>126</v>
      </c>
      <c r="F470" s="112">
        <v>100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803</v>
      </c>
      <c r="B471" s="263" t="s">
        <v>804</v>
      </c>
      <c r="C471" s="112" t="s">
        <v>182</v>
      </c>
      <c r="D471" s="112">
        <v>4</v>
      </c>
      <c r="E471" s="127" t="s">
        <v>126</v>
      </c>
      <c r="F471" s="112">
        <v>100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ht="13.5" thickBot="1" x14ac:dyDescent="0.25">
      <c r="A472" s="340" t="s">
        <v>801</v>
      </c>
      <c r="B472" s="263" t="s">
        <v>802</v>
      </c>
      <c r="C472" s="112" t="s">
        <v>182</v>
      </c>
      <c r="D472" s="112">
        <v>4</v>
      </c>
      <c r="E472" s="127" t="s">
        <v>126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393</v>
      </c>
      <c r="B473" s="264" t="s">
        <v>394</v>
      </c>
      <c r="C473" s="111">
        <v>3</v>
      </c>
      <c r="D473" s="111"/>
      <c r="E473" s="131" t="s">
        <v>62</v>
      </c>
      <c r="F473" s="111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600</v>
      </c>
      <c r="B474" s="556" t="s">
        <v>598</v>
      </c>
      <c r="C474" s="567">
        <v>1.5</v>
      </c>
      <c r="D474" s="567"/>
      <c r="E474" s="127" t="s">
        <v>62</v>
      </c>
      <c r="F474" s="567">
        <v>160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395</v>
      </c>
      <c r="B475" s="263" t="s">
        <v>396</v>
      </c>
      <c r="C475" s="112">
        <v>3</v>
      </c>
      <c r="D475" s="112"/>
      <c r="E475" s="127" t="s">
        <v>62</v>
      </c>
      <c r="F475" s="112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602</v>
      </c>
      <c r="B476" s="263" t="s">
        <v>601</v>
      </c>
      <c r="C476" s="567">
        <v>1.5</v>
      </c>
      <c r="D476" s="567"/>
      <c r="E476" s="127" t="s">
        <v>62</v>
      </c>
      <c r="F476" s="567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823</v>
      </c>
      <c r="B477" s="263" t="s">
        <v>718</v>
      </c>
      <c r="C477" s="112">
        <v>3</v>
      </c>
      <c r="D477" s="112"/>
      <c r="E477" s="127" t="s">
        <v>62</v>
      </c>
      <c r="F477" s="112">
        <v>100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917</v>
      </c>
      <c r="B478" s="263" t="s">
        <v>916</v>
      </c>
      <c r="C478" s="746">
        <v>1.5</v>
      </c>
      <c r="D478" s="746"/>
      <c r="E478" s="127" t="s">
        <v>62</v>
      </c>
      <c r="F478" s="746">
        <v>160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918</v>
      </c>
      <c r="B479" s="263" t="s">
        <v>919</v>
      </c>
      <c r="C479" s="112">
        <v>3</v>
      </c>
      <c r="D479" s="112"/>
      <c r="E479" s="127" t="s">
        <v>62</v>
      </c>
      <c r="F479" s="112">
        <v>100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1361</v>
      </c>
      <c r="B480" s="263" t="s">
        <v>1360</v>
      </c>
      <c r="C480" s="1059" t="s">
        <v>1362</v>
      </c>
      <c r="D480" s="1059">
        <v>144</v>
      </c>
      <c r="E480" s="127" t="s">
        <v>62</v>
      </c>
      <c r="F480" s="1059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1130</v>
      </c>
      <c r="B481" s="263" t="s">
        <v>1129</v>
      </c>
      <c r="C481" s="869" t="s">
        <v>1134</v>
      </c>
      <c r="D481" s="869">
        <v>80</v>
      </c>
      <c r="E481" s="127" t="s">
        <v>126</v>
      </c>
      <c r="F481" s="869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750</v>
      </c>
      <c r="B482" s="263" t="s">
        <v>749</v>
      </c>
      <c r="C482" s="554" t="s">
        <v>573</v>
      </c>
      <c r="D482" s="554">
        <v>160</v>
      </c>
      <c r="E482" s="127" t="s">
        <v>62</v>
      </c>
      <c r="F482" s="554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748</v>
      </c>
      <c r="B483" s="263" t="s">
        <v>747</v>
      </c>
      <c r="C483" s="554" t="s">
        <v>573</v>
      </c>
      <c r="D483" s="554">
        <v>160</v>
      </c>
      <c r="E483" s="127" t="s">
        <v>62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938</v>
      </c>
      <c r="B484" s="263" t="s">
        <v>937</v>
      </c>
      <c r="C484" s="763" t="s">
        <v>530</v>
      </c>
      <c r="D484" s="763">
        <v>60</v>
      </c>
      <c r="E484" s="127" t="s">
        <v>126</v>
      </c>
      <c r="F484" s="112">
        <v>117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1135</v>
      </c>
      <c r="B485" s="263" t="s">
        <v>1132</v>
      </c>
      <c r="C485" s="869" t="s">
        <v>1133</v>
      </c>
      <c r="D485" s="869">
        <v>80</v>
      </c>
      <c r="E485" s="127" t="s">
        <v>126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940</v>
      </c>
      <c r="B486" s="263" t="s">
        <v>939</v>
      </c>
      <c r="C486" s="763" t="s">
        <v>530</v>
      </c>
      <c r="D486" s="763">
        <v>60</v>
      </c>
      <c r="E486" s="127" t="s">
        <v>126</v>
      </c>
      <c r="F486" s="112">
        <v>120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575</v>
      </c>
      <c r="B487" s="263" t="s">
        <v>574</v>
      </c>
      <c r="C487" s="554" t="s">
        <v>194</v>
      </c>
      <c r="D487" s="554">
        <v>6</v>
      </c>
      <c r="E487" s="127" t="s">
        <v>62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1303</v>
      </c>
      <c r="B488" s="263" t="s">
        <v>1304</v>
      </c>
      <c r="C488" s="112">
        <v>3</v>
      </c>
      <c r="D488" s="112"/>
      <c r="E488" s="127" t="s">
        <v>62</v>
      </c>
      <c r="F488" s="112">
        <v>100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1199</v>
      </c>
      <c r="B489" s="263" t="s">
        <v>1200</v>
      </c>
      <c r="C489" s="978" t="s">
        <v>1201</v>
      </c>
      <c r="D489" s="978">
        <v>80</v>
      </c>
      <c r="E489" s="127" t="s">
        <v>62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981</v>
      </c>
      <c r="B490" s="263" t="s">
        <v>983</v>
      </c>
      <c r="C490" s="793" t="s">
        <v>982</v>
      </c>
      <c r="D490" s="793">
        <v>15</v>
      </c>
      <c r="E490" s="127" t="s">
        <v>62</v>
      </c>
      <c r="F490" s="793">
        <v>144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1162</v>
      </c>
      <c r="B491" s="263" t="s">
        <v>1163</v>
      </c>
      <c r="C491" s="908" t="s">
        <v>1164</v>
      </c>
      <c r="D491" s="908"/>
      <c r="E491" s="127" t="s">
        <v>62</v>
      </c>
      <c r="F491" s="908">
        <v>160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1090</v>
      </c>
      <c r="B492" s="263" t="s">
        <v>1089</v>
      </c>
      <c r="C492" s="840" t="s">
        <v>599</v>
      </c>
      <c r="D492" s="840"/>
      <c r="E492" s="127" t="s">
        <v>64</v>
      </c>
      <c r="F492" s="840">
        <v>160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1091</v>
      </c>
      <c r="B493" s="263" t="s">
        <v>1092</v>
      </c>
      <c r="C493" s="840" t="s">
        <v>599</v>
      </c>
      <c r="D493" s="840"/>
      <c r="E493" s="127" t="s">
        <v>64</v>
      </c>
      <c r="F493" s="840">
        <v>160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1138</v>
      </c>
      <c r="B494" s="263" t="s">
        <v>1136</v>
      </c>
      <c r="C494" s="869" t="s">
        <v>1137</v>
      </c>
      <c r="D494" s="869">
        <v>80</v>
      </c>
      <c r="E494" s="127" t="s">
        <v>64</v>
      </c>
      <c r="F494" s="869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1253</v>
      </c>
      <c r="B495" s="263" t="s">
        <v>900</v>
      </c>
      <c r="C495" s="744" t="s">
        <v>194</v>
      </c>
      <c r="D495" s="744">
        <v>8</v>
      </c>
      <c r="E495" s="127" t="s">
        <v>64</v>
      </c>
      <c r="F495" s="554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899</v>
      </c>
      <c r="B496" s="263" t="s">
        <v>898</v>
      </c>
      <c r="C496" s="744">
        <v>3</v>
      </c>
      <c r="D496" s="744"/>
      <c r="E496" s="127" t="s">
        <v>64</v>
      </c>
      <c r="F496" s="744">
        <v>100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928</v>
      </c>
      <c r="B497" s="263" t="s">
        <v>926</v>
      </c>
      <c r="C497" s="752" t="s">
        <v>927</v>
      </c>
      <c r="D497" s="752">
        <v>8</v>
      </c>
      <c r="E497" s="127" t="s">
        <v>64</v>
      </c>
      <c r="F497" s="75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401</v>
      </c>
      <c r="B498" s="263" t="s">
        <v>402</v>
      </c>
      <c r="C498" s="554">
        <v>3</v>
      </c>
      <c r="D498" s="554"/>
      <c r="E498" s="127" t="s">
        <v>126</v>
      </c>
      <c r="F498" s="554">
        <v>100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403</v>
      </c>
      <c r="B499" s="263" t="s">
        <v>404</v>
      </c>
      <c r="C499" s="567" t="s">
        <v>194</v>
      </c>
      <c r="D499" s="567">
        <v>8</v>
      </c>
      <c r="E499" s="127" t="s">
        <v>126</v>
      </c>
      <c r="F499" s="567">
        <v>72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864</v>
      </c>
      <c r="B500" s="729" t="s">
        <v>863</v>
      </c>
      <c r="C500" s="730" t="s">
        <v>194</v>
      </c>
      <c r="D500" s="730">
        <v>8</v>
      </c>
      <c r="E500" s="731" t="s">
        <v>62</v>
      </c>
      <c r="F500" s="730">
        <v>72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461</v>
      </c>
      <c r="B501" s="729" t="s">
        <v>862</v>
      </c>
      <c r="C501" s="730" t="s">
        <v>182</v>
      </c>
      <c r="D501" s="730">
        <v>4</v>
      </c>
      <c r="E501" s="731" t="s">
        <v>62</v>
      </c>
      <c r="F501" s="730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hidden="1" x14ac:dyDescent="0.2">
      <c r="A502" s="340" t="s">
        <v>462</v>
      </c>
      <c r="B502" s="556" t="s">
        <v>463</v>
      </c>
      <c r="C502" s="567" t="s">
        <v>74</v>
      </c>
      <c r="D502" s="567">
        <v>14</v>
      </c>
      <c r="E502" s="536" t="s">
        <v>64</v>
      </c>
      <c r="F502" s="567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hidden="1" x14ac:dyDescent="0.2">
      <c r="A503" s="340"/>
      <c r="B503" s="556" t="s">
        <v>603</v>
      </c>
      <c r="C503" s="567">
        <v>1.5</v>
      </c>
      <c r="D503" s="567"/>
      <c r="E503" s="536" t="s">
        <v>126</v>
      </c>
      <c r="F503" s="567">
        <v>140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372</v>
      </c>
      <c r="B504" s="263" t="s">
        <v>160</v>
      </c>
      <c r="C504" s="112">
        <v>2.5</v>
      </c>
      <c r="D504" s="112"/>
      <c r="E504" s="127" t="s">
        <v>126</v>
      </c>
      <c r="F504" s="112">
        <v>100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607</v>
      </c>
      <c r="B505" s="263" t="s">
        <v>606</v>
      </c>
      <c r="C505" s="567">
        <v>1.5</v>
      </c>
      <c r="D505" s="567"/>
      <c r="E505" s="536" t="s">
        <v>126</v>
      </c>
      <c r="F505" s="567">
        <v>160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821</v>
      </c>
      <c r="B506" s="263" t="s">
        <v>820</v>
      </c>
      <c r="C506" s="639">
        <v>4</v>
      </c>
      <c r="D506" s="639"/>
      <c r="E506" s="536" t="s">
        <v>126</v>
      </c>
      <c r="F506" s="639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691" t="s">
        <v>373</v>
      </c>
      <c r="B507" s="263" t="s">
        <v>173</v>
      </c>
      <c r="C507" s="112">
        <v>2.5</v>
      </c>
      <c r="D507" s="112"/>
      <c r="E507" s="127" t="s">
        <v>126</v>
      </c>
      <c r="F507" s="112">
        <v>100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691" t="s">
        <v>604</v>
      </c>
      <c r="B508" s="263" t="s">
        <v>605</v>
      </c>
      <c r="C508" s="112">
        <v>1.5</v>
      </c>
      <c r="D508" s="112"/>
      <c r="E508" s="127" t="s">
        <v>126</v>
      </c>
      <c r="F508" s="112">
        <v>160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691" t="s">
        <v>822</v>
      </c>
      <c r="B509" s="263" t="s">
        <v>819</v>
      </c>
      <c r="C509" s="112">
        <v>4</v>
      </c>
      <c r="D509" s="112"/>
      <c r="E509" s="127" t="s">
        <v>126</v>
      </c>
      <c r="F509" s="112">
        <v>72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691" t="s">
        <v>1198</v>
      </c>
      <c r="B510" s="263" t="s">
        <v>972</v>
      </c>
      <c r="C510" s="274" t="s">
        <v>534</v>
      </c>
      <c r="D510" s="112">
        <v>160</v>
      </c>
      <c r="E510" s="127" t="s">
        <v>126</v>
      </c>
      <c r="F510" s="112">
        <v>72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691" t="s">
        <v>856</v>
      </c>
      <c r="B511" s="717" t="s">
        <v>857</v>
      </c>
      <c r="C511" s="274">
        <v>1.5</v>
      </c>
      <c r="D511" s="112"/>
      <c r="E511" s="127" t="s">
        <v>126</v>
      </c>
      <c r="F511" s="112">
        <v>160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691" t="s">
        <v>1301</v>
      </c>
      <c r="B512" s="263" t="s">
        <v>1302</v>
      </c>
      <c r="C512" s="1028">
        <v>4</v>
      </c>
      <c r="D512" s="1028"/>
      <c r="E512" s="536" t="s">
        <v>126</v>
      </c>
      <c r="F512" s="1028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374</v>
      </c>
      <c r="B513" s="263" t="s">
        <v>193</v>
      </c>
      <c r="C513" s="112" t="s">
        <v>194</v>
      </c>
      <c r="D513" s="112">
        <v>5</v>
      </c>
      <c r="E513" s="127" t="s">
        <v>126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725</v>
      </c>
      <c r="B514" s="263" t="s">
        <v>724</v>
      </c>
      <c r="C514" s="112" t="s">
        <v>194</v>
      </c>
      <c r="D514" s="112">
        <v>5</v>
      </c>
      <c r="E514" s="127" t="s">
        <v>126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490</v>
      </c>
      <c r="B515" s="263" t="s">
        <v>489</v>
      </c>
      <c r="C515" s="112" t="s">
        <v>491</v>
      </c>
      <c r="D515" s="112">
        <v>8</v>
      </c>
      <c r="E515" s="127" t="s">
        <v>126</v>
      </c>
      <c r="F515" s="112">
        <v>100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1125</v>
      </c>
      <c r="B516" s="263" t="s">
        <v>1126</v>
      </c>
      <c r="C516" s="112" t="s">
        <v>189</v>
      </c>
      <c r="D516" s="112">
        <v>8</v>
      </c>
      <c r="E516" s="127" t="s">
        <v>126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492</v>
      </c>
      <c r="B517" s="263" t="s">
        <v>493</v>
      </c>
      <c r="C517" s="112" t="s">
        <v>491</v>
      </c>
      <c r="D517" s="112">
        <v>8</v>
      </c>
      <c r="E517" s="127" t="s">
        <v>126</v>
      </c>
      <c r="F517" s="112">
        <v>100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1128</v>
      </c>
      <c r="B518" s="263" t="s">
        <v>1127</v>
      </c>
      <c r="C518" s="112" t="s">
        <v>189</v>
      </c>
      <c r="D518" s="112">
        <v>8</v>
      </c>
      <c r="E518" s="127" t="s">
        <v>126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495</v>
      </c>
      <c r="B519" s="263" t="s">
        <v>494</v>
      </c>
      <c r="C519" s="112">
        <v>3.3</v>
      </c>
      <c r="D519" s="112"/>
      <c r="E519" s="127" t="s">
        <v>126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853</v>
      </c>
      <c r="B520" s="263" t="s">
        <v>852</v>
      </c>
      <c r="C520" s="112">
        <v>3.3</v>
      </c>
      <c r="D520" s="112"/>
      <c r="E520" s="127" t="s">
        <v>126</v>
      </c>
      <c r="F520" s="112">
        <v>72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497</v>
      </c>
      <c r="B521" s="263" t="s">
        <v>496</v>
      </c>
      <c r="C521" s="112">
        <v>3.3</v>
      </c>
      <c r="D521" s="112"/>
      <c r="E521" s="127" t="s">
        <v>126</v>
      </c>
      <c r="F521" s="112">
        <v>72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375</v>
      </c>
      <c r="B522" s="263" t="s">
        <v>168</v>
      </c>
      <c r="C522" s="112" t="s">
        <v>166</v>
      </c>
      <c r="D522" s="112">
        <v>200</v>
      </c>
      <c r="E522" s="127" t="s">
        <v>126</v>
      </c>
      <c r="F522" s="112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612</v>
      </c>
      <c r="B523" s="263" t="s">
        <v>611</v>
      </c>
      <c r="C523" s="112" t="s">
        <v>166</v>
      </c>
      <c r="D523" s="112">
        <v>200</v>
      </c>
      <c r="E523" s="127" t="s">
        <v>126</v>
      </c>
      <c r="F523" s="112">
        <v>72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902</v>
      </c>
      <c r="B524" s="682" t="s">
        <v>901</v>
      </c>
      <c r="C524" s="112" t="s">
        <v>189</v>
      </c>
      <c r="D524" s="112">
        <v>8</v>
      </c>
      <c r="E524" s="127" t="s">
        <v>126</v>
      </c>
      <c r="F524" s="112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904</v>
      </c>
      <c r="B525" s="745" t="s">
        <v>903</v>
      </c>
      <c r="C525" s="112">
        <v>2</v>
      </c>
      <c r="D525" s="112"/>
      <c r="E525" s="127" t="s">
        <v>126</v>
      </c>
      <c r="F525" s="112">
        <v>100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1367</v>
      </c>
      <c r="B526" s="745" t="s">
        <v>1366</v>
      </c>
      <c r="C526" s="112" t="s">
        <v>235</v>
      </c>
      <c r="D526" s="112">
        <v>6</v>
      </c>
      <c r="E526" s="127" t="s">
        <v>63</v>
      </c>
      <c r="F526" s="112">
        <v>144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1002</v>
      </c>
      <c r="B527" s="745" t="s">
        <v>1003</v>
      </c>
      <c r="C527" s="112" t="s">
        <v>721</v>
      </c>
      <c r="D527" s="112">
        <v>6</v>
      </c>
      <c r="E527" s="127" t="s">
        <v>126</v>
      </c>
      <c r="F527" s="112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722</v>
      </c>
      <c r="B528" s="682" t="s">
        <v>720</v>
      </c>
      <c r="C528" s="112" t="s">
        <v>721</v>
      </c>
      <c r="D528" s="112">
        <v>6</v>
      </c>
      <c r="E528" s="127" t="s">
        <v>126</v>
      </c>
      <c r="F528" s="112">
        <v>144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911</v>
      </c>
      <c r="B529" s="745" t="s">
        <v>910</v>
      </c>
      <c r="C529" s="112">
        <v>4</v>
      </c>
      <c r="D529" s="112"/>
      <c r="E529" s="127" t="s">
        <v>126</v>
      </c>
      <c r="F529" s="112">
        <v>72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915</v>
      </c>
      <c r="B530" s="263" t="s">
        <v>914</v>
      </c>
      <c r="C530" s="112" t="s">
        <v>194</v>
      </c>
      <c r="D530" s="112">
        <v>6</v>
      </c>
      <c r="E530" s="127" t="s">
        <v>126</v>
      </c>
      <c r="F530" s="112">
        <v>72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38" t="s">
        <v>709</v>
      </c>
      <c r="B531" s="263" t="s">
        <v>707</v>
      </c>
      <c r="C531" s="112">
        <v>1.5</v>
      </c>
      <c r="D531" s="112"/>
      <c r="E531" s="127" t="s">
        <v>126</v>
      </c>
      <c r="F531" s="112">
        <v>144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38" t="s">
        <v>913</v>
      </c>
      <c r="B532" s="263" t="s">
        <v>912</v>
      </c>
      <c r="C532" s="112" t="s">
        <v>194</v>
      </c>
      <c r="D532" s="112">
        <v>6</v>
      </c>
      <c r="E532" s="127" t="s">
        <v>126</v>
      </c>
      <c r="F532" s="112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38" t="s">
        <v>710</v>
      </c>
      <c r="B533" s="263" t="s">
        <v>708</v>
      </c>
      <c r="C533" s="112">
        <v>1.5</v>
      </c>
      <c r="D533" s="112"/>
      <c r="E533" s="127" t="s">
        <v>126</v>
      </c>
      <c r="F533" s="112">
        <v>144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ht="13.5" thickBot="1" x14ac:dyDescent="0.25">
      <c r="A534" s="340"/>
      <c r="B534" s="314" t="s">
        <v>97</v>
      </c>
      <c r="C534" s="255"/>
      <c r="D534" s="553"/>
      <c r="E534" s="138"/>
      <c r="F534" s="553"/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ht="13.5" thickBot="1" x14ac:dyDescent="0.25">
      <c r="A535" s="340" t="s">
        <v>1354</v>
      </c>
      <c r="B535" s="1063" t="s">
        <v>1355</v>
      </c>
      <c r="C535" s="111" t="s">
        <v>72</v>
      </c>
      <c r="D535" s="111">
        <v>9</v>
      </c>
      <c r="E535" s="131" t="s">
        <v>63</v>
      </c>
      <c r="F535" s="485">
        <v>64</v>
      </c>
      <c r="G535" s="468">
        <f>IFERROR(SUMIF([4]Лист1!$A:$A,[4]Лист3!$A530,[4]Лист1!K:K)/$F535,0)</f>
        <v>0</v>
      </c>
      <c r="H535" s="468">
        <f>IFERROR(SUMIF([4]Лист1!$A:$A,[4]Лист3!$A530,[4]Лист1!L:L)/$F535,0)</f>
        <v>0</v>
      </c>
      <c r="I535" s="468">
        <f>IFERROR(SUMIF([4]Лист1!$A:$A,[4]Лист3!$A530,[4]Лист1!M:M)/$F535,0)</f>
        <v>0</v>
      </c>
      <c r="J535" s="468">
        <f>IFERROR(SUMIF([4]Лист1!$A:$A,[4]Лист3!$A530,[4]Лист1!N:N)/$F535,0)</f>
        <v>0</v>
      </c>
      <c r="K535" s="468">
        <f>IFERROR(SUMIF([4]Лист1!$A:$A,[4]Лист3!$A530,[4]Лист1!O:O)/$F535,0)</f>
        <v>0</v>
      </c>
      <c r="L535" s="468">
        <f>IFERROR(SUMIF([4]Лист1!$A:$A,[4]Лист3!$A530,[4]Лист1!P:P)/$F535,0)</f>
        <v>0</v>
      </c>
    </row>
    <row r="536" spans="1:12" s="26" customFormat="1" x14ac:dyDescent="0.2">
      <c r="A536" s="340" t="s">
        <v>667</v>
      </c>
      <c r="B536" s="264" t="s">
        <v>207</v>
      </c>
      <c r="C536" s="111" t="s">
        <v>72</v>
      </c>
      <c r="D536" s="111">
        <v>9</v>
      </c>
      <c r="E536" s="131" t="s">
        <v>63</v>
      </c>
      <c r="F536" s="485">
        <v>64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ht="13.5" thickBot="1" x14ac:dyDescent="0.25">
      <c r="A537" s="340" t="s">
        <v>666</v>
      </c>
      <c r="B537" s="683" t="s">
        <v>208</v>
      </c>
      <c r="C537" s="113" t="s">
        <v>72</v>
      </c>
      <c r="D537" s="113">
        <v>9</v>
      </c>
      <c r="E537" s="117" t="s">
        <v>63</v>
      </c>
      <c r="F537" s="487">
        <v>64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/>
      <c r="B538" s="855" t="s">
        <v>174</v>
      </c>
      <c r="C538" s="477"/>
      <c r="D538" s="111"/>
      <c r="E538" s="111"/>
      <c r="F538" s="111"/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1087</v>
      </c>
      <c r="B539" s="857" t="s">
        <v>1086</v>
      </c>
      <c r="C539" s="733" t="s">
        <v>1088</v>
      </c>
      <c r="D539" s="840">
        <v>6</v>
      </c>
      <c r="E539" s="536" t="s">
        <v>126</v>
      </c>
      <c r="F539" s="735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866</v>
      </c>
      <c r="B540" s="843" t="s">
        <v>865</v>
      </c>
      <c r="C540" s="733" t="s">
        <v>79</v>
      </c>
      <c r="D540" s="840">
        <v>6</v>
      </c>
      <c r="E540" s="536" t="s">
        <v>126</v>
      </c>
      <c r="F540" s="735">
        <v>144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867</v>
      </c>
      <c r="B541" s="736" t="s">
        <v>719</v>
      </c>
      <c r="C541" s="436" t="s">
        <v>79</v>
      </c>
      <c r="D541" s="112">
        <v>6</v>
      </c>
      <c r="E541" s="127" t="s">
        <v>126</v>
      </c>
      <c r="F541" s="486">
        <v>144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995</v>
      </c>
      <c r="B542" s="856" t="s">
        <v>994</v>
      </c>
      <c r="C542" s="733" t="s">
        <v>79</v>
      </c>
      <c r="D542" s="840">
        <v>6</v>
      </c>
      <c r="E542" s="536" t="s">
        <v>126</v>
      </c>
      <c r="F542" s="735">
        <v>144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993</v>
      </c>
      <c r="B543" s="856" t="s">
        <v>992</v>
      </c>
      <c r="C543" s="733" t="s">
        <v>79</v>
      </c>
      <c r="D543" s="840">
        <v>6</v>
      </c>
      <c r="E543" s="536" t="s">
        <v>126</v>
      </c>
      <c r="F543" s="735">
        <v>144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869</v>
      </c>
      <c r="B544" s="856" t="s">
        <v>870</v>
      </c>
      <c r="C544" s="733" t="s">
        <v>79</v>
      </c>
      <c r="D544" s="840">
        <v>6</v>
      </c>
      <c r="E544" s="536" t="s">
        <v>126</v>
      </c>
      <c r="F544" s="735">
        <v>144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ht="13.5" thickBot="1" x14ac:dyDescent="0.25">
      <c r="A545" s="340" t="s">
        <v>871</v>
      </c>
      <c r="B545" s="844" t="s">
        <v>872</v>
      </c>
      <c r="C545" s="439" t="s">
        <v>79</v>
      </c>
      <c r="D545" s="113">
        <v>6</v>
      </c>
      <c r="E545" s="117" t="s">
        <v>126</v>
      </c>
      <c r="F545" s="487">
        <v>144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ht="13.5" thickBot="1" x14ac:dyDescent="0.25">
      <c r="A546" s="340"/>
      <c r="B546" s="314" t="s">
        <v>99</v>
      </c>
      <c r="C546" s="255"/>
      <c r="D546" s="553"/>
      <c r="E546" s="138"/>
      <c r="F546" s="553"/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584</v>
      </c>
      <c r="B547" s="264" t="s">
        <v>617</v>
      </c>
      <c r="C547" s="111" t="s">
        <v>189</v>
      </c>
      <c r="D547" s="111">
        <v>10</v>
      </c>
      <c r="E547" s="131" t="s">
        <v>62</v>
      </c>
      <c r="F547" s="111">
        <v>105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810</v>
      </c>
      <c r="B548" s="678" t="s">
        <v>191</v>
      </c>
      <c r="C548" s="112" t="s">
        <v>182</v>
      </c>
      <c r="D548" s="112">
        <v>4</v>
      </c>
      <c r="E548" s="127" t="s">
        <v>126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784</v>
      </c>
      <c r="B549" s="678" t="s">
        <v>203</v>
      </c>
      <c r="C549" s="112" t="s">
        <v>182</v>
      </c>
      <c r="D549" s="112">
        <v>4</v>
      </c>
      <c r="E549" s="127" t="s">
        <v>126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792</v>
      </c>
      <c r="B550" s="678" t="s">
        <v>456</v>
      </c>
      <c r="C550" s="112" t="s">
        <v>182</v>
      </c>
      <c r="D550" s="112">
        <v>4</v>
      </c>
      <c r="E550" s="127" t="s">
        <v>126</v>
      </c>
      <c r="F550" s="112">
        <v>100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1032</v>
      </c>
      <c r="B551" s="714" t="s">
        <v>854</v>
      </c>
      <c r="C551" s="296" t="s">
        <v>194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1111</v>
      </c>
      <c r="B552" s="734" t="s">
        <v>1112</v>
      </c>
      <c r="C552" s="296" t="s">
        <v>194</v>
      </c>
      <c r="D552" s="112">
        <v>10</v>
      </c>
      <c r="E552" s="127" t="s">
        <v>62</v>
      </c>
      <c r="F552" s="112">
        <v>72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794</v>
      </c>
      <c r="B553" s="678" t="s">
        <v>795</v>
      </c>
      <c r="C553" s="112" t="s">
        <v>182</v>
      </c>
      <c r="D553" s="112">
        <v>4</v>
      </c>
      <c r="E553" s="127" t="s">
        <v>126</v>
      </c>
      <c r="F553" s="112">
        <v>100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1060</v>
      </c>
      <c r="B554" s="678" t="s">
        <v>1061</v>
      </c>
      <c r="C554" s="112">
        <v>4</v>
      </c>
      <c r="D554" s="112"/>
      <c r="E554" s="127" t="s">
        <v>62</v>
      </c>
      <c r="F554" s="112">
        <v>100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618</v>
      </c>
      <c r="B555" s="263" t="s">
        <v>551</v>
      </c>
      <c r="C555" s="112" t="s">
        <v>189</v>
      </c>
      <c r="D555" s="112">
        <v>10</v>
      </c>
      <c r="E555" s="127" t="s">
        <v>62</v>
      </c>
      <c r="F555" s="112">
        <v>105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932</v>
      </c>
      <c r="B556" s="263" t="s">
        <v>931</v>
      </c>
      <c r="C556" s="112" t="s">
        <v>189</v>
      </c>
      <c r="D556" s="112">
        <v>10</v>
      </c>
      <c r="E556" s="127" t="s">
        <v>62</v>
      </c>
      <c r="F556" s="112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984</v>
      </c>
      <c r="B557" s="263" t="s">
        <v>985</v>
      </c>
      <c r="C557" s="112" t="s">
        <v>31</v>
      </c>
      <c r="D557" s="112">
        <v>10</v>
      </c>
      <c r="E557" s="127" t="s">
        <v>62</v>
      </c>
      <c r="F557" s="112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811</v>
      </c>
      <c r="B558" s="263" t="s">
        <v>812</v>
      </c>
      <c r="C558" s="112" t="s">
        <v>182</v>
      </c>
      <c r="D558" s="112">
        <v>4</v>
      </c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1056</v>
      </c>
      <c r="B559" s="263" t="s">
        <v>1057</v>
      </c>
      <c r="C559" s="112">
        <v>4</v>
      </c>
      <c r="D559" s="112"/>
      <c r="E559" s="127" t="s">
        <v>62</v>
      </c>
      <c r="F559" s="112">
        <v>100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990</v>
      </c>
      <c r="B560" s="263" t="s">
        <v>991</v>
      </c>
      <c r="C560" s="112" t="s">
        <v>31</v>
      </c>
      <c r="D560" s="112">
        <v>10</v>
      </c>
      <c r="E560" s="127" t="s">
        <v>62</v>
      </c>
      <c r="F560" s="112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1292</v>
      </c>
      <c r="B561" s="263" t="s">
        <v>562</v>
      </c>
      <c r="C561" s="112" t="s">
        <v>182</v>
      </c>
      <c r="D561" s="112">
        <v>4</v>
      </c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1058</v>
      </c>
      <c r="B562" s="263" t="s">
        <v>1059</v>
      </c>
      <c r="C562" s="112">
        <v>4</v>
      </c>
      <c r="D562" s="112"/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1327</v>
      </c>
      <c r="B563" s="263" t="s">
        <v>1328</v>
      </c>
      <c r="C563" s="112" t="s">
        <v>182</v>
      </c>
      <c r="D563" s="112">
        <v>4</v>
      </c>
      <c r="E563" s="127" t="s">
        <v>62</v>
      </c>
      <c r="F563" s="112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1325</v>
      </c>
      <c r="B564" s="263" t="s">
        <v>1326</v>
      </c>
      <c r="C564" s="112">
        <v>4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1039</v>
      </c>
      <c r="B565" s="678" t="s">
        <v>77</v>
      </c>
      <c r="C565" s="112" t="s">
        <v>31</v>
      </c>
      <c r="D565" s="112">
        <v>10</v>
      </c>
      <c r="E565" s="127" t="s">
        <v>62</v>
      </c>
      <c r="F565" s="112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1062</v>
      </c>
      <c r="B566" s="678" t="s">
        <v>1063</v>
      </c>
      <c r="C566" s="112">
        <v>4</v>
      </c>
      <c r="D566" s="112"/>
      <c r="E566" s="127" t="s">
        <v>62</v>
      </c>
      <c r="F566" s="112">
        <v>100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781</v>
      </c>
      <c r="B567" s="684" t="s">
        <v>167</v>
      </c>
      <c r="C567" s="565" t="s">
        <v>182</v>
      </c>
      <c r="D567" s="565">
        <v>4</v>
      </c>
      <c r="E567" s="566" t="s">
        <v>126</v>
      </c>
      <c r="F567" s="565">
        <v>100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376</v>
      </c>
      <c r="B568" s="684" t="s">
        <v>167</v>
      </c>
      <c r="C568" s="638" t="s">
        <v>125</v>
      </c>
      <c r="D568" s="638"/>
      <c r="E568" s="638" t="s">
        <v>62</v>
      </c>
      <c r="F568" s="638">
        <v>96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418</v>
      </c>
      <c r="B569" s="685" t="s">
        <v>417</v>
      </c>
      <c r="C569" s="296" t="s">
        <v>125</v>
      </c>
      <c r="D569" s="296"/>
      <c r="E569" s="296" t="s">
        <v>62</v>
      </c>
      <c r="F569" s="112">
        <v>96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420</v>
      </c>
      <c r="B570" s="685" t="s">
        <v>419</v>
      </c>
      <c r="C570" s="296" t="s">
        <v>194</v>
      </c>
      <c r="D570" s="296">
        <v>12</v>
      </c>
      <c r="E570" s="296" t="s">
        <v>62</v>
      </c>
      <c r="F570" s="29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422</v>
      </c>
      <c r="B571" s="685" t="s">
        <v>421</v>
      </c>
      <c r="C571" s="296" t="s">
        <v>125</v>
      </c>
      <c r="D571" s="296"/>
      <c r="E571" s="296" t="s">
        <v>62</v>
      </c>
      <c r="F571" s="112">
        <v>96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424</v>
      </c>
      <c r="B572" s="685" t="s">
        <v>423</v>
      </c>
      <c r="C572" s="296" t="s">
        <v>194</v>
      </c>
      <c r="D572" s="296">
        <v>12</v>
      </c>
      <c r="E572" s="296" t="s">
        <v>62</v>
      </c>
      <c r="F572" s="296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426</v>
      </c>
      <c r="B573" s="685" t="s">
        <v>425</v>
      </c>
      <c r="C573" s="296" t="s">
        <v>125</v>
      </c>
      <c r="D573" s="296"/>
      <c r="E573" s="296" t="s">
        <v>62</v>
      </c>
      <c r="F573" s="112">
        <v>96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428</v>
      </c>
      <c r="B574" s="685" t="s">
        <v>427</v>
      </c>
      <c r="C574" s="296" t="s">
        <v>194</v>
      </c>
      <c r="D574" s="296">
        <v>12</v>
      </c>
      <c r="E574" s="296" t="s">
        <v>62</v>
      </c>
      <c r="F574" s="296">
        <v>72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430</v>
      </c>
      <c r="B575" s="685" t="s">
        <v>429</v>
      </c>
      <c r="C575" s="296" t="s">
        <v>125</v>
      </c>
      <c r="D575" s="296"/>
      <c r="E575" s="296" t="s">
        <v>62</v>
      </c>
      <c r="F575" s="112">
        <v>96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432</v>
      </c>
      <c r="B576" s="685" t="s">
        <v>431</v>
      </c>
      <c r="C576" s="296" t="s">
        <v>194</v>
      </c>
      <c r="D576" s="296">
        <v>12</v>
      </c>
      <c r="E576" s="296" t="s">
        <v>62</v>
      </c>
      <c r="F576" s="296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434</v>
      </c>
      <c r="B577" s="685" t="s">
        <v>433</v>
      </c>
      <c r="C577" s="296" t="s">
        <v>125</v>
      </c>
      <c r="D577" s="296"/>
      <c r="E577" s="296" t="s">
        <v>62</v>
      </c>
      <c r="F577" s="112">
        <v>96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436</v>
      </c>
      <c r="B578" s="685" t="s">
        <v>435</v>
      </c>
      <c r="C578" s="296" t="s">
        <v>194</v>
      </c>
      <c r="D578" s="296">
        <v>12</v>
      </c>
      <c r="E578" s="296" t="s">
        <v>62</v>
      </c>
      <c r="F578" s="296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1033</v>
      </c>
      <c r="B579" s="720" t="s">
        <v>840</v>
      </c>
      <c r="C579" s="274">
        <v>4</v>
      </c>
      <c r="D579" s="112"/>
      <c r="E579" s="127" t="s">
        <v>62</v>
      </c>
      <c r="F579" s="112">
        <v>100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1034</v>
      </c>
      <c r="B580" s="721" t="s">
        <v>841</v>
      </c>
      <c r="C580" s="112">
        <v>4</v>
      </c>
      <c r="D580" s="112"/>
      <c r="E580" s="127" t="s">
        <v>62</v>
      </c>
      <c r="F580" s="112">
        <v>100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923</v>
      </c>
      <c r="B581" s="721" t="s">
        <v>922</v>
      </c>
      <c r="C581" s="112" t="s">
        <v>182</v>
      </c>
      <c r="D581" s="112">
        <v>4</v>
      </c>
      <c r="E581" s="127" t="s">
        <v>62</v>
      </c>
      <c r="F581" s="112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907</v>
      </c>
      <c r="B582" s="721" t="s">
        <v>906</v>
      </c>
      <c r="C582" s="112">
        <v>4</v>
      </c>
      <c r="D582" s="112"/>
      <c r="E582" s="127" t="s">
        <v>62</v>
      </c>
      <c r="F582" s="112">
        <v>100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1035</v>
      </c>
      <c r="B583" s="721" t="s">
        <v>842</v>
      </c>
      <c r="C583" s="112">
        <v>4</v>
      </c>
      <c r="D583" s="112"/>
      <c r="E583" s="127" t="s">
        <v>62</v>
      </c>
      <c r="F583" s="112">
        <v>100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844</v>
      </c>
      <c r="B584" s="263" t="s">
        <v>845</v>
      </c>
      <c r="C584" s="112" t="s">
        <v>189</v>
      </c>
      <c r="D584" s="112">
        <v>10</v>
      </c>
      <c r="E584" s="127" t="s">
        <v>62</v>
      </c>
      <c r="F584" s="112">
        <v>72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1001</v>
      </c>
      <c r="B585" s="263" t="s">
        <v>1000</v>
      </c>
      <c r="C585" s="112" t="s">
        <v>31</v>
      </c>
      <c r="D585" s="112">
        <v>10</v>
      </c>
      <c r="E585" s="127" t="s">
        <v>62</v>
      </c>
      <c r="F585" s="112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796</v>
      </c>
      <c r="B586" s="678" t="s">
        <v>76</v>
      </c>
      <c r="C586" s="112" t="s">
        <v>182</v>
      </c>
      <c r="D586" s="112">
        <v>4</v>
      </c>
      <c r="E586" s="127" t="s">
        <v>126</v>
      </c>
      <c r="F586" s="112">
        <v>100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1066</v>
      </c>
      <c r="B587" s="678" t="s">
        <v>1067</v>
      </c>
      <c r="C587" s="112">
        <v>4</v>
      </c>
      <c r="D587" s="112"/>
      <c r="E587" s="127" t="s">
        <v>62</v>
      </c>
      <c r="F587" s="112">
        <v>100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833</v>
      </c>
      <c r="B588" s="678" t="s">
        <v>834</v>
      </c>
      <c r="C588" s="296" t="s">
        <v>194</v>
      </c>
      <c r="D588" s="112">
        <v>10</v>
      </c>
      <c r="E588" s="127" t="s">
        <v>62</v>
      </c>
      <c r="F588" s="112">
        <v>72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832</v>
      </c>
      <c r="B589" s="678" t="s">
        <v>831</v>
      </c>
      <c r="C589" s="296" t="s">
        <v>194</v>
      </c>
      <c r="D589" s="112">
        <v>10</v>
      </c>
      <c r="E589" s="127" t="s">
        <v>62</v>
      </c>
      <c r="F589" s="112">
        <v>72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1352</v>
      </c>
      <c r="B590" s="678" t="s">
        <v>1353</v>
      </c>
      <c r="C590" s="296" t="s">
        <v>189</v>
      </c>
      <c r="D590" s="112">
        <v>10</v>
      </c>
      <c r="E590" s="127" t="s">
        <v>62</v>
      </c>
      <c r="F590" s="112">
        <v>105</v>
      </c>
      <c r="G590" s="468">
        <f>IFERROR(SUMIF([4]Лист1!$A:$A,[4]Лист3!$A585,[4]Лист1!K:K)/$F590,0)</f>
        <v>0</v>
      </c>
      <c r="H590" s="468">
        <f>IFERROR(SUMIF([4]Лист1!$A:$A,[4]Лист3!$A585,[4]Лист1!L:L)/$F590,0)</f>
        <v>0</v>
      </c>
      <c r="I590" s="468">
        <f>IFERROR(SUMIF([4]Лист1!$A:$A,[4]Лист3!$A585,[4]Лист1!M:M)/$F590,0)</f>
        <v>0</v>
      </c>
      <c r="J590" s="468">
        <f>IFERROR(SUMIF([4]Лист1!$A:$A,[4]Лист3!$A585,[4]Лист1!N:N)/$F590,0)</f>
        <v>0</v>
      </c>
      <c r="K590" s="468">
        <f>IFERROR(SUMIF([4]Лист1!$A:$A,[4]Лист3!$A585,[4]Лист1!O:O)/$F590,0)</f>
        <v>0</v>
      </c>
      <c r="L590" s="468">
        <f>IFERROR(SUMIF([4]Лист1!$A:$A,[4]Лист3!$A585,[4]Лист1!P:P)/$F590,0)</f>
        <v>0</v>
      </c>
    </row>
    <row r="591" spans="1:12" s="26" customFormat="1" x14ac:dyDescent="0.2">
      <c r="A591" s="340" t="s">
        <v>1147</v>
      </c>
      <c r="B591" s="678" t="s">
        <v>1148</v>
      </c>
      <c r="C591" s="296" t="s">
        <v>194</v>
      </c>
      <c r="D591" s="112">
        <v>10</v>
      </c>
      <c r="E591" s="127" t="s">
        <v>62</v>
      </c>
      <c r="F591" s="112">
        <v>72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1149</v>
      </c>
      <c r="B592" s="678" t="s">
        <v>1150</v>
      </c>
      <c r="C592" s="296" t="s">
        <v>202</v>
      </c>
      <c r="D592" s="112"/>
      <c r="E592" s="127" t="s">
        <v>62</v>
      </c>
      <c r="F592" s="112">
        <v>100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1160</v>
      </c>
      <c r="B593" s="678" t="s">
        <v>1161</v>
      </c>
      <c r="C593" s="296" t="s">
        <v>202</v>
      </c>
      <c r="D593" s="112"/>
      <c r="E593" s="127" t="s">
        <v>62</v>
      </c>
      <c r="F593" s="112">
        <v>100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1019</v>
      </c>
      <c r="B594" s="678" t="s">
        <v>1018</v>
      </c>
      <c r="C594" s="296" t="s">
        <v>194</v>
      </c>
      <c r="D594" s="112">
        <v>10</v>
      </c>
      <c r="E594" s="127" t="s">
        <v>62</v>
      </c>
      <c r="F594" s="112">
        <v>72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897</v>
      </c>
      <c r="B595" s="678" t="s">
        <v>881</v>
      </c>
      <c r="C595" s="296" t="s">
        <v>194</v>
      </c>
      <c r="D595" s="112">
        <v>10</v>
      </c>
      <c r="E595" s="127" t="s">
        <v>62</v>
      </c>
      <c r="F595" s="112">
        <v>72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x14ac:dyDescent="0.2">
      <c r="A596" s="340" t="s">
        <v>882</v>
      </c>
      <c r="B596" s="678" t="s">
        <v>883</v>
      </c>
      <c r="C596" s="296" t="s">
        <v>202</v>
      </c>
      <c r="D596" s="112"/>
      <c r="E596" s="127" t="s">
        <v>62</v>
      </c>
      <c r="F596" s="112">
        <v>100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340" t="s">
        <v>988</v>
      </c>
      <c r="B597" s="263" t="s">
        <v>989</v>
      </c>
      <c r="C597" s="112" t="s">
        <v>189</v>
      </c>
      <c r="D597" s="112">
        <v>10</v>
      </c>
      <c r="E597" s="127" t="s">
        <v>62</v>
      </c>
      <c r="F597" s="112">
        <v>72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1004</v>
      </c>
      <c r="B598" s="687" t="s">
        <v>73</v>
      </c>
      <c r="C598" s="112" t="s">
        <v>31</v>
      </c>
      <c r="D598" s="112">
        <v>10</v>
      </c>
      <c r="E598" s="127" t="s">
        <v>62</v>
      </c>
      <c r="F598" s="112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1064</v>
      </c>
      <c r="B599" s="687" t="s">
        <v>1065</v>
      </c>
      <c r="C599" s="112">
        <v>4</v>
      </c>
      <c r="D599" s="112"/>
      <c r="E599" s="127" t="s">
        <v>62</v>
      </c>
      <c r="F599" s="112">
        <v>100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ht="13.5" thickBot="1" x14ac:dyDescent="0.25">
      <c r="A600" s="340" t="s">
        <v>787</v>
      </c>
      <c r="B600" s="679" t="s">
        <v>73</v>
      </c>
      <c r="C600" s="112" t="s">
        <v>182</v>
      </c>
      <c r="D600" s="112">
        <v>4</v>
      </c>
      <c r="E600" s="127" t="s">
        <v>126</v>
      </c>
      <c r="F600" s="112">
        <v>100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ht="13.5" thickBot="1" x14ac:dyDescent="0.25">
      <c r="A601" s="340"/>
      <c r="B601" s="314" t="s">
        <v>100</v>
      </c>
      <c r="C601" s="255"/>
      <c r="D601" s="553"/>
      <c r="E601" s="138"/>
      <c r="F601" s="553"/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406</v>
      </c>
      <c r="B602" s="264" t="s">
        <v>405</v>
      </c>
      <c r="C602" s="111" t="s">
        <v>54</v>
      </c>
      <c r="D602" s="111"/>
      <c r="E602" s="131" t="s">
        <v>62</v>
      </c>
      <c r="F602" s="485">
        <v>80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408</v>
      </c>
      <c r="B603" s="263" t="s">
        <v>407</v>
      </c>
      <c r="C603" s="112" t="s">
        <v>54</v>
      </c>
      <c r="D603" s="112"/>
      <c r="E603" s="127" t="s">
        <v>62</v>
      </c>
      <c r="F603" s="486">
        <v>80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411</v>
      </c>
      <c r="B604" s="263" t="s">
        <v>412</v>
      </c>
      <c r="C604" s="112" t="s">
        <v>79</v>
      </c>
      <c r="D604" s="112">
        <v>12</v>
      </c>
      <c r="E604" s="127" t="s">
        <v>62</v>
      </c>
      <c r="F604" s="486">
        <v>72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409</v>
      </c>
      <c r="B605" s="263" t="s">
        <v>410</v>
      </c>
      <c r="C605" s="112" t="s">
        <v>54</v>
      </c>
      <c r="D605" s="112"/>
      <c r="E605" s="127" t="s">
        <v>62</v>
      </c>
      <c r="F605" s="486">
        <v>80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413</v>
      </c>
      <c r="B606" s="263" t="s">
        <v>414</v>
      </c>
      <c r="C606" s="112" t="s">
        <v>79</v>
      </c>
      <c r="D606" s="112">
        <v>12</v>
      </c>
      <c r="E606" s="127" t="s">
        <v>62</v>
      </c>
      <c r="F606" s="486">
        <v>72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469</v>
      </c>
      <c r="B607" s="686" t="s">
        <v>459</v>
      </c>
      <c r="C607" s="112" t="s">
        <v>118</v>
      </c>
      <c r="D607" s="112">
        <v>14</v>
      </c>
      <c r="E607" s="127" t="s">
        <v>62</v>
      </c>
      <c r="F607" s="486">
        <v>54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470</v>
      </c>
      <c r="B608" s="686" t="s">
        <v>460</v>
      </c>
      <c r="C608" s="112" t="s">
        <v>118</v>
      </c>
      <c r="D608" s="112">
        <v>14</v>
      </c>
      <c r="E608" s="127" t="s">
        <v>62</v>
      </c>
      <c r="F608" s="486">
        <v>54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550</v>
      </c>
      <c r="B609" s="686" t="s">
        <v>548</v>
      </c>
      <c r="C609" s="112" t="s">
        <v>549</v>
      </c>
      <c r="D609" s="112">
        <v>8</v>
      </c>
      <c r="E609" s="127" t="s">
        <v>62</v>
      </c>
      <c r="F609" s="486">
        <v>64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>
        <v>31571</v>
      </c>
      <c r="B610" s="686" t="s">
        <v>544</v>
      </c>
      <c r="C610" s="112" t="s">
        <v>547</v>
      </c>
      <c r="D610" s="112"/>
      <c r="E610" s="127" t="s">
        <v>62</v>
      </c>
      <c r="F610" s="486">
        <v>204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x14ac:dyDescent="0.2">
      <c r="A611" s="340" t="s">
        <v>1247</v>
      </c>
      <c r="B611" s="686" t="s">
        <v>1246</v>
      </c>
      <c r="C611" s="112" t="s">
        <v>54</v>
      </c>
      <c r="D611" s="112">
        <v>8</v>
      </c>
      <c r="E611" s="127" t="s">
        <v>62</v>
      </c>
      <c r="F611" s="486">
        <v>64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x14ac:dyDescent="0.2">
      <c r="A612" s="340" t="s">
        <v>1012</v>
      </c>
      <c r="B612" s="686" t="s">
        <v>1013</v>
      </c>
      <c r="C612" s="112" t="s">
        <v>54</v>
      </c>
      <c r="D612" s="112">
        <v>8</v>
      </c>
      <c r="E612" s="127" t="s">
        <v>62</v>
      </c>
      <c r="F612" s="486">
        <v>64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x14ac:dyDescent="0.2">
      <c r="A613" s="340" t="s">
        <v>1036</v>
      </c>
      <c r="B613" s="686" t="s">
        <v>855</v>
      </c>
      <c r="C613" s="112" t="s">
        <v>74</v>
      </c>
      <c r="D613" s="112">
        <v>12</v>
      </c>
      <c r="E613" s="127" t="s">
        <v>62</v>
      </c>
      <c r="F613" s="486">
        <v>54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26" customFormat="1" x14ac:dyDescent="0.2">
      <c r="A614" s="340" t="s">
        <v>1015</v>
      </c>
      <c r="B614" s="686" t="s">
        <v>1014</v>
      </c>
      <c r="C614" s="112" t="s">
        <v>74</v>
      </c>
      <c r="D614" s="112">
        <v>10</v>
      </c>
      <c r="E614" s="127" t="s">
        <v>62</v>
      </c>
      <c r="F614" s="486">
        <v>72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  <row r="615" spans="1:12" s="26" customFormat="1" ht="15" customHeight="1" x14ac:dyDescent="0.2">
      <c r="A615" s="340" t="s">
        <v>884</v>
      </c>
      <c r="B615" s="686" t="s">
        <v>885</v>
      </c>
      <c r="C615" s="112">
        <v>250</v>
      </c>
      <c r="D615" s="112">
        <v>12</v>
      </c>
      <c r="E615" s="127" t="s">
        <v>64</v>
      </c>
      <c r="F615" s="486">
        <v>54</v>
      </c>
      <c r="G615" s="468">
        <f>IFERROR(SUMIF(Лист1!$A:$A,Лист3!$A615,Лист1!K:K)/$F615,0)</f>
        <v>0</v>
      </c>
      <c r="H615" s="468">
        <f>IFERROR(SUMIF(Лист1!$A:$A,Лист3!$A615,Лист1!L:L)/$F615,0)</f>
        <v>0</v>
      </c>
      <c r="I615" s="468">
        <f>IFERROR(SUMIF(Лист1!$A:$A,Лист3!$A615,Лист1!M:M)/$F615,0)</f>
        <v>0</v>
      </c>
      <c r="J615" s="468">
        <f>IFERROR(SUMIF(Лист1!$A:$A,Лист3!$A615,Лист1!N:N)/$F615,0)</f>
        <v>0</v>
      </c>
      <c r="K615" s="468">
        <f>IFERROR(SUMIF(Лист1!$A:$A,Лист3!$A615,Лист1!O:O)/$F615,0)</f>
        <v>0</v>
      </c>
      <c r="L615" s="468">
        <f>IFERROR(SUMIF(Лист1!$A:$A,Лист3!$A615,Лист1!P:P)/$F615,0)</f>
        <v>0</v>
      </c>
    </row>
    <row r="616" spans="1:12" s="26" customFormat="1" ht="15" customHeight="1" x14ac:dyDescent="0.2">
      <c r="A616" s="340" t="s">
        <v>1114</v>
      </c>
      <c r="B616" s="686" t="s">
        <v>1113</v>
      </c>
      <c r="C616" s="112">
        <v>250</v>
      </c>
      <c r="D616" s="112">
        <v>12</v>
      </c>
      <c r="E616" s="127" t="s">
        <v>64</v>
      </c>
      <c r="F616" s="486">
        <v>54</v>
      </c>
      <c r="G616" s="468">
        <f>IFERROR(SUMIF(Лист1!$A:$A,Лист3!$A616,Лист1!K:K)/$F616,0)</f>
        <v>0</v>
      </c>
      <c r="H616" s="468">
        <f>IFERROR(SUMIF(Лист1!$A:$A,Лист3!$A616,Лист1!L:L)/$F616,0)</f>
        <v>0</v>
      </c>
      <c r="I616" s="468">
        <f>IFERROR(SUMIF(Лист1!$A:$A,Лист3!$A616,Лист1!M:M)/$F616,0)</f>
        <v>0</v>
      </c>
      <c r="J616" s="468">
        <f>IFERROR(SUMIF(Лист1!$A:$A,Лист3!$A616,Лист1!N:N)/$F616,0)</f>
        <v>0</v>
      </c>
      <c r="K616" s="468">
        <f>IFERROR(SUMIF(Лист1!$A:$A,Лист3!$A616,Лист1!O:O)/$F616,0)</f>
        <v>0</v>
      </c>
      <c r="L616" s="468">
        <f>IFERROR(SUMIF(Лист1!$A:$A,Лист3!$A616,Лист1!P:P)/$F616,0)</f>
        <v>0</v>
      </c>
    </row>
    <row r="617" spans="1:12" s="26" customFormat="1" ht="15" customHeight="1" x14ac:dyDescent="0.2">
      <c r="A617" s="340" t="s">
        <v>936</v>
      </c>
      <c r="B617" s="686" t="s">
        <v>933</v>
      </c>
      <c r="C617" s="112">
        <v>250</v>
      </c>
      <c r="D617" s="112">
        <v>12</v>
      </c>
      <c r="E617" s="127" t="s">
        <v>62</v>
      </c>
      <c r="F617" s="486">
        <v>72</v>
      </c>
      <c r="G617" s="468">
        <f>IFERROR(SUMIF(Лист1!$A:$A,Лист3!$A617,Лист1!K:K)/$F617,0)</f>
        <v>0</v>
      </c>
      <c r="H617" s="468">
        <f>IFERROR(SUMIF(Лист1!$A:$A,Лист3!$A617,Лист1!L:L)/$F617,0)</f>
        <v>0</v>
      </c>
      <c r="I617" s="468">
        <f>IFERROR(SUMIF(Лист1!$A:$A,Лист3!$A617,Лист1!M:M)/$F617,0)</f>
        <v>0</v>
      </c>
      <c r="J617" s="468">
        <f>IFERROR(SUMIF(Лист1!$A:$A,Лист3!$A617,Лист1!N:N)/$F617,0)</f>
        <v>0</v>
      </c>
      <c r="K617" s="468">
        <f>IFERROR(SUMIF(Лист1!$A:$A,Лист3!$A617,Лист1!O:O)/$F617,0)</f>
        <v>0</v>
      </c>
      <c r="L617" s="468">
        <f>IFERROR(SUMIF(Лист1!$A:$A,Лист3!$A617,Лист1!P:P)/$F617,0)</f>
        <v>0</v>
      </c>
    </row>
    <row r="618" spans="1:12" s="26" customFormat="1" ht="15" customHeight="1" x14ac:dyDescent="0.2">
      <c r="A618" s="340" t="s">
        <v>935</v>
      </c>
      <c r="B618" s="686" t="s">
        <v>934</v>
      </c>
      <c r="C618" s="112">
        <v>250</v>
      </c>
      <c r="D618" s="112">
        <v>12</v>
      </c>
      <c r="E618" s="127" t="s">
        <v>62</v>
      </c>
      <c r="F618" s="486">
        <v>72</v>
      </c>
      <c r="G618" s="468">
        <f>IFERROR(SUMIF(Лист1!$A:$A,Лист3!$A618,Лист1!K:K)/$F618,0)</f>
        <v>0</v>
      </c>
      <c r="H618" s="468">
        <f>IFERROR(SUMIF(Лист1!$A:$A,Лист3!$A618,Лист1!L:L)/$F618,0)</f>
        <v>0</v>
      </c>
      <c r="I618" s="468">
        <f>IFERROR(SUMIF(Лист1!$A:$A,Лист3!$A618,Лист1!M:M)/$F618,0)</f>
        <v>0</v>
      </c>
      <c r="J618" s="468">
        <f>IFERROR(SUMIF(Лист1!$A:$A,Лист3!$A618,Лист1!N:N)/$F618,0)</f>
        <v>0</v>
      </c>
      <c r="K618" s="468">
        <f>IFERROR(SUMIF(Лист1!$A:$A,Лист3!$A618,Лист1!O:O)/$F618,0)</f>
        <v>0</v>
      </c>
      <c r="L618" s="468">
        <f>IFERROR(SUMIF(Лист1!$A:$A,Лист3!$A618,Лист1!P:P)/$F618,0)</f>
        <v>0</v>
      </c>
    </row>
    <row r="619" spans="1:12" s="26" customFormat="1" x14ac:dyDescent="0.2">
      <c r="A619" s="340">
        <v>31573</v>
      </c>
      <c r="B619" s="686" t="s">
        <v>542</v>
      </c>
      <c r="C619" s="112" t="s">
        <v>543</v>
      </c>
      <c r="D619" s="112"/>
      <c r="E619" s="127" t="s">
        <v>62</v>
      </c>
      <c r="F619" s="486">
        <v>204</v>
      </c>
      <c r="G619" s="468">
        <f>IFERROR(SUMIF(Лист1!$A:$A,Лист3!$A619,Лист1!K:K)/$F619,0)</f>
        <v>0</v>
      </c>
      <c r="H619" s="468">
        <f>IFERROR(SUMIF(Лист1!$A:$A,Лист3!$A619,Лист1!L:L)/$F619,0)</f>
        <v>0</v>
      </c>
      <c r="I619" s="468">
        <f>IFERROR(SUMIF(Лист1!$A:$A,Лист3!$A619,Лист1!M:M)/$F619,0)</f>
        <v>0</v>
      </c>
      <c r="J619" s="468">
        <f>IFERROR(SUMIF(Лист1!$A:$A,Лист3!$A619,Лист1!N:N)/$F619,0)</f>
        <v>0</v>
      </c>
      <c r="K619" s="468">
        <f>IFERROR(SUMIF(Лист1!$A:$A,Лист3!$A619,Лист1!O:O)/$F619,0)</f>
        <v>0</v>
      </c>
      <c r="L619" s="468">
        <f>IFERROR(SUMIF(Лист1!$A:$A,Лист3!$A619,Лист1!P:P)/$F619,0)</f>
        <v>0</v>
      </c>
    </row>
    <row r="620" spans="1:12" s="26" customFormat="1" x14ac:dyDescent="0.2">
      <c r="A620" s="340">
        <v>31570</v>
      </c>
      <c r="B620" s="686" t="s">
        <v>540</v>
      </c>
      <c r="C620" s="112" t="s">
        <v>541</v>
      </c>
      <c r="D620" s="112"/>
      <c r="E620" s="127" t="s">
        <v>62</v>
      </c>
      <c r="F620" s="486">
        <v>204</v>
      </c>
      <c r="G620" s="468">
        <f>IFERROR(SUMIF(Лист1!$A:$A,Лист3!$A620,Лист1!K:K)/$F620,0)</f>
        <v>0</v>
      </c>
      <c r="H620" s="468">
        <f>IFERROR(SUMIF(Лист1!$A:$A,Лист3!$A620,Лист1!L:L)/$F620,0)</f>
        <v>0</v>
      </c>
      <c r="I620" s="468">
        <f>IFERROR(SUMIF(Лист1!$A:$A,Лист3!$A620,Лист1!M:M)/$F620,0)</f>
        <v>0</v>
      </c>
      <c r="J620" s="468">
        <f>IFERROR(SUMIF(Лист1!$A:$A,Лист3!$A620,Лист1!N:N)/$F620,0)</f>
        <v>0</v>
      </c>
      <c r="K620" s="468">
        <f>IFERROR(SUMIF(Лист1!$A:$A,Лист3!$A620,Лист1!O:O)/$F620,0)</f>
        <v>0</v>
      </c>
      <c r="L620" s="468">
        <f>IFERROR(SUMIF(Лист1!$A:$A,Лист3!$A620,Лист1!P:P)/$F620,0)</f>
        <v>0</v>
      </c>
    </row>
    <row r="621" spans="1:12" s="26" customFormat="1" x14ac:dyDescent="0.2">
      <c r="A621" s="340" t="s">
        <v>1359</v>
      </c>
      <c r="B621" s="556" t="s">
        <v>1358</v>
      </c>
      <c r="C621" s="1060" t="s">
        <v>72</v>
      </c>
      <c r="D621" s="1060">
        <v>9</v>
      </c>
      <c r="E621" s="534" t="s">
        <v>62</v>
      </c>
      <c r="F621" s="584">
        <v>64</v>
      </c>
      <c r="G621" s="468">
        <f>IFERROR(SUMIF(Лист1!$A:$A,Лист3!$A621,Лист1!K:K)/$F621,0)</f>
        <v>0</v>
      </c>
      <c r="H621" s="468">
        <f>IFERROR(SUMIF(Лист1!$A:$A,Лист3!$A621,Лист1!L:L)/$F621,0)</f>
        <v>0</v>
      </c>
      <c r="I621" s="468">
        <f>IFERROR(SUMIF(Лист1!$A:$A,Лист3!$A621,Лист1!M:M)/$F621,0)</f>
        <v>0</v>
      </c>
      <c r="J621" s="468">
        <f>IFERROR(SUMIF(Лист1!$A:$A,Лист3!$A621,Лист1!N:N)/$F621,0)</f>
        <v>0</v>
      </c>
      <c r="K621" s="468">
        <f>IFERROR(SUMIF(Лист1!$A:$A,Лист3!$A621,Лист1!O:O)/$F621,0)</f>
        <v>0</v>
      </c>
      <c r="L621" s="468">
        <f>IFERROR(SUMIF(Лист1!$A:$A,Лист3!$A621,Лист1!P:P)/$F621,0)</f>
        <v>0</v>
      </c>
    </row>
    <row r="622" spans="1:12" s="26" customFormat="1" x14ac:dyDescent="0.2">
      <c r="A622" s="340" t="s">
        <v>1357</v>
      </c>
      <c r="B622" s="556" t="s">
        <v>1356</v>
      </c>
      <c r="C622" s="1060" t="s">
        <v>55</v>
      </c>
      <c r="D622" s="1060"/>
      <c r="E622" s="127" t="s">
        <v>62</v>
      </c>
      <c r="F622" s="584">
        <v>144</v>
      </c>
      <c r="G622" s="468">
        <f>IFERROR(SUMIF(Лист1!$A:$A,Лист3!$A622,Лист1!K:K)/$F622,0)</f>
        <v>0</v>
      </c>
      <c r="H622" s="468">
        <f>IFERROR(SUMIF(Лист1!$A:$A,Лист3!$A622,Лист1!L:L)/$F622,0)</f>
        <v>0</v>
      </c>
      <c r="I622" s="468">
        <f>IFERROR(SUMIF(Лист1!$A:$A,Лист3!$A622,Лист1!M:M)/$F622,0)</f>
        <v>0</v>
      </c>
      <c r="J622" s="468">
        <f>IFERROR(SUMIF(Лист1!$A:$A,Лист3!$A622,Лист1!N:N)/$F622,0)</f>
        <v>0</v>
      </c>
      <c r="K622" s="468">
        <f>IFERROR(SUMIF(Лист1!$A:$A,Лист3!$A622,Лист1!O:O)/$F622,0)</f>
        <v>0</v>
      </c>
      <c r="L622" s="468">
        <f>IFERROR(SUMIF(Лист1!$A:$A,Лист3!$A622,Лист1!P:P)/$F622,0)</f>
        <v>0</v>
      </c>
    </row>
    <row r="623" spans="1:12" s="26" customFormat="1" x14ac:dyDescent="0.2">
      <c r="A623" s="340" t="s">
        <v>669</v>
      </c>
      <c r="B623" s="556" t="s">
        <v>670</v>
      </c>
      <c r="C623" s="601" t="s">
        <v>72</v>
      </c>
      <c r="D623" s="601">
        <v>9</v>
      </c>
      <c r="E623" s="534" t="s">
        <v>62</v>
      </c>
      <c r="F623" s="584">
        <v>64</v>
      </c>
      <c r="G623" s="468">
        <f>IFERROR(SUMIF(Лист1!$A:$A,Лист3!$A623,Лист1!K:K)/$F623,0)</f>
        <v>0</v>
      </c>
      <c r="H623" s="468">
        <f>IFERROR(SUMIF(Лист1!$A:$A,Лист3!$A623,Лист1!L:L)/$F623,0)</f>
        <v>0</v>
      </c>
      <c r="I623" s="468">
        <f>IFERROR(SUMIF(Лист1!$A:$A,Лист3!$A623,Лист1!M:M)/$F623,0)</f>
        <v>0</v>
      </c>
      <c r="J623" s="468">
        <f>IFERROR(SUMIF(Лист1!$A:$A,Лист3!$A623,Лист1!N:N)/$F623,0)</f>
        <v>0</v>
      </c>
      <c r="K623" s="468">
        <f>IFERROR(SUMIF(Лист1!$A:$A,Лист3!$A623,Лист1!O:O)/$F623,0)</f>
        <v>0</v>
      </c>
      <c r="L623" s="468">
        <f>IFERROR(SUMIF(Лист1!$A:$A,Лист3!$A623,Лист1!P:P)/$F623,0)</f>
        <v>0</v>
      </c>
    </row>
    <row r="624" spans="1:12" s="26" customFormat="1" x14ac:dyDescent="0.2">
      <c r="A624" s="340" t="s">
        <v>952</v>
      </c>
      <c r="B624" s="556" t="s">
        <v>956</v>
      </c>
      <c r="C624" s="772" t="s">
        <v>55</v>
      </c>
      <c r="D624" s="772"/>
      <c r="E624" s="127" t="s">
        <v>62</v>
      </c>
      <c r="F624" s="584">
        <v>144</v>
      </c>
      <c r="G624" s="468">
        <f>IFERROR(SUMIF(Лист1!$A:$A,Лист3!$A624,Лист1!K:K)/$F624,0)</f>
        <v>0</v>
      </c>
      <c r="H624" s="468">
        <f>IFERROR(SUMIF(Лист1!$A:$A,Лист3!$A624,Лист1!L:L)/$F624,0)</f>
        <v>0</v>
      </c>
      <c r="I624" s="468">
        <f>IFERROR(SUMIF(Лист1!$A:$A,Лист3!$A624,Лист1!M:M)/$F624,0)</f>
        <v>0</v>
      </c>
      <c r="J624" s="468">
        <f>IFERROR(SUMIF(Лист1!$A:$A,Лист3!$A624,Лист1!N:N)/$F624,0)</f>
        <v>0</v>
      </c>
      <c r="K624" s="468">
        <f>IFERROR(SUMIF(Лист1!$A:$A,Лист3!$A624,Лист1!O:O)/$F624,0)</f>
        <v>0</v>
      </c>
      <c r="L624" s="468">
        <f>IFERROR(SUMIF(Лист1!$A:$A,Лист3!$A624,Лист1!P:P)/$F624,0)</f>
        <v>0</v>
      </c>
    </row>
    <row r="625" spans="1:12" s="26" customFormat="1" x14ac:dyDescent="0.2">
      <c r="A625" s="340" t="s">
        <v>377</v>
      </c>
      <c r="B625" s="263" t="s">
        <v>120</v>
      </c>
      <c r="C625" s="112" t="s">
        <v>54</v>
      </c>
      <c r="D625" s="112"/>
      <c r="E625" s="127" t="s">
        <v>62</v>
      </c>
      <c r="F625" s="486">
        <v>64</v>
      </c>
      <c r="G625" s="468">
        <f>IFERROR(SUMIF(Лист1!$A:$A,Лист3!$A625,Лист1!K:K)/$F625,0)</f>
        <v>0</v>
      </c>
      <c r="H625" s="468">
        <f>IFERROR(SUMIF(Лист1!$A:$A,Лист3!$A625,Лист1!L:L)/$F625,0)</f>
        <v>0</v>
      </c>
      <c r="I625" s="468">
        <f>IFERROR(SUMIF(Лист1!$A:$A,Лист3!$A625,Лист1!M:M)/$F625,0)</f>
        <v>0</v>
      </c>
      <c r="J625" s="468">
        <f>IFERROR(SUMIF(Лист1!$A:$A,Лист3!$A625,Лист1!N:N)/$F625,0)</f>
        <v>0</v>
      </c>
      <c r="K625" s="468">
        <f>IFERROR(SUMIF(Лист1!$A:$A,Лист3!$A625,Лист1!O:O)/$F625,0)</f>
        <v>0</v>
      </c>
      <c r="L625" s="468">
        <f>IFERROR(SUMIF(Лист1!$A:$A,Лист3!$A625,Лист1!P:P)/$F625,0)</f>
        <v>0</v>
      </c>
    </row>
    <row r="626" spans="1:12" s="26" customFormat="1" x14ac:dyDescent="0.2">
      <c r="A626" s="340" t="s">
        <v>632</v>
      </c>
      <c r="B626" s="263" t="s">
        <v>633</v>
      </c>
      <c r="C626" s="112" t="s">
        <v>549</v>
      </c>
      <c r="D626" s="112">
        <v>20</v>
      </c>
      <c r="E626" s="127" t="s">
        <v>62</v>
      </c>
      <c r="F626" s="486">
        <v>30</v>
      </c>
      <c r="G626" s="468">
        <f>IFERROR(SUMIF(Лист1!$A:$A,Лист3!$A626,Лист1!K:K)/$F626,0)</f>
        <v>0</v>
      </c>
      <c r="H626" s="468">
        <f>IFERROR(SUMIF(Лист1!$A:$A,Лист3!$A626,Лист1!L:L)/$F626,0)</f>
        <v>0</v>
      </c>
      <c r="I626" s="468">
        <f>IFERROR(SUMIF(Лист1!$A:$A,Лист3!$A626,Лист1!M:M)/$F626,0)</f>
        <v>0</v>
      </c>
      <c r="J626" s="468">
        <f>IFERROR(SUMIF(Лист1!$A:$A,Лист3!$A626,Лист1!N:N)/$F626,0)</f>
        <v>0</v>
      </c>
      <c r="K626" s="468">
        <f>IFERROR(SUMIF(Лист1!$A:$A,Лист3!$A626,Лист1!O:O)/$F626,0)</f>
        <v>0</v>
      </c>
      <c r="L626" s="468">
        <f>IFERROR(SUMIF(Лист1!$A:$A,Лист3!$A626,Лист1!P:P)/$F626,0)</f>
        <v>0</v>
      </c>
    </row>
    <row r="627" spans="1:12" s="26" customFormat="1" x14ac:dyDescent="0.2">
      <c r="A627" s="340" t="s">
        <v>673</v>
      </c>
      <c r="B627" s="263" t="s">
        <v>116</v>
      </c>
      <c r="C627" s="601" t="s">
        <v>72</v>
      </c>
      <c r="D627" s="601">
        <v>9</v>
      </c>
      <c r="E627" s="534" t="s">
        <v>62</v>
      </c>
      <c r="F627" s="584">
        <v>64</v>
      </c>
      <c r="G627" s="468">
        <f>IFERROR(SUMIF(Лист1!$A:$A,Лист3!$A627,Лист1!K:K)/$F627,0)</f>
        <v>0</v>
      </c>
      <c r="H627" s="468">
        <f>IFERROR(SUMIF(Лист1!$A:$A,Лист3!$A627,Лист1!L:L)/$F627,0)</f>
        <v>0</v>
      </c>
      <c r="I627" s="468">
        <f>IFERROR(SUMIF(Лист1!$A:$A,Лист3!$A627,Лист1!M:M)/$F627,0)</f>
        <v>0</v>
      </c>
      <c r="J627" s="468">
        <f>IFERROR(SUMIF(Лист1!$A:$A,Лист3!$A627,Лист1!N:N)/$F627,0)</f>
        <v>0</v>
      </c>
      <c r="K627" s="468">
        <f>IFERROR(SUMIF(Лист1!$A:$A,Лист3!$A627,Лист1!O:O)/$F627,0)</f>
        <v>0</v>
      </c>
      <c r="L627" s="468">
        <f>IFERROR(SUMIF(Лист1!$A:$A,Лист3!$A627,Лист1!P:P)/$F627,0)</f>
        <v>0</v>
      </c>
    </row>
    <row r="628" spans="1:12" s="26" customFormat="1" x14ac:dyDescent="0.2">
      <c r="A628" s="340" t="s">
        <v>954</v>
      </c>
      <c r="B628" s="556" t="s">
        <v>955</v>
      </c>
      <c r="C628" s="772" t="s">
        <v>55</v>
      </c>
      <c r="D628" s="772"/>
      <c r="E628" s="534" t="s">
        <v>62</v>
      </c>
      <c r="F628" s="584">
        <v>144</v>
      </c>
      <c r="G628" s="468">
        <f>IFERROR(SUMIF(Лист1!$A:$A,Лист3!$A628,Лист1!K:K)/$F628,0)</f>
        <v>0</v>
      </c>
      <c r="H628" s="468">
        <f>IFERROR(SUMIF(Лист1!$A:$A,Лист3!$A628,Лист1!L:L)/$F628,0)</f>
        <v>0</v>
      </c>
      <c r="I628" s="468">
        <f>IFERROR(SUMIF(Лист1!$A:$A,Лист3!$A628,Лист1!M:M)/$F628,0)</f>
        <v>0</v>
      </c>
      <c r="J628" s="468">
        <f>IFERROR(SUMIF(Лист1!$A:$A,Лист3!$A628,Лист1!N:N)/$F628,0)</f>
        <v>0</v>
      </c>
      <c r="K628" s="468">
        <f>IFERROR(SUMIF(Лист1!$A:$A,Лист3!$A628,Лист1!O:O)/$F628,0)</f>
        <v>0</v>
      </c>
      <c r="L628" s="468">
        <f>IFERROR(SUMIF(Лист1!$A:$A,Лист3!$A628,Лист1!P:P)/$F628,0)</f>
        <v>0</v>
      </c>
    </row>
    <row r="629" spans="1:12" s="26" customFormat="1" x14ac:dyDescent="0.2">
      <c r="A629" s="340" t="s">
        <v>378</v>
      </c>
      <c r="B629" s="263" t="s">
        <v>671</v>
      </c>
      <c r="C629" s="112" t="s">
        <v>54</v>
      </c>
      <c r="D629" s="112"/>
      <c r="E629" s="127" t="s">
        <v>62</v>
      </c>
      <c r="F629" s="486">
        <v>64</v>
      </c>
      <c r="G629" s="468">
        <f>IFERROR(SUMIF(Лист1!$A:$A,Лист3!$A629,Лист1!K:K)/$F629,0)</f>
        <v>0</v>
      </c>
      <c r="H629" s="468">
        <f>IFERROR(SUMIF(Лист1!$A:$A,Лист3!$A629,Лист1!L:L)/$F629,0)</f>
        <v>0</v>
      </c>
      <c r="I629" s="468">
        <f>IFERROR(SUMIF(Лист1!$A:$A,Лист3!$A629,Лист1!M:M)/$F629,0)</f>
        <v>0</v>
      </c>
      <c r="J629" s="468">
        <f>IFERROR(SUMIF(Лист1!$A:$A,Лист3!$A629,Лист1!N:N)/$F629,0)</f>
        <v>0</v>
      </c>
      <c r="K629" s="468">
        <f>IFERROR(SUMIF(Лист1!$A:$A,Лист3!$A629,Лист1!O:O)/$F629,0)</f>
        <v>0</v>
      </c>
      <c r="L629" s="468">
        <f>IFERROR(SUMIF(Лист1!$A:$A,Лист3!$A629,Лист1!P:P)/$F629,0)</f>
        <v>0</v>
      </c>
    </row>
    <row r="630" spans="1:12" s="26" customFormat="1" x14ac:dyDescent="0.2">
      <c r="A630" s="340" t="s">
        <v>1140</v>
      </c>
      <c r="B630" s="263" t="s">
        <v>1139</v>
      </c>
      <c r="C630" s="112" t="s">
        <v>72</v>
      </c>
      <c r="D630" s="112">
        <v>20</v>
      </c>
      <c r="E630" s="127" t="s">
        <v>62</v>
      </c>
      <c r="F630" s="486">
        <v>30</v>
      </c>
      <c r="G630" s="468">
        <f>IFERROR(SUMIF(Лист1!$A:$A,Лист3!$A630,Лист1!K:K)/$F630,0)</f>
        <v>0</v>
      </c>
      <c r="H630" s="468">
        <f>IFERROR(SUMIF(Лист1!$A:$A,Лист3!$A630,Лист1!L:L)/$F630,0)</f>
        <v>0</v>
      </c>
      <c r="I630" s="468">
        <f>IFERROR(SUMIF(Лист1!$A:$A,Лист3!$A630,Лист1!M:M)/$F630,0)</f>
        <v>0</v>
      </c>
      <c r="J630" s="468">
        <f>IFERROR(SUMIF(Лист1!$A:$A,Лист3!$A630,Лист1!N:N)/$F630,0)</f>
        <v>0</v>
      </c>
      <c r="K630" s="468">
        <f>IFERROR(SUMIF(Лист1!$A:$A,Лист3!$A630,Лист1!O:O)/$F630,0)</f>
        <v>0</v>
      </c>
      <c r="L630" s="468">
        <f>IFERROR(SUMIF(Лист1!$A:$A,Лист3!$A630,Лист1!P:P)/$F630,0)</f>
        <v>0</v>
      </c>
    </row>
    <row r="631" spans="1:12" s="26" customFormat="1" x14ac:dyDescent="0.2">
      <c r="A631" s="340" t="s">
        <v>1261</v>
      </c>
      <c r="B631" s="263" t="s">
        <v>1141</v>
      </c>
      <c r="C631" s="870" t="s">
        <v>55</v>
      </c>
      <c r="D631" s="870"/>
      <c r="E631" s="534" t="s">
        <v>62</v>
      </c>
      <c r="F631" s="584">
        <v>144</v>
      </c>
      <c r="G631" s="468">
        <f>IFERROR(SUMIF(Лист1!$A:$A,Лист3!$A631,Лист1!K:K)/$F631,0)</f>
        <v>0</v>
      </c>
      <c r="H631" s="468">
        <f>IFERROR(SUMIF(Лист1!$A:$A,Лист3!$A631,Лист1!L:L)/$F631,0)</f>
        <v>0</v>
      </c>
      <c r="I631" s="468">
        <f>IFERROR(SUMIF(Лист1!$A:$A,Лист3!$A631,Лист1!M:M)/$F631,0)</f>
        <v>0</v>
      </c>
      <c r="J631" s="468">
        <f>IFERROR(SUMIF(Лист1!$A:$A,Лист3!$A631,Лист1!N:N)/$F631,0)</f>
        <v>0</v>
      </c>
      <c r="K631" s="468">
        <f>IFERROR(SUMIF(Лист1!$A:$A,Лист3!$A631,Лист1!O:O)/$F631,0)</f>
        <v>0</v>
      </c>
      <c r="L631" s="468">
        <f>IFERROR(SUMIF(Лист1!$A:$A,Лист3!$A631,Лист1!P:P)/$F631,0)</f>
        <v>0</v>
      </c>
    </row>
    <row r="632" spans="1:12" s="26" customFormat="1" x14ac:dyDescent="0.2">
      <c r="A632" s="340" t="s">
        <v>379</v>
      </c>
      <c r="B632" s="263" t="s">
        <v>115</v>
      </c>
      <c r="C632" s="112" t="s">
        <v>72</v>
      </c>
      <c r="D632" s="112">
        <v>20</v>
      </c>
      <c r="E632" s="127" t="s">
        <v>62</v>
      </c>
      <c r="F632" s="486">
        <v>30</v>
      </c>
      <c r="G632" s="468">
        <f>IFERROR(SUMIF(Лист1!$A:$A,Лист3!$A632,Лист1!K:K)/$F632,0)</f>
        <v>0</v>
      </c>
      <c r="H632" s="468">
        <f>IFERROR(SUMIF(Лист1!$A:$A,Лист3!$A632,Лист1!L:L)/$F632,0)</f>
        <v>0</v>
      </c>
      <c r="I632" s="468">
        <f>IFERROR(SUMIF(Лист1!$A:$A,Лист3!$A632,Лист1!M:M)/$F632,0)</f>
        <v>0</v>
      </c>
      <c r="J632" s="468">
        <f>IFERROR(SUMIF(Лист1!$A:$A,Лист3!$A632,Лист1!N:N)/$F632,0)</f>
        <v>0</v>
      </c>
      <c r="K632" s="468">
        <f>IFERROR(SUMIF(Лист1!$A:$A,Лист3!$A632,Лист1!O:O)/$F632,0)</f>
        <v>0</v>
      </c>
      <c r="L632" s="468">
        <f>IFERROR(SUMIF(Лист1!$A:$A,Лист3!$A632,Лист1!P:P)/$F632,0)</f>
        <v>0</v>
      </c>
    </row>
    <row r="633" spans="1:12" s="26" customFormat="1" x14ac:dyDescent="0.2">
      <c r="A633" s="340" t="s">
        <v>668</v>
      </c>
      <c r="B633" s="687" t="s">
        <v>115</v>
      </c>
      <c r="C633" s="601" t="s">
        <v>72</v>
      </c>
      <c r="D633" s="601">
        <v>9</v>
      </c>
      <c r="E633" s="534" t="s">
        <v>62</v>
      </c>
      <c r="F633" s="584">
        <v>64</v>
      </c>
      <c r="G633" s="468">
        <f>IFERROR(SUMIF(Лист1!$A:$A,Лист3!$A633,Лист1!K:K)/$F633,0)</f>
        <v>0</v>
      </c>
      <c r="H633" s="468">
        <f>IFERROR(SUMIF(Лист1!$A:$A,Лист3!$A633,Лист1!L:L)/$F633,0)</f>
        <v>0</v>
      </c>
      <c r="I633" s="468">
        <f>IFERROR(SUMIF(Лист1!$A:$A,Лист3!$A633,Лист1!M:M)/$F633,0)</f>
        <v>0</v>
      </c>
      <c r="J633" s="468">
        <f>IFERROR(SUMIF(Лист1!$A:$A,Лист3!$A633,Лист1!N:N)/$F633,0)</f>
        <v>0</v>
      </c>
      <c r="K633" s="468">
        <f>IFERROR(SUMIF(Лист1!$A:$A,Лист3!$A633,Лист1!O:O)/$F633,0)</f>
        <v>0</v>
      </c>
      <c r="L633" s="468">
        <f>IFERROR(SUMIF(Лист1!$A:$A,Лист3!$A633,Лист1!P:P)/$F633,0)</f>
        <v>0</v>
      </c>
    </row>
    <row r="634" spans="1:12" s="26" customFormat="1" x14ac:dyDescent="0.2">
      <c r="A634" s="775" t="s">
        <v>958</v>
      </c>
      <c r="B634" s="687" t="s">
        <v>957</v>
      </c>
      <c r="C634" s="861" t="s">
        <v>55</v>
      </c>
      <c r="D634" s="861"/>
      <c r="E634" s="127" t="s">
        <v>62</v>
      </c>
      <c r="F634" s="584">
        <v>144</v>
      </c>
      <c r="G634" s="468">
        <f>IFERROR(SUMIF(Лист1!$A:$A,Лист3!$A634,Лист1!K:K)/$F634,0)</f>
        <v>0</v>
      </c>
      <c r="H634" s="468">
        <f>IFERROR(SUMIF(Лист1!$A:$A,Лист3!$A634,Лист1!L:L)/$F634,0)</f>
        <v>0</v>
      </c>
      <c r="I634" s="468">
        <f>IFERROR(SUMIF(Лист1!$A:$A,Лист3!$A634,Лист1!M:M)/$F634,0)</f>
        <v>0</v>
      </c>
      <c r="J634" s="468">
        <f>IFERROR(SUMIF(Лист1!$A:$A,Лист3!$A634,Лист1!N:N)/$F634,0)</f>
        <v>0</v>
      </c>
      <c r="K634" s="468">
        <f>IFERROR(SUMIF(Лист1!$A:$A,Лист3!$A634,Лист1!O:O)/$F634,0)</f>
        <v>0</v>
      </c>
      <c r="L634" s="468">
        <f>IFERROR(SUMIF(Лист1!$A:$A,Лист3!$A634,Лист1!P:P)/$F634,0)</f>
        <v>0</v>
      </c>
    </row>
    <row r="635" spans="1:12" s="13" customFormat="1" ht="13.5" thickBot="1" x14ac:dyDescent="0.25">
      <c r="A635" s="692" t="s">
        <v>380</v>
      </c>
      <c r="B635" s="688" t="s">
        <v>672</v>
      </c>
      <c r="C635" s="113" t="s">
        <v>54</v>
      </c>
      <c r="D635" s="113"/>
      <c r="E635" s="117" t="s">
        <v>62</v>
      </c>
      <c r="F635" s="487">
        <v>64</v>
      </c>
      <c r="G635" s="468">
        <f>IFERROR(SUMIF(Лист1!$A:$A,Лист3!$A635,Лист1!K:K)/$F635,0)</f>
        <v>0</v>
      </c>
      <c r="H635" s="468">
        <f>IFERROR(SUMIF(Лист1!$A:$A,Лист3!$A635,Лист1!L:L)/$F635,0)</f>
        <v>0</v>
      </c>
      <c r="I635" s="468">
        <f>IFERROR(SUMIF(Лист1!$A:$A,Лист3!$A635,Лист1!M:M)/$F635,0)</f>
        <v>0</v>
      </c>
      <c r="J635" s="468">
        <f>IFERROR(SUMIF(Лист1!$A:$A,Лист3!$A635,Лист1!N:N)/$F635,0)</f>
        <v>0</v>
      </c>
      <c r="K635" s="468">
        <f>IFERROR(SUMIF(Лист1!$A:$A,Лист3!$A635,Лист1!O:O)/$F635,0)</f>
        <v>0</v>
      </c>
      <c r="L635" s="468">
        <f>IFERROR(SUMIF(Лист1!$A:$A,Лист3!$A635,Лист1!P:P)/$F635,0)</f>
        <v>0</v>
      </c>
    </row>
  </sheetData>
  <autoFilter ref="A1:L312"/>
  <mergeCells count="3">
    <mergeCell ref="C279:C285"/>
    <mergeCell ref="D277:D285"/>
    <mergeCell ref="D286:D293"/>
  </mergeCells>
  <conditionalFormatting sqref="M17:EP18 M325:EP331 M20:EP27 M213:EP236 M258:EP258 M442:EP445 M544:EP559 M182:EP211 M597:EP601 M447:EP450 M482:EP488 M453:EP459 M138:EP145 M353:EP387 M122:EP135 M390:EP402 M463:EP477 M561:EP562 M53:EP59 M333:EP333 M31:EP51 M594:EP594 M69:EP77 M108:EP109 M111:EP111 M113:EP120 M80:EP106 M490:EP534 M238:EP244 M147:EP177 M260:EP261 M420:EP438 M247:EP250 M263:EP322 G2:EP6 M9:EP15 M7:EP7 G565:EP589 G7:L176 G591:L620 G536:L562 M536:EP539 G623:EP635 G388:L455 G457:L458 G460:L534 G178:L386">
    <cfRule type="cellIs" dxfId="62" priority="266" stopIfTrue="1" operator="lessThan">
      <formula>0</formula>
    </cfRule>
  </conditionalFormatting>
  <conditionalFormatting sqref="M323:EP324">
    <cfRule type="cellIs" dxfId="61" priority="191" stopIfTrue="1" operator="lessThan">
      <formula>0</formula>
    </cfRule>
  </conditionalFormatting>
  <conditionalFormatting sqref="M602:EP611 M619:EP620 M613:EP614">
    <cfRule type="cellIs" dxfId="60" priority="189" stopIfTrue="1" operator="lessThan">
      <formula>0</formula>
    </cfRule>
  </conditionalFormatting>
  <conditionalFormatting sqref="M16:EP16">
    <cfRule type="cellIs" dxfId="59" priority="188" stopIfTrue="1" operator="lessThan">
      <formula>0</formula>
    </cfRule>
  </conditionalFormatting>
  <conditionalFormatting sqref="M334:EP338 M340:EP341 M344:EP348 M350:EP352">
    <cfRule type="cellIs" dxfId="58" priority="186" stopIfTrue="1" operator="lessThan">
      <formula>0</formula>
    </cfRule>
  </conditionalFormatting>
  <conditionalFormatting sqref="M19:EP19">
    <cfRule type="cellIs" dxfId="57" priority="170" stopIfTrue="1" operator="lessThan">
      <formula>0</formula>
    </cfRule>
  </conditionalFormatting>
  <conditionalFormatting sqref="M67:EP68">
    <cfRule type="cellIs" dxfId="56" priority="163" stopIfTrue="1" operator="lessThan">
      <formula>0</formula>
    </cfRule>
  </conditionalFormatting>
  <conditionalFormatting sqref="M60:EP64">
    <cfRule type="cellIs" dxfId="55" priority="154" stopIfTrue="1" operator="lessThan">
      <formula>0</formula>
    </cfRule>
  </conditionalFormatting>
  <conditionalFormatting sqref="M212:EP212">
    <cfRule type="cellIs" dxfId="54" priority="153" stopIfTrue="1" operator="lessThan">
      <formula>0</formula>
    </cfRule>
  </conditionalFormatting>
  <conditionalFormatting sqref="M136:EP137">
    <cfRule type="cellIs" dxfId="53" priority="147" stopIfTrue="1" operator="lessThan">
      <formula>0</formula>
    </cfRule>
  </conditionalFormatting>
  <conditionalFormatting sqref="M252:EP257">
    <cfRule type="cellIs" dxfId="52" priority="143" stopIfTrue="1" operator="lessThan">
      <formula>0</formula>
    </cfRule>
  </conditionalFormatting>
  <conditionalFormatting sqref="M65:EP66">
    <cfRule type="cellIs" dxfId="51" priority="135" stopIfTrue="1" operator="lessThan">
      <formula>0</formula>
    </cfRule>
  </conditionalFormatting>
  <conditionalFormatting sqref="M178:EP181">
    <cfRule type="cellIs" dxfId="50" priority="134" stopIfTrue="1" operator="lessThan">
      <formula>0</formula>
    </cfRule>
  </conditionalFormatting>
  <conditionalFormatting sqref="M332:EP332">
    <cfRule type="cellIs" dxfId="49" priority="133" stopIfTrue="1" operator="lessThan">
      <formula>0</formula>
    </cfRule>
  </conditionalFormatting>
  <conditionalFormatting sqref="M540:EP543">
    <cfRule type="cellIs" dxfId="48" priority="126" stopIfTrue="1" operator="lessThan">
      <formula>0</formula>
    </cfRule>
  </conditionalFormatting>
  <conditionalFormatting sqref="M245:EP245">
    <cfRule type="cellIs" dxfId="47" priority="125" stopIfTrue="1" operator="lessThan">
      <formula>0</formula>
    </cfRule>
  </conditionalFormatting>
  <conditionalFormatting sqref="M246:EP246">
    <cfRule type="cellIs" dxfId="46" priority="124" stopIfTrue="1" operator="lessThan">
      <formula>0</formula>
    </cfRule>
  </conditionalFormatting>
  <conditionalFormatting sqref="M595:EP596">
    <cfRule type="cellIs" dxfId="45" priority="123" stopIfTrue="1" operator="lessThan">
      <formula>0</formula>
    </cfRule>
  </conditionalFormatting>
  <conditionalFormatting sqref="M615:EP618">
    <cfRule type="cellIs" dxfId="44" priority="120" stopIfTrue="1" operator="lessThan">
      <formula>0</formula>
    </cfRule>
  </conditionalFormatting>
  <conditionalFormatting sqref="M446:EP446">
    <cfRule type="cellIs" dxfId="43" priority="119" stopIfTrue="1" operator="lessThan">
      <formula>0</formula>
    </cfRule>
  </conditionalFormatting>
  <conditionalFormatting sqref="M146:EP146">
    <cfRule type="cellIs" dxfId="42" priority="116" stopIfTrue="1" operator="lessThan">
      <formula>0</formula>
    </cfRule>
  </conditionalFormatting>
  <conditionalFormatting sqref="M460:EP462">
    <cfRule type="cellIs" dxfId="41" priority="115" stopIfTrue="1" operator="lessThan">
      <formula>0</formula>
    </cfRule>
  </conditionalFormatting>
  <conditionalFormatting sqref="M451:EP452">
    <cfRule type="cellIs" dxfId="40" priority="114" stopIfTrue="1" operator="lessThan">
      <formula>0</formula>
    </cfRule>
  </conditionalFormatting>
  <conditionalFormatting sqref="M478:EP481">
    <cfRule type="cellIs" dxfId="39" priority="112" stopIfTrue="1" operator="lessThan">
      <formula>0</formula>
    </cfRule>
  </conditionalFormatting>
  <conditionalFormatting sqref="M388:EP389">
    <cfRule type="cellIs" dxfId="38" priority="111" stopIfTrue="1" operator="lessThan">
      <formula>0</formula>
    </cfRule>
  </conditionalFormatting>
  <conditionalFormatting sqref="M339:EP339">
    <cfRule type="cellIs" dxfId="37" priority="107" stopIfTrue="1" operator="lessThan">
      <formula>0</formula>
    </cfRule>
  </conditionalFormatting>
  <conditionalFormatting sqref="M342:EP342">
    <cfRule type="cellIs" dxfId="36" priority="105" stopIfTrue="1" operator="lessThan">
      <formula>0</formula>
    </cfRule>
  </conditionalFormatting>
  <conditionalFormatting sqref="M121:EP121">
    <cfRule type="cellIs" dxfId="35" priority="104" stopIfTrue="1" operator="lessThan">
      <formula>0</formula>
    </cfRule>
  </conditionalFormatting>
  <conditionalFormatting sqref="M560:EP560">
    <cfRule type="cellIs" dxfId="34" priority="101" stopIfTrue="1" operator="lessThan">
      <formula>0</formula>
    </cfRule>
  </conditionalFormatting>
  <conditionalFormatting sqref="M612:EP612">
    <cfRule type="cellIs" dxfId="33" priority="92" stopIfTrue="1" operator="lessThan">
      <formula>0</formula>
    </cfRule>
  </conditionalFormatting>
  <conditionalFormatting sqref="M52:EP52">
    <cfRule type="cellIs" dxfId="32" priority="80" stopIfTrue="1" operator="lessThan">
      <formula>0</formula>
    </cfRule>
  </conditionalFormatting>
  <conditionalFormatting sqref="M30:EP30">
    <cfRule type="cellIs" dxfId="31" priority="65" stopIfTrue="1" operator="lessThan">
      <formula>0</formula>
    </cfRule>
  </conditionalFormatting>
  <conditionalFormatting sqref="M28:EP28">
    <cfRule type="cellIs" dxfId="30" priority="62" stopIfTrue="1" operator="lessThan">
      <formula>0</formula>
    </cfRule>
  </conditionalFormatting>
  <conditionalFormatting sqref="M591:EP592">
    <cfRule type="cellIs" dxfId="29" priority="61" stopIfTrue="1" operator="lessThan">
      <formula>0</formula>
    </cfRule>
  </conditionalFormatting>
  <conditionalFormatting sqref="M78:EP79">
    <cfRule type="cellIs" dxfId="28" priority="57" stopIfTrue="1" operator="lessThan">
      <formula>0</formula>
    </cfRule>
  </conditionalFormatting>
  <conditionalFormatting sqref="M593:EP593">
    <cfRule type="cellIs" dxfId="27" priority="55" stopIfTrue="1" operator="lessThan">
      <formula>0</formula>
    </cfRule>
  </conditionalFormatting>
  <conditionalFormatting sqref="M107:EP107">
    <cfRule type="cellIs" dxfId="26" priority="52" stopIfTrue="1" operator="lessThan">
      <formula>0</formula>
    </cfRule>
  </conditionalFormatting>
  <conditionalFormatting sqref="M110:EP110">
    <cfRule type="cellIs" dxfId="25" priority="51" stopIfTrue="1" operator="lessThan">
      <formula>0</formula>
    </cfRule>
  </conditionalFormatting>
  <conditionalFormatting sqref="M112:EP112">
    <cfRule type="cellIs" dxfId="24" priority="50" stopIfTrue="1" operator="lessThan">
      <formula>0</formula>
    </cfRule>
  </conditionalFormatting>
  <conditionalFormatting sqref="M29:EP29">
    <cfRule type="cellIs" dxfId="23" priority="46" stopIfTrue="1" operator="lessThan">
      <formula>0</formula>
    </cfRule>
  </conditionalFormatting>
  <conditionalFormatting sqref="M489:EP489">
    <cfRule type="cellIs" dxfId="22" priority="44" stopIfTrue="1" operator="lessThan">
      <formula>0</formula>
    </cfRule>
  </conditionalFormatting>
  <conditionalFormatting sqref="M237:EP237">
    <cfRule type="cellIs" dxfId="21" priority="43" stopIfTrue="1" operator="lessThan">
      <formula>0</formula>
    </cfRule>
  </conditionalFormatting>
  <conditionalFormatting sqref="M259:EP259">
    <cfRule type="cellIs" dxfId="20" priority="41" stopIfTrue="1" operator="lessThan">
      <formula>0</formula>
    </cfRule>
  </conditionalFormatting>
  <conditionalFormatting sqref="M403:EP416">
    <cfRule type="cellIs" dxfId="19" priority="38" stopIfTrue="1" operator="lessThan">
      <formula>0</formula>
    </cfRule>
  </conditionalFormatting>
  <conditionalFormatting sqref="M262:EP262">
    <cfRule type="cellIs" dxfId="18" priority="33" stopIfTrue="1" operator="lessThan">
      <formula>0</formula>
    </cfRule>
  </conditionalFormatting>
  <conditionalFormatting sqref="M349:EP349">
    <cfRule type="cellIs" dxfId="17" priority="31" stopIfTrue="1" operator="lessThan">
      <formula>0</formula>
    </cfRule>
  </conditionalFormatting>
  <conditionalFormatting sqref="M343:EP343">
    <cfRule type="cellIs" dxfId="16" priority="28" stopIfTrue="1" operator="lessThan">
      <formula>0</formula>
    </cfRule>
  </conditionalFormatting>
  <conditionalFormatting sqref="M8:EP8">
    <cfRule type="cellIs" dxfId="15" priority="27" stopIfTrue="1" operator="lessThan">
      <formula>0</formula>
    </cfRule>
  </conditionalFormatting>
  <conditionalFormatting sqref="G387:L387">
    <cfRule type="cellIs" dxfId="14" priority="23" stopIfTrue="1" operator="lessThan">
      <formula>0</formula>
    </cfRule>
  </conditionalFormatting>
  <conditionalFormatting sqref="G563:EP564">
    <cfRule type="cellIs" dxfId="13" priority="20" stopIfTrue="1" operator="lessThan">
      <formula>0</formula>
    </cfRule>
  </conditionalFormatting>
  <conditionalFormatting sqref="M417:EP418">
    <cfRule type="cellIs" dxfId="12" priority="18" stopIfTrue="1" operator="lessThan">
      <formula>0</formula>
    </cfRule>
  </conditionalFormatting>
  <conditionalFormatting sqref="M419:EP419">
    <cfRule type="cellIs" dxfId="11" priority="16" stopIfTrue="1" operator="lessThan">
      <formula>0</formula>
    </cfRule>
  </conditionalFormatting>
  <conditionalFormatting sqref="M251:EP251">
    <cfRule type="cellIs" dxfId="10" priority="13" stopIfTrue="1" operator="lessThan">
      <formula>0</formula>
    </cfRule>
  </conditionalFormatting>
  <conditionalFormatting sqref="G590:EP590">
    <cfRule type="cellIs" dxfId="9" priority="9" stopIfTrue="1" operator="lessThan">
      <formula>0</formula>
    </cfRule>
  </conditionalFormatting>
  <conditionalFormatting sqref="G535:EP535">
    <cfRule type="cellIs" dxfId="8" priority="8" stopIfTrue="1" operator="lessThan">
      <formula>0</formula>
    </cfRule>
  </conditionalFormatting>
  <conditionalFormatting sqref="G621:EP622">
    <cfRule type="cellIs" dxfId="7" priority="7" stopIfTrue="1" operator="lessThan">
      <formula>0</formula>
    </cfRule>
  </conditionalFormatting>
  <conditionalFormatting sqref="G177:L177">
    <cfRule type="cellIs" dxfId="6" priority="4" stopIfTrue="1" operator="lessThan">
      <formula>0</formula>
    </cfRule>
  </conditionalFormatting>
  <conditionalFormatting sqref="G456:L456">
    <cfRule type="cellIs" dxfId="5" priority="3" stopIfTrue="1" operator="lessThan">
      <formula>0</formula>
    </cfRule>
  </conditionalFormatting>
  <conditionalFormatting sqref="G459:L459">
    <cfRule type="cellIs" dxfId="4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5" id="{6980C48E-3ACB-4666-B62E-14C76BA6A292}">
            <xm:f>-MATCH($A344,'\\server\zayavki\10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A344:A348 A350:A352</xm:sqref>
        </x14:conditionalFormatting>
        <x14:conditionalFormatting xmlns:xm="http://schemas.microsoft.com/office/excel/2006/main">
          <x14:cfRule type="expression" priority="140" id="{95CA8E03-C538-46D3-BBC4-AA843E06E59F}">
            <xm:f>-MATCH($A531,'[19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A531:A533</xm:sqref>
        </x14:conditionalFormatting>
        <x14:conditionalFormatting xmlns:xm="http://schemas.microsoft.com/office/excel/2006/main">
          <x14:cfRule type="expression" priority="118" id="{91212203-4AB3-4049-B553-DF075E575D9F}">
            <xm:f>-MATCH($A446,'\\server\zayavki\29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A446:A447</xm:sqref>
        </x14:conditionalFormatting>
        <x14:conditionalFormatting xmlns:xm="http://schemas.microsoft.com/office/excel/2006/main">
          <x14:cfRule type="expression" priority="30" id="{1F0E2768-2CA8-40DD-9114-FDE222D9E819}">
            <xm:f>-MATCH($A349,'\\server\zayavki\10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2025-04-09T08:04:16Z</cp:lastPrinted>
  <dcterms:created xsi:type="dcterms:W3CDTF">2011-10-26T09:28:55Z</dcterms:created>
  <dcterms:modified xsi:type="dcterms:W3CDTF">2025-04-29T05:29:46Z</dcterms:modified>
</cp:coreProperties>
</file>