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Лист1!$B$1:$B$463</definedName>
    <definedName name="_xlnm._FilterDatabase" localSheetId="1" hidden="1">Лист3!$A$1:$L$296</definedName>
  </definedNames>
  <calcPr calcId="152511"/>
</workbook>
</file>

<file path=xl/calcChain.xml><?xml version="1.0" encoding="utf-8"?>
<calcChain xmlns="http://schemas.openxmlformats.org/spreadsheetml/2006/main">
  <c r="L377" i="4" l="1"/>
  <c r="K377" i="4"/>
  <c r="J377" i="4"/>
  <c r="I377" i="4"/>
  <c r="H377" i="4"/>
  <c r="G377" i="4"/>
  <c r="G154" i="4" l="1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N250" i="2" l="1"/>
  <c r="M250" i="2"/>
  <c r="L250" i="2"/>
  <c r="K250" i="2"/>
  <c r="I250" i="2"/>
  <c r="F250" i="2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O122" i="2"/>
  <c r="N122" i="2"/>
  <c r="M122" i="2"/>
  <c r="L122" i="2"/>
  <c r="K122" i="2"/>
  <c r="O121" i="2"/>
  <c r="N121" i="2"/>
  <c r="M121" i="2"/>
  <c r="L121" i="2"/>
  <c r="K121" i="2"/>
  <c r="J121" i="2"/>
  <c r="I121" i="2"/>
  <c r="H121" i="2"/>
  <c r="G121" i="2"/>
  <c r="F121" i="2"/>
  <c r="O119" i="2" l="1"/>
  <c r="N119" i="2"/>
  <c r="M119" i="2"/>
  <c r="L119" i="2"/>
  <c r="K119" i="2"/>
  <c r="O118" i="2"/>
  <c r="N118" i="2"/>
  <c r="M118" i="2"/>
  <c r="L118" i="2"/>
  <c r="K118" i="2"/>
  <c r="J118" i="2"/>
  <c r="I118" i="2"/>
  <c r="H118" i="2"/>
  <c r="G118" i="2"/>
  <c r="F118" i="2"/>
  <c r="O116" i="2" l="1"/>
  <c r="N116" i="2"/>
  <c r="M116" i="2"/>
  <c r="L116" i="2"/>
  <c r="K116" i="2"/>
  <c r="O115" i="2"/>
  <c r="N115" i="2"/>
  <c r="M115" i="2"/>
  <c r="L115" i="2"/>
  <c r="K115" i="2"/>
  <c r="J115" i="2"/>
  <c r="I115" i="2"/>
  <c r="H115" i="2"/>
  <c r="G115" i="2"/>
  <c r="F115" i="2"/>
  <c r="J112" i="2"/>
  <c r="I112" i="2"/>
  <c r="H112" i="2"/>
  <c r="G112" i="2"/>
  <c r="F112" i="2"/>
  <c r="G145" i="4" l="1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L144" i="4"/>
  <c r="K144" i="4"/>
  <c r="J144" i="4"/>
  <c r="I144" i="4"/>
  <c r="H144" i="4"/>
  <c r="G144" i="4"/>
  <c r="L143" i="4"/>
  <c r="K143" i="4"/>
  <c r="J143" i="4"/>
  <c r="I143" i="4"/>
  <c r="H143" i="4"/>
  <c r="G143" i="4"/>
  <c r="L142" i="4"/>
  <c r="K142" i="4"/>
  <c r="J142" i="4"/>
  <c r="I142" i="4"/>
  <c r="H142" i="4"/>
  <c r="G142" i="4"/>
  <c r="J74" i="2"/>
  <c r="I74" i="2"/>
  <c r="H74" i="2"/>
  <c r="F74" i="2"/>
  <c r="G74" i="2"/>
  <c r="K74" i="2"/>
  <c r="H165" i="2"/>
  <c r="I165" i="2"/>
  <c r="J165" i="2"/>
  <c r="G165" i="2"/>
  <c r="F165" i="2"/>
  <c r="K158" i="2"/>
  <c r="M157" i="2"/>
  <c r="J157" i="2"/>
  <c r="I157" i="2"/>
  <c r="H157" i="2"/>
  <c r="G157" i="2"/>
  <c r="F157" i="2"/>
  <c r="K38" i="2"/>
  <c r="K39" i="2"/>
  <c r="M74" i="2"/>
  <c r="J108" i="2"/>
  <c r="I108" i="2"/>
  <c r="H108" i="2"/>
  <c r="G108" i="2"/>
  <c r="F108" i="2"/>
  <c r="L75" i="2"/>
  <c r="M75" i="2"/>
  <c r="N75" i="2"/>
  <c r="O75" i="2"/>
  <c r="K75" i="2"/>
  <c r="L74" i="2"/>
  <c r="N74" i="2"/>
  <c r="O74" i="2"/>
  <c r="L113" i="2" l="1"/>
  <c r="K113" i="2"/>
  <c r="O113" i="2"/>
  <c r="N113" i="2"/>
  <c r="M113" i="2"/>
  <c r="O112" i="2"/>
  <c r="N112" i="2"/>
  <c r="M112" i="2"/>
  <c r="L112" i="2"/>
  <c r="K112" i="2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127" i="4" l="1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215" i="4" l="1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436" i="4" l="1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17" i="4" l="1"/>
  <c r="H17" i="4"/>
  <c r="I17" i="4"/>
  <c r="J17" i="4"/>
  <c r="K17" i="4"/>
  <c r="L17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O165" i="2" l="1"/>
  <c r="M165" i="2"/>
  <c r="K165" i="2"/>
  <c r="G8" i="4" l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L165" i="2"/>
  <c r="N165" i="2"/>
  <c r="L166" i="2"/>
  <c r="M166" i="2"/>
  <c r="N166" i="2"/>
  <c r="O166" i="2"/>
  <c r="K166" i="2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41" i="4"/>
  <c r="H141" i="4"/>
  <c r="I141" i="4"/>
  <c r="J141" i="4"/>
  <c r="K141" i="4"/>
  <c r="L141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78" i="4" l="1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9" i="4" l="1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97" i="4" l="1"/>
  <c r="H97" i="4"/>
  <c r="I97" i="4"/>
  <c r="J97" i="4"/>
  <c r="K97" i="4"/>
  <c r="L97" i="4"/>
  <c r="G98" i="4"/>
  <c r="H98" i="4"/>
  <c r="I98" i="4"/>
  <c r="J98" i="4"/>
  <c r="K98" i="4"/>
  <c r="L98" i="4"/>
  <c r="G355" i="4" l="1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45" i="4" l="1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J460" i="2" l="1"/>
  <c r="I460" i="2"/>
  <c r="H460" i="2"/>
  <c r="G460" i="2"/>
  <c r="G454" i="4" l="1"/>
  <c r="H454" i="4"/>
  <c r="I454" i="4"/>
  <c r="J454" i="4"/>
  <c r="K454" i="4"/>
  <c r="L454" i="4"/>
  <c r="G455" i="4"/>
  <c r="H455" i="4"/>
  <c r="I455" i="4"/>
  <c r="J455" i="4"/>
  <c r="K455" i="4"/>
  <c r="L455" i="4"/>
  <c r="L536" i="4" l="1"/>
  <c r="K536" i="4"/>
  <c r="J536" i="4"/>
  <c r="I536" i="4"/>
  <c r="H536" i="4"/>
  <c r="G536" i="4"/>
  <c r="G378" i="4" l="1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L75" i="4" l="1"/>
  <c r="K75" i="4"/>
  <c r="J75" i="4"/>
  <c r="I75" i="4"/>
  <c r="H75" i="4"/>
  <c r="G75" i="4"/>
  <c r="L74" i="4"/>
  <c r="K74" i="4"/>
  <c r="J74" i="4"/>
  <c r="I74" i="4"/>
  <c r="H74" i="4"/>
  <c r="G74" i="4"/>
  <c r="G70" i="4" l="1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6" i="4"/>
  <c r="H76" i="4"/>
  <c r="I76" i="4"/>
  <c r="J76" i="4"/>
  <c r="K76" i="4"/>
  <c r="L76" i="4"/>
  <c r="G77" i="4"/>
  <c r="H77" i="4"/>
  <c r="I77" i="4"/>
  <c r="J77" i="4"/>
  <c r="K77" i="4"/>
  <c r="L77" i="4"/>
  <c r="I94" i="2"/>
  <c r="F460" i="2" l="1"/>
  <c r="L503" i="4"/>
  <c r="K503" i="4"/>
  <c r="J503" i="4"/>
  <c r="I503" i="4"/>
  <c r="H503" i="4"/>
  <c r="G503" i="4"/>
  <c r="K461" i="2"/>
  <c r="G534" i="4" l="1"/>
  <c r="H534" i="4"/>
  <c r="I534" i="4"/>
  <c r="J534" i="4"/>
  <c r="K534" i="4"/>
  <c r="L534" i="4"/>
  <c r="G535" i="4"/>
  <c r="H535" i="4"/>
  <c r="I535" i="4"/>
  <c r="J535" i="4"/>
  <c r="K535" i="4"/>
  <c r="L535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K47" i="2" l="1"/>
  <c r="K46" i="2"/>
  <c r="K91" i="2" l="1"/>
  <c r="K90" i="2"/>
  <c r="G6" i="4" l="1"/>
  <c r="H6" i="4"/>
  <c r="I6" i="4"/>
  <c r="J6" i="4"/>
  <c r="K6" i="4"/>
  <c r="L6" i="4"/>
  <c r="G7" i="4"/>
  <c r="H7" i="4"/>
  <c r="I7" i="4"/>
  <c r="J7" i="4"/>
  <c r="K7" i="4"/>
  <c r="L7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60" i="2" l="1"/>
  <c r="K308" i="2"/>
  <c r="K276" i="2"/>
  <c r="K256" i="2"/>
  <c r="K239" i="2"/>
  <c r="K233" i="2"/>
  <c r="K226" i="2"/>
  <c r="K219" i="2"/>
  <c r="K207" i="2"/>
  <c r="K202" i="2"/>
  <c r="K157" i="2"/>
  <c r="K94" i="2"/>
  <c r="K86" i="2"/>
  <c r="K108" i="2"/>
  <c r="K127" i="2"/>
  <c r="K95" i="2"/>
  <c r="K87" i="2"/>
  <c r="K80" i="2"/>
  <c r="K60" i="2"/>
  <c r="K55" i="2"/>
  <c r="K25" i="2"/>
  <c r="K17" i="2"/>
  <c r="L461" i="2" l="1"/>
  <c r="M461" i="2"/>
  <c r="N461" i="2"/>
  <c r="O461" i="2"/>
  <c r="L460" i="2" l="1"/>
  <c r="M460" i="2"/>
  <c r="N460" i="2"/>
  <c r="O460" i="2"/>
  <c r="R9" i="2"/>
  <c r="Q9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94" i="2" l="1"/>
  <c r="O95" i="2"/>
  <c r="N95" i="2"/>
  <c r="M95" i="2"/>
  <c r="L95" i="2"/>
  <c r="N94" i="2"/>
  <c r="M94" i="2"/>
  <c r="L94" i="2"/>
  <c r="J94" i="2"/>
  <c r="H94" i="2"/>
  <c r="G94" i="2"/>
  <c r="F94" i="2"/>
  <c r="O158" i="2" l="1"/>
  <c r="N158" i="2"/>
  <c r="M158" i="2"/>
  <c r="L158" i="2"/>
  <c r="O157" i="2"/>
  <c r="N157" i="2"/>
  <c r="L157" i="2"/>
  <c r="Q262" i="2" l="1"/>
  <c r="R8" i="2" l="1"/>
  <c r="S8" i="2"/>
  <c r="T8" i="2"/>
  <c r="U8" i="2"/>
  <c r="Q8" i="2"/>
  <c r="F25" i="2" l="1"/>
  <c r="F276" i="2" l="1"/>
  <c r="M108" i="2" l="1"/>
  <c r="L108" i="2"/>
  <c r="O109" i="2"/>
  <c r="O108" i="2"/>
  <c r="N109" i="2"/>
  <c r="N108" i="2"/>
  <c r="M109" i="2"/>
  <c r="L109" i="2"/>
  <c r="K109" i="2"/>
  <c r="F239" i="2" l="1"/>
  <c r="L203" i="2" l="1"/>
  <c r="K203" i="2"/>
  <c r="G202" i="2"/>
  <c r="F202" i="2"/>
  <c r="F233" i="2" l="1"/>
  <c r="G256" i="2"/>
  <c r="H256" i="2"/>
  <c r="I256" i="2"/>
  <c r="J256" i="2"/>
  <c r="F256" i="2"/>
  <c r="F308" i="2"/>
  <c r="F17" i="2" l="1"/>
  <c r="K227" i="2" l="1"/>
  <c r="K220" i="2"/>
  <c r="F219" i="2"/>
  <c r="J250" i="2"/>
  <c r="K251" i="2"/>
  <c r="G250" i="2"/>
  <c r="H250" i="2"/>
  <c r="K309" i="2" l="1"/>
  <c r="Q7" i="2"/>
  <c r="K277" i="2"/>
  <c r="K257" i="2"/>
  <c r="K240" i="2"/>
  <c r="K234" i="2"/>
  <c r="K208" i="2"/>
  <c r="Q6" i="2"/>
  <c r="Q5" i="2"/>
  <c r="K126" i="2"/>
  <c r="K79" i="2"/>
  <c r="Q4" i="2" s="1"/>
  <c r="K26" i="2"/>
  <c r="K18" i="2"/>
  <c r="L256" i="2"/>
  <c r="M256" i="2"/>
  <c r="N256" i="2"/>
  <c r="O256" i="2"/>
  <c r="L257" i="2"/>
  <c r="M257" i="2"/>
  <c r="N257" i="2"/>
  <c r="O257" i="2"/>
  <c r="K8" i="2" l="1"/>
  <c r="Q2" i="2"/>
  <c r="L207" i="2"/>
  <c r="M207" i="2"/>
  <c r="N207" i="2"/>
  <c r="O207" i="2"/>
  <c r="L208" i="2"/>
  <c r="M208" i="2"/>
  <c r="N208" i="2"/>
  <c r="O208" i="2"/>
  <c r="G207" i="2"/>
  <c r="H207" i="2"/>
  <c r="I207" i="2"/>
  <c r="J207" i="2"/>
  <c r="F207" i="2"/>
  <c r="O250" i="2" l="1"/>
  <c r="L251" i="2"/>
  <c r="M251" i="2"/>
  <c r="N251" i="2"/>
  <c r="O251" i="2"/>
  <c r="L86" i="2" l="1"/>
  <c r="M86" i="2"/>
  <c r="N86" i="2"/>
  <c r="O86" i="2"/>
  <c r="L87" i="2"/>
  <c r="M87" i="2"/>
  <c r="N87" i="2"/>
  <c r="O87" i="2"/>
  <c r="I86" i="2"/>
  <c r="G86" i="2"/>
  <c r="H86" i="2"/>
  <c r="J86" i="2"/>
  <c r="F86" i="2"/>
  <c r="J25" i="2" l="1"/>
  <c r="L90" i="2" l="1"/>
  <c r="M90" i="2"/>
  <c r="N90" i="2"/>
  <c r="O90" i="2"/>
  <c r="L91" i="2"/>
  <c r="M91" i="2"/>
  <c r="N91" i="2"/>
  <c r="O9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308" i="2" l="1"/>
  <c r="G90" i="2" l="1"/>
  <c r="F90" i="2"/>
  <c r="J90" i="2"/>
  <c r="I90" i="2"/>
  <c r="H90" i="2"/>
  <c r="T11" i="2" l="1"/>
  <c r="S11" i="2"/>
  <c r="R11" i="2"/>
  <c r="H46" i="2"/>
  <c r="H54" i="2" l="1"/>
  <c r="G46" i="2" l="1"/>
  <c r="L276" i="2" l="1"/>
  <c r="M276" i="2"/>
  <c r="N276" i="2"/>
  <c r="O276" i="2"/>
  <c r="L277" i="2"/>
  <c r="M277" i="2"/>
  <c r="N277" i="2"/>
  <c r="O277" i="2"/>
  <c r="I308" i="2" l="1"/>
  <c r="H308" i="2"/>
  <c r="L126" i="2" l="1"/>
  <c r="M126" i="2"/>
  <c r="N126" i="2"/>
  <c r="O126" i="2"/>
  <c r="L127" i="2"/>
  <c r="M127" i="2"/>
  <c r="N127" i="2"/>
  <c r="O127" i="2"/>
  <c r="H126" i="2"/>
  <c r="G126" i="2"/>
  <c r="I126" i="2"/>
  <c r="J126" i="2"/>
  <c r="F126" i="2"/>
  <c r="J202" i="2" l="1"/>
  <c r="M309" i="2" l="1"/>
  <c r="M308" i="2"/>
  <c r="L308" i="2"/>
  <c r="N308" i="2"/>
  <c r="O308" i="2"/>
  <c r="L309" i="2"/>
  <c r="N309" i="2"/>
  <c r="O309" i="2"/>
  <c r="J308" i="2" l="1"/>
  <c r="H276" i="2"/>
  <c r="G276" i="2"/>
  <c r="I276" i="2"/>
  <c r="J276" i="2"/>
  <c r="L239" i="2"/>
  <c r="M239" i="2"/>
  <c r="N239" i="2"/>
  <c r="O239" i="2"/>
  <c r="L240" i="2"/>
  <c r="M240" i="2"/>
  <c r="N240" i="2"/>
  <c r="O240" i="2"/>
  <c r="G239" i="2"/>
  <c r="H239" i="2"/>
  <c r="I239" i="2"/>
  <c r="J239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L226" i="2"/>
  <c r="M226" i="2"/>
  <c r="N226" i="2"/>
  <c r="O226" i="2"/>
  <c r="L227" i="2"/>
  <c r="M227" i="2"/>
  <c r="N227" i="2"/>
  <c r="O227" i="2"/>
  <c r="G226" i="2"/>
  <c r="H226" i="2"/>
  <c r="I226" i="2"/>
  <c r="J226" i="2"/>
  <c r="F226" i="2"/>
  <c r="L219" i="2"/>
  <c r="M219" i="2"/>
  <c r="N219" i="2"/>
  <c r="O219" i="2"/>
  <c r="L220" i="2"/>
  <c r="M220" i="2"/>
  <c r="N220" i="2"/>
  <c r="O220" i="2"/>
  <c r="G219" i="2"/>
  <c r="H219" i="2"/>
  <c r="I219" i="2"/>
  <c r="J219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R7" i="2" l="1"/>
  <c r="U7" i="2"/>
  <c r="T7" i="2"/>
  <c r="S7" i="2"/>
  <c r="L80" i="2"/>
  <c r="M80" i="2"/>
  <c r="N80" i="2"/>
  <c r="O80" i="2"/>
  <c r="L79" i="2"/>
  <c r="M79" i="2"/>
  <c r="N79" i="2"/>
  <c r="O79" i="2"/>
  <c r="G79" i="2"/>
  <c r="L9" i="2" s="1"/>
  <c r="H79" i="2"/>
  <c r="I79" i="2"/>
  <c r="J79" i="2"/>
  <c r="O9" i="2" s="1"/>
  <c r="F79" i="2"/>
  <c r="K9" i="2" s="1"/>
  <c r="N9" i="2" l="1"/>
  <c r="M203" i="2"/>
  <c r="N203" i="2"/>
  <c r="O203" i="2"/>
  <c r="L202" i="2"/>
  <c r="R6" i="2" s="1"/>
  <c r="M202" i="2"/>
  <c r="S6" i="2" s="1"/>
  <c r="N202" i="2"/>
  <c r="T6" i="2" s="1"/>
  <c r="O202" i="2"/>
  <c r="U6" i="2" s="1"/>
  <c r="H202" i="2"/>
  <c r="M9" i="2" s="1"/>
  <c r="I202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<sst xmlns="http://schemas.openxmlformats.org/spreadsheetml/2006/main" count="3357" uniqueCount="1253">
  <si>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</si>
  <si>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</si>
  <si>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</si>
  <si>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</si>
  <si>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</si>
  <si>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</si>
  <si>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</si>
  <si>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</si>
  <si>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</si>
  <si>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</si>
  <si>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</si>
  <si>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</si>
  <si>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</si>
  <si>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</si>
  <si>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</si>
  <si>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</si>
  <si>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</si>
  <si>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</si>
  <si>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</si>
  <si>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</si>
  <si>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</si>
  <si>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</si>
  <si>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</si>
  <si>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</si>
  <si>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</si>
  <si>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</si>
  <si>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</si>
  <si>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</si>
  <si>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</si>
  <si>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</si>
  <si>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</si>
  <si>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</si>
  <si>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</si>
  <si>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</si>
  <si>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</si>
  <si>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</si>
  <si>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</si>
  <si>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</si>
  <si>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</si>
  <si>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</si>
  <si>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</si>
  <si>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</si>
  <si>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</si>
  <si>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</si>
  <si>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</si>
  <si>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</si>
  <si>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</si>
  <si>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</si>
  <si>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</si>
  <si>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</si>
  <si>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</si>
  <si>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</si>
  <si>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</si>
  <si>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</si>
  <si>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</si>
  <si>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</si>
  <si>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</si>
  <si>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</si>
  <si>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</si>
  <si>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</si>
  <si>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</si>
  <si>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</si>
  <si>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</si>
  <si>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</si>
  <si>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</si>
  <si>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</si>
  <si>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</si>
  <si>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</si>
  <si>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</si>
  <si>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</si>
  <si>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</si>
  <si>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</si>
  <si>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</si>
  <si>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</si>
  <si>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</si>
  <si>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</si>
  <si>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</si>
  <si>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</si>
  <si>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</si>
  <si>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</si>
  <si>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</si>
  <si>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</si>
  <si>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</si>
  <si>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</si>
  <si>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</si>
  <si>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</si>
  <si>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</si>
  <si>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</si>
  <si>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</si>
  <si>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</si>
  <si>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</si>
  <si>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</si>
  <si>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</si>
  <si>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</si>
  <si>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</si>
  <si>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</si>
  <si>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</si>
  <si>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</si>
  <si>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</si>
  <si>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</si>
  <si>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</si>
  <si>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</si>
  <si>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</si>
  <si>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</si>
  <si>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</si>
  <si>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</si>
  <si>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</si>
  <si>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</si>
  <si>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</si>
  <si>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</si>
  <si>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</si>
  <si>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</si>
  <si>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</si>
  <si>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</si>
  <si>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</si>
  <si>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</si>
  <si>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</si>
  <si>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</si>
  <si>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</si>
  <si>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</si>
  <si>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</si>
  <si>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</si>
  <si>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</si>
  <si>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</si>
  <si>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</si>
  <si>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</si>
  <si>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</si>
  <si>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</si>
  <si>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</si>
  <si>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</si>
  <si>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</si>
  <si>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</si>
  <si>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</si>
  <si>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</si>
  <si>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</si>
  <si>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</si>
  <si>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</si>
  <si>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</si>
  <si>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</si>
  <si>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</si>
  <si>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</si>
  <si>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</si>
  <si>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</si>
  <si>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</si>
  <si>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</si>
  <si>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</si>
  <si>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</si>
  <si>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</si>
  <si>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</si>
  <si>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</si>
  <si>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</si>
  <si>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</si>
  <si>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</si>
  <si>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</si>
  <si>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</si>
  <si>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</si>
  <si>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</si>
  <si>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</si>
  <si>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</si>
  <si>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</si>
  <si>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</si>
  <si>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</si>
  <si>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</si>
  <si>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</si>
  <si>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</si>
  <si>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</si>
  <si>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</si>
  <si>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</si>
  <si>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</si>
  <si>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</si>
  <si>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</si>
  <si>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</si>
  <si>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</si>
  <si>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</si>
  <si>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</si>
  <si>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</si>
  <si>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</si>
  <si>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</si>
  <si>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</si>
  <si>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</si>
  <si>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</si>
  <si>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</si>
  <si>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</si>
  <si>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</si>
  <si>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</si>
  <si>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</si>
  <si>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</si>
  <si>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</si>
  <si>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</si>
  <si>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</si>
  <si>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</si>
  <si>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</si>
  <si>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</si>
  <si>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</si>
  <si>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</si>
  <si>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</si>
  <si>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</si>
  <si>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</si>
  <si>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</si>
  <si>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</si>
  <si>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</si>
  <si>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</si>
  <si>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</si>
  <si>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</si>
  <si>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</si>
  <si>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</si>
  <si>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</si>
  <si>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</si>
  <si>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</si>
  <si>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</si>
  <si>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</si>
  <si>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</si>
  <si>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</si>
  <si>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</si>
  <si>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</si>
  <si>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</si>
  <si>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</si>
  <si>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</si>
  <si>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</si>
  <si>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</si>
  <si>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</si>
  <si>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</si>
  <si>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</si>
  <si>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</si>
  <si>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</si>
  <si>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</si>
  <si>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</si>
  <si>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</si>
  <si>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</si>
  <si>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</si>
  <si>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</si>
  <si>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</si>
  <si>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</si>
  <si>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</si>
  <si>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</si>
  <si>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</si>
  <si>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</si>
  <si>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</si>
  <si>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</si>
  <si>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</si>
  <si>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</si>
  <si>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</si>
  <si>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</si>
  <si>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</si>
  <si>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</si>
  <si>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</si>
  <si>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</si>
  <si>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</si>
  <si>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</si>
  <si>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</si>
  <si>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</si>
  <si>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</si>
  <si>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</si>
  <si>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</si>
  <si>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</si>
  <si>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</si>
  <si>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</si>
  <si>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</si>
  <si>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</si>
  <si>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</si>
  <si>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</si>
  <si>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</si>
  <si>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</si>
  <si>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</si>
  <si>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</si>
  <si>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</si>
  <si>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</si>
  <si>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</si>
  <si>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</si>
  <si>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</si>
  <si>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</si>
  <si>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</si>
  <si>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</si>
  <si>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</si>
  <si>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</si>
  <si>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</si>
  <si>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</si>
  <si>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</si>
  <si>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</si>
  <si>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</si>
  <si>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</si>
  <si>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</si>
  <si>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</si>
  <si>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</si>
  <si>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</si>
  <si>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</si>
  <si>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</si>
  <si>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</si>
  <si>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</si>
  <si>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</si>
  <si>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</si>
  <si>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</si>
  <si>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</si>
  <si>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</si>
  <si>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</si>
  <si>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</si>
  <si>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</si>
  <si>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</si>
  <si>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</si>
  <si>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</si>
  <si>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</si>
  <si>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</si>
  <si>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</si>
  <si>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</si>
  <si>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</si>
  <si>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</si>
  <si>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</si>
  <si>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</si>
  <si>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</si>
  <si>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</si>
  <si>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</si>
  <si>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</si>
  <si>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</si>
  <si>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</si>
  <si>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</si>
  <si>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</si>
  <si>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</si>
  <si>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</si>
  <si>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</si>
  <si>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</si>
  <si>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</si>
  <si>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</si>
  <si>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</si>
  <si>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</si>
  <si>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</si>
  <si>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</si>
  <si>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</si>
  <si>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</si>
  <si>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</si>
  <si>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</si>
  <si>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</si>
  <si>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</si>
  <si>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</si>
  <si>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</si>
  <si>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</si>
  <si>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</si>
  <si>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</si>
  <si>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</si>
  <si>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</si>
  <si>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</si>
  <si>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</si>
  <si>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</si>
  <si>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</si>
  <si>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</si>
  <si>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</si>
  <si>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</si>
  <si>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</si>
  <si>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</si>
  <si>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</si>
  <si>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</si>
  <si>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</si>
  <si>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</si>
  <si>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</si>
  <si>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</si>
  <si>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</si>
  <si>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</si>
  <si>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</si>
  <si>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</si>
  <si>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</si>
  <si>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</si>
  <si>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</si>
  <si>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</si>
  <si>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</si>
  <si>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</si>
  <si>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</si>
  <si>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</si>
  <si>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</si>
  <si>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</si>
  <si>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</si>
  <si>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</si>
  <si>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</si>
  <si>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</si>
  <si>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</si>
  <si>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</si>
  <si>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</si>
  <si>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</si>
  <si>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</si>
  <si>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</si>
  <si>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</si>
  <si>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</si>
  <si>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</si>
  <si>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</si>
  <si>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</si>
  <si>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</si>
  <si>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</si>
  <si>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</si>
  <si>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</si>
  <si>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</si>
  <si>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</si>
  <si>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</si>
  <si>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</si>
  <si>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</si>
  <si>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</si>
  <si>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</si>
  <si>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</si>
  <si>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</si>
  <si>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</si>
  <si>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</si>
  <si>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</si>
  <si>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</si>
  <si>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</si>
  <si>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</si>
  <si>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</si>
  <si>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</si>
  <si>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</si>
  <si>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</si>
  <si>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</si>
  <si>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</si>
  <si>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</si>
  <si>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</si>
  <si>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</si>
  <si>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</si>
  <si>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</si>
  <si>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</si>
  <si>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</si>
  <si>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</si>
  <si>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</si>
  <si>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</si>
  <si>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</si>
  <si>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</si>
  <si>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</si>
  <si>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</si>
  <si>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</si>
  <si>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</si>
  <si>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</si>
  <si>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</si>
  <si>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</si>
  <si>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</si>
  <si>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</si>
  <si>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</si>
  <si>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</si>
  <si>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</si>
  <si>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</si>
  <si>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</si>
  <si>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</si>
  <si>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</si>
  <si>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</si>
  <si>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</si>
  <si>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</si>
  <si>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</si>
  <si>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</si>
  <si>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</si>
  <si>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</si>
  <si>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</si>
  <si>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</si>
  <si>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</si>
  <si>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</si>
  <si>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</si>
  <si>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</si>
  <si>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</si>
  <si>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</si>
  <si>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</si>
  <si>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</si>
  <si>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</si>
  <si>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</si>
  <si>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</si>
  <si>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</si>
  <si>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</si>
  <si>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</si>
  <si>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</si>
  <si>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</si>
  <si>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</si>
  <si>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</si>
  <si>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</si>
  <si>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</si>
  <si>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</si>
  <si>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</si>
  <si>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</si>
  <si>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</si>
  <si>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</si>
  <si>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</si>
  <si>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</si>
  <si>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</si>
  <si>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</si>
  <si>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</si>
  <si>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</si>
  <si>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</si>
  <si>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</si>
  <si>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</si>
  <si>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</si>
  <si>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</si>
  <si>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</si>
  <si>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</si>
  <si>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</si>
  <si>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</si>
  <si>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</si>
  <si>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</si>
  <si>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</si>
  <si>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</si>
  <si>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</si>
  <si>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</si>
  <si>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</si>
  <si>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</si>
  <si>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</si>
  <si>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</si>
  <si>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</si>
  <si>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</si>
  <si>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</si>
  <si>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</si>
  <si>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</si>
  <si>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</si>
  <si>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</si>
  <si>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</si>
  <si>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</si>
  <si>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</si>
  <si>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</si>
  <si>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</si>
  <si>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</si>
  <si>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</si>
  <si>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</si>
  <si>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</si>
  <si>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</si>
  <si>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</si>
  <si>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</si>
  <si>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</si>
  <si>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</si>
  <si>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</si>
  <si>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</si>
  <si>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</si>
  <si>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</si>
  <si>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</si>
  <si>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</si>
  <si>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</si>
  <si>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</si>
  <si>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</si>
  <si>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</si>
  <si>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</si>
  <si>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</si>
  <si>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</si>
  <si>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</si>
  <si>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</si>
  <si>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</si>
  <si>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</si>
  <si>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</si>
  <si>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</si>
  <si>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</si>
  <si>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</si>
  <si>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</si>
  <si>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</si>
  <si>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</si>
  <si>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</si>
  <si>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</si>
  <si>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</si>
  <si>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</si>
  <si>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</si>
  <si>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</si>
  <si>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</si>
  <si>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</si>
  <si>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</si>
  <si>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</si>
  <si>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</si>
  <si>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</si>
  <si>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</si>
  <si>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</si>
  <si>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</si>
  <si>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</si>
  <si>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</si>
  <si>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</si>
  <si>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</si>
  <si>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</si>
  <si>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</si>
  <si>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</si>
  <si>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</si>
  <si>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</si>
  <si>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</si>
  <si>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</si>
  <si>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</si>
  <si>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</si>
  <si>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</si>
  <si>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</si>
  <si>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</si>
  <si>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</si>
  <si>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</si>
  <si>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</si>
  <si>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</si>
  <si>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</si>
  <si>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</si>
  <si>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</si>
  <si>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</si>
  <si>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</si>
  <si>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</si>
  <si>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</si>
  <si>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</si>
  <si>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</si>
  <si>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</si>
  <si>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</si>
  <si>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</si>
  <si>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</si>
  <si>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</si>
  <si>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</si>
  <si>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</si>
  <si>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</si>
  <si>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</si>
  <si>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</si>
  <si>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</si>
  <si>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</si>
  <si>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</si>
  <si>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</si>
  <si>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</si>
  <si>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</si>
  <si>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</si>
  <si>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</si>
  <si>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</si>
  <si>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</si>
  <si>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</si>
  <si>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</si>
  <si>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</si>
  <si>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</si>
  <si>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</si>
  <si>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</si>
  <si>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</si>
  <si>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</si>
  <si>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</si>
  <si>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</si>
  <si>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</si>
  <si>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</si>
  <si>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</si>
  <si>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</si>
  <si>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</si>
  <si>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</si>
  <si>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</si>
  <si>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</si>
  <si>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</si>
  <si>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</si>
  <si>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</si>
  <si>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</si>
  <si>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</si>
  <si>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</si>
  <si>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</si>
  <si>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</si>
  <si>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</si>
  <si>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</si>
  <si>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</si>
  <si>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</si>
  <si>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</si>
  <si>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</si>
  <si>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</si>
  <si>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</si>
  <si>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</si>
  <si>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</si>
  <si>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</si>
  <si>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</si>
  <si>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</si>
  <si>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</si>
  <si>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</si>
  <si>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</si>
  <si>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</si>
  <si>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</si>
  <si>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</si>
  <si>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</si>
  <si>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</si>
  <si>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</si>
  <si>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</si>
  <si>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</si>
  <si>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</si>
  <si>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</si>
  <si>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</si>
  <si>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</si>
  <si>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</si>
  <si>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</si>
  <si>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</si>
  <si>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</si>
  <si>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</si>
  <si>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</si>
  <si>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</si>
  <si>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</si>
  <si>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</si>
  <si>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</si>
  <si>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</si>
  <si>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</si>
  <si>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</si>
  <si>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</si>
  <si>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</si>
  <si>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</si>
  <si>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</si>
  <si>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</si>
  <si>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</si>
  <si>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</si>
  <si>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</si>
  <si>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</si>
  <si>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</si>
  <si>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</si>
  <si>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</si>
  <si>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</si>
  <si>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</si>
  <si>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</si>
  <si>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</si>
  <si>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</si>
  <si>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</si>
  <si>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</si>
  <si>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</si>
  <si>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</si>
  <si>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</si>
  <si>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</si>
  <si>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</si>
  <si>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</si>
  <si>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</si>
  <si>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</si>
  <si>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</si>
  <si>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</si>
  <si>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</si>
  <si>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</si>
  <si>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</si>
  <si>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</si>
  <si>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</si>
  <si>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</si>
  <si>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</si>
  <si>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</si>
  <si>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</si>
  <si>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</si>
  <si>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</si>
  <si>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</si>
  <si>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</si>
  <si>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</si>
  <si>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</si>
  <si>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</si>
  <si>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</si>
  <si>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</si>
  <si>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</si>
  <si>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</si>
  <si>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</si>
  <si>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</si>
  <si>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</si>
  <si>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</si>
  <si>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</si>
  <si>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</si>
  <si>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</si>
  <si>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</si>
  <si>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</si>
  <si>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</si>
  <si>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</si>
  <si>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</si>
  <si>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</si>
  <si>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</si>
  <si>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</si>
  <si>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</si>
  <si>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</si>
  <si>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</si>
  <si>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</si>
  <si>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</si>
  <si>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</si>
  <si>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</si>
  <si>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</si>
  <si>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</si>
  <si>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</si>
  <si>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</si>
  <si>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</si>
  <si>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</si>
  <si>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</si>
  <si>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</si>
  <si>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</si>
  <si>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</si>
  <si>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</si>
  <si>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</si>
  <si>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</si>
  <si>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</si>
  <si>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</si>
  <si>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</si>
  <si>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</si>
  <si>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</si>
  <si>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</si>
  <si>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</si>
  <si>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</si>
  <si>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</si>
  <si>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</si>
  <si>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</si>
  <si>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</si>
  <si>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</si>
  <si>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</si>
  <si>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</si>
  <si>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</si>
  <si>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</si>
  <si>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</si>
  <si>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</si>
  <si>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</si>
  <si>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</si>
  <si>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</si>
  <si>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</si>
  <si>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</si>
  <si>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</si>
  <si>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</si>
  <si>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</si>
  <si>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</si>
  <si>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</si>
  <si>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</si>
  <si>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</si>
  <si>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</si>
  <si>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</si>
  <si>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</si>
  <si>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</si>
  <si>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</si>
  <si>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</si>
  <si>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</si>
  <si>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</si>
  <si>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</si>
  <si>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</si>
  <si>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</si>
  <si>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</si>
  <si>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</si>
  <si>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</si>
  <si>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</si>
  <si>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</si>
  <si>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</si>
  <si>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</si>
  <si>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</si>
  <si>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</si>
  <si>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</si>
  <si>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</si>
  <si>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</si>
  <si>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</si>
  <si>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</si>
  <si>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</si>
  <si>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</si>
  <si>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</si>
  <si>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</si>
  <si>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</si>
  <si>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</si>
  <si>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</si>
  <si>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</si>
  <si>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</si>
  <si>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</si>
  <si>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</si>
  <si>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</si>
  <si>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</si>
  <si>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</si>
  <si>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</si>
  <si>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</si>
  <si>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</si>
  <si>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</si>
  <si>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</si>
  <si>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</si>
  <si>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</si>
  <si>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</si>
  <si>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</si>
  <si>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</si>
  <si>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</si>
  <si>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</si>
  <si>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</si>
  <si>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</si>
  <si>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</si>
  <si>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</si>
  <si>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</si>
  <si>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</si>
  <si>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</si>
  <si>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</si>
  <si>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</si>
  <si>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</si>
  <si>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</si>
  <si>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</si>
  <si>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</si>
  <si>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</si>
  <si>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</si>
  <si>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</si>
  <si>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</si>
  <si>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</si>
  <si>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</si>
  <si>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</si>
  <si>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</si>
  <si>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</si>
  <si>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</si>
  <si>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</si>
  <si>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</si>
  <si>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</si>
  <si>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</si>
  <si>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</si>
  <si>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</si>
  <si>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</si>
  <si>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</si>
  <si>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</si>
  <si>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</si>
  <si>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</si>
  <si>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</si>
  <si>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</si>
  <si>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</si>
  <si>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</si>
  <si>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</si>
  <si>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</si>
  <si>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</si>
  <si>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</si>
  <si>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</si>
  <si>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</si>
  <si>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</si>
  <si>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</si>
  <si>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</si>
  <si>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</si>
  <si>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</si>
  <si>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</si>
  <si>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</si>
  <si>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</si>
  <si>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</si>
  <si>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</si>
  <si>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</si>
  <si>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</si>
  <si>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</si>
  <si>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</si>
  <si>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</si>
  <si>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</si>
  <si>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</si>
  <si>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</si>
  <si>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</si>
  <si>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</si>
  <si>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</si>
  <si>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</si>
  <si>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</si>
  <si>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</si>
  <si>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</si>
  <si>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</si>
  <si>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</si>
  <si>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</si>
  <si>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</si>
  <si>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</si>
  <si>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</si>
  <si>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</si>
  <si>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</si>
  <si>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</si>
  <si>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</si>
  <si>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</si>
  <si>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</si>
  <si>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</si>
  <si>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</si>
  <si>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</si>
  <si>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</si>
  <si>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</si>
  <si>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</si>
  <si>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</si>
  <si>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</si>
  <si>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</si>
  <si>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</si>
  <si>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</si>
  <si>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</si>
  <si>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</si>
  <si>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</si>
  <si>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</si>
  <si>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</si>
  <si>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</si>
  <si>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</si>
  <si>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</si>
  <si>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</si>
  <si>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</si>
  <si>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</si>
  <si>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</si>
  <si>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</si>
  <si>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</si>
  <si>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</si>
  <si>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</si>
  <si>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</si>
  <si>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</si>
  <si>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</si>
  <si>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</si>
  <si>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</si>
  <si>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</si>
  <si>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</si>
  <si>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</si>
  <si>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</si>
  <si>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</si>
  <si>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</si>
  <si>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</si>
  <si>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</si>
  <si>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</si>
  <si>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</si>
  <si>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</si>
  <si>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</si>
  <si>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</si>
  <si>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</si>
  <si>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</si>
  <si>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</si>
  <si>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</si>
  <si>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</si>
  <si>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</si>
  <si>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</si>
  <si>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</si>
  <si>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</si>
  <si>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</si>
  <si>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</si>
  <si>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</si>
  <si>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</si>
  <si>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</si>
  <si>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</si>
  <si>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</si>
  <si>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</si>
  <si>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</si>
  <si>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</si>
  <si>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</si>
  <si>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</si>
  <si>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</si>
  <si>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</si>
  <si>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</si>
  <si>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</si>
  <si>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</si>
  <si>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</si>
  <si>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</si>
  <si>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</si>
  <si>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</si>
  <si>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</si>
  <si>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</si>
  <si>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</si>
  <si>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</si>
  <si>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</si>
  <si>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</si>
  <si>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</si>
  <si>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</si>
  <si>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</si>
  <si>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</si>
  <si>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</si>
  <si>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</si>
  <si>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</si>
  <si>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</si>
  <si>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</si>
  <si>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</si>
  <si>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</si>
  <si>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</si>
  <si>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</si>
  <si>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</si>
  <si>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</si>
  <si>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</si>
  <si>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</si>
  <si>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</si>
  <si>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</si>
  <si>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</si>
  <si>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</si>
  <si>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</si>
  <si>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</si>
  <si>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</si>
  <si>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</si>
  <si>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</si>
  <si>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</si>
  <si>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</si>
  <si>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</si>
  <si>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</si>
  <si>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</si>
  <si>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</si>
  <si>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</si>
  <si>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</si>
  <si>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</si>
  <si>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</si>
  <si>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</si>
  <si>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</si>
  <si>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</si>
  <si>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</si>
  <si>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</si>
  <si>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</si>
  <si>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</si>
  <si>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</si>
  <si>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</si>
  <si>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</si>
  <si>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</si>
  <si>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</si>
  <si>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</si>
  <si>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</si>
  <si>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</si>
  <si>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</si>
  <si>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</si>
  <si>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</si>
  <si>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</si>
  <si>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</si>
  <si>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</si>
  <si>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</si>
  <si>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</si>
  <si>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</si>
  <si>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</si>
  <si>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</si>
  <si>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</si>
  <si>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</si>
  <si>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</si>
  <si>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</si>
  <si>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</si>
  <si>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</si>
  <si>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</si>
  <si>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</si>
  <si>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</si>
  <si>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</si>
  <si>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</si>
  <si>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</si>
  <si>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</si>
  <si>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</si>
  <si>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</si>
  <si>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</si>
  <si>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</si>
  <si>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</si>
  <si>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</si>
  <si>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</si>
  <si>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</si>
  <si>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</si>
  <si>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</si>
  <si>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</si>
  <si>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</si>
  <si>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</si>
  <si>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</si>
  <si>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</si>
  <si>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</si>
  <si>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</si>
  <si>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</si>
  <si>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</si>
  <si>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</si>
  <si>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</si>
  <si>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</si>
  <si>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</si>
  <si>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</si>
  <si>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</si>
  <si>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</si>
  <si>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</si>
  <si>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</si>
  <si>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</si>
  <si>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</si>
  <si>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</si>
  <si>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</si>
  <si>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</si>
  <si>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</si>
  <si>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</si>
  <si>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</si>
  <si>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</si>
  <si>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</si>
  <si>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</si>
  <si>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</si>
  <si>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</si>
  <si>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</si>
  <si>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</si>
  <si>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</si>
  <si>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</si>
  <si>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</si>
  <si>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</si>
  <si>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</si>
  <si>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</si>
  <si>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</si>
  <si>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</si>
  <si>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</si>
  <si>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</si>
  <si>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</si>
  <si>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</si>
  <si>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</si>
  <si>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</si>
  <si>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</si>
  <si>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</si>
  <si>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</si>
  <si>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</si>
  <si>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</si>
  <si>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</si>
  <si>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</si>
  <si>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</si>
  <si>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</si>
  <si>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</si>
  <si>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</si>
  <si>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</si>
  <si>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</si>
  <si>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</si>
  <si>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</si>
  <si>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</si>
  <si>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</si>
  <si>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</si>
  <si>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</si>
  <si>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</si>
  <si>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</si>
  <si>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</si>
  <si>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</si>
  <si>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</si>
  <si>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</si>
  <si>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</si>
  <si>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</si>
  <si>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</si>
  <si>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</si>
  <si>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</si>
  <si>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</si>
  <si>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</si>
  <si>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</si>
  <si>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</si>
  <si>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</si>
  <si>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</si>
  <si>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</si>
  <si>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</si>
  <si>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</si>
  <si>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</si>
  <si>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</si>
  <si>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</si>
  <si>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</si>
  <si>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</si>
  <si>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</si>
  <si>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</si>
  <si>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</si>
  <si>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</si>
  <si>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</si>
  <si>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</si>
  <si>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</si>
  <si>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</si>
  <si>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</si>
  <si>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</si>
  <si>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</si>
  <si>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</si>
  <si>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</si>
  <si>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</si>
  <si>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</si>
  <si>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</si>
  <si>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</si>
  <si>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</si>
  <si>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</si>
  <si>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</si>
  <si>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</si>
  <si>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</si>
  <si>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</si>
  <si>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</si>
  <si>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</si>
  <si>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</si>
  <si>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</si>
  <si>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</si>
  <si>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</si>
  <si>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</si>
  <si>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</si>
  <si>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</si>
  <si>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</si>
  <si>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</si>
  <si>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</si>
  <si>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</si>
  <si>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</si>
  <si>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</si>
  <si>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а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</si>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</sst>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8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5%20&#1074;&#1077;&#1088;&#1089;&#1080;&#1103;%20&#1042;&#1069;&#1044;%20%20&#1089;%20%2026.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35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6">
          <cell r="A26" t="str">
            <v>E-1MZ-273-V80-X00-Y12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30">
          <cell r="A30" t="str">
            <v>E-1MZ-269-D19-X00-Y20</v>
          </cell>
        </row>
        <row r="31">
          <cell r="A31" t="str">
            <v>E-1MZ-267-D19-X00-Y20</v>
          </cell>
        </row>
        <row r="32">
          <cell r="A32" t="str">
            <v>E-1MZ-267-D38-X00-Y20</v>
          </cell>
        </row>
        <row r="33">
          <cell r="A33" t="str">
            <v>E-1MZ-724-D38-X00-Y20</v>
          </cell>
        </row>
        <row r="34">
          <cell r="A34" t="str">
            <v>E-1MZ-541-D63-X10-Y12</v>
          </cell>
        </row>
        <row r="35">
          <cell r="A35" t="str">
            <v>E-2MC-329-D63-X20-Y12</v>
          </cell>
        </row>
        <row r="36">
          <cell r="A36" t="str">
            <v>E-1MZ-267-D77-X00-Y10</v>
          </cell>
        </row>
        <row r="37">
          <cell r="A37" t="str">
            <v>E-2MC-329-V70-X00-Y12</v>
          </cell>
        </row>
        <row r="38">
          <cell r="A38" t="str">
            <v>E-1MZ-267-V80-X00-Y12</v>
          </cell>
        </row>
        <row r="39">
          <cell r="A39" t="str">
            <v>E-1MZ-267-V01-X00-Y12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3">
          <cell r="A43" t="str">
            <v>E-1MZ-259-D19-X00-Y20</v>
          </cell>
        </row>
        <row r="44">
          <cell r="A44" t="str">
            <v>E-1MZ-259-D38-X00-Y20</v>
          </cell>
        </row>
        <row r="45">
          <cell r="A45" t="str">
            <v>E-1MZ-258-D38-X00-Y20</v>
          </cell>
        </row>
        <row r="46">
          <cell r="A46" t="str">
            <v>E-1MZ-258-D77-X00-Y10</v>
          </cell>
        </row>
        <row r="47">
          <cell r="A47" t="str">
            <v>E-1MZ-258-D01-X00-Y8</v>
          </cell>
        </row>
        <row r="48">
          <cell r="A48" t="str">
            <v>E-1MZ-258-V80-X00-Y12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2">
          <cell r="A52" t="str">
            <v>E-1MZ-268-D19-X00-Y20</v>
          </cell>
        </row>
        <row r="53">
          <cell r="A53" t="str">
            <v>E-1MZ-268-D38-X00-Y20</v>
          </cell>
        </row>
        <row r="54">
          <cell r="A54" t="str">
            <v>E-1MZ-268-D77-X00-Y10</v>
          </cell>
        </row>
        <row r="55">
          <cell r="A55" t="str">
            <v>E-1MZ-267-D01-X00-Y8</v>
          </cell>
        </row>
        <row r="56">
          <cell r="A56" t="str">
            <v>E-1MZ-268-V80-X00-Y12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E-1MZ-663-V30-X00-Y3</v>
          </cell>
        </row>
        <row r="61">
          <cell r="A61" t="str">
            <v>E-1MZ-267-V30-X00-Y4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5">
          <cell r="A65" t="str">
            <v>E-1MZ-402-V94-X00-Y1</v>
          </cell>
        </row>
        <row r="66">
          <cell r="A66" t="str">
            <v>E-1MZ-438-V94-X00-Y1</v>
          </cell>
        </row>
        <row r="67">
          <cell r="A67" t="str">
            <v>E-1MZ-401-V94-X00-Y1</v>
          </cell>
        </row>
        <row r="68">
          <cell r="A68" t="str">
            <v>E-1MZ-267-D01-X31-Y8</v>
          </cell>
        </row>
        <row r="69">
          <cell r="A69" t="str">
            <v>E-2MC-320-D01-X00-Y8</v>
          </cell>
        </row>
        <row r="70">
          <cell r="A70" t="str">
            <v>E-2MC-322-D01-X00-Y8</v>
          </cell>
        </row>
        <row r="71">
          <cell r="A71" t="str">
            <v>E-2MC-323-D01-X00-Y8</v>
          </cell>
        </row>
        <row r="72">
          <cell r="A72" t="str">
            <v>E-1KH-284-D01-X00-Y8</v>
          </cell>
        </row>
        <row r="73">
          <cell r="A73" t="str">
            <v>E-1KH-295-D01-X00-Y8</v>
          </cell>
        </row>
        <row r="75">
          <cell r="A75" t="str">
            <v>E-1DZ-244-D01-X00-Y8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9">
          <cell r="A79" t="str">
            <v>E-1MZ-279-D38-X00-Y20</v>
          </cell>
        </row>
        <row r="80">
          <cell r="A80" t="str">
            <v>E-1MZ-279-D77-X00-Y10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5">
          <cell r="A85" t="str">
            <v>E-1MZ-657-D63-X00-Y12</v>
          </cell>
        </row>
        <row r="86">
          <cell r="A86" t="str">
            <v>E-1MZ-658-D63-X00-Y12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1">
          <cell r="A91" t="str">
            <v>E-1MZ-236-D38-X00-Y20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5">
          <cell r="A95" t="str">
            <v>E-2MC-324-D39-X23-Y20</v>
          </cell>
        </row>
        <row r="96">
          <cell r="A96" t="str">
            <v>E-2MC-324-D63-X18-Y12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1">
          <cell r="A101" t="str">
            <v>E-2MC-321-D20-X00-Y20</v>
          </cell>
        </row>
        <row r="102">
          <cell r="A102" t="str">
            <v>E-2MC-278-D20-X00-Y20</v>
          </cell>
        </row>
        <row r="103">
          <cell r="A103" t="str">
            <v>E-2MC-320-D20-X00-Y20</v>
          </cell>
        </row>
        <row r="104">
          <cell r="A104" t="str">
            <v>E-2MC-322-D20-X00-Y20</v>
          </cell>
        </row>
        <row r="105">
          <cell r="A105" t="str">
            <v>E-2MC-323-D20-X00-Y20</v>
          </cell>
        </row>
        <row r="106">
          <cell r="A106" t="str">
            <v>E-2MC-617-D38-X00-Y20</v>
          </cell>
        </row>
        <row r="107">
          <cell r="A107" t="str">
            <v>E-2MC-500-D20-X00-Y20</v>
          </cell>
        </row>
        <row r="108">
          <cell r="A108" t="str">
            <v>E-2MC-679-D20-X00-Y20</v>
          </cell>
        </row>
        <row r="109">
          <cell r="A109" t="str">
            <v>E-2MC-680-D20-X00-Y20</v>
          </cell>
        </row>
        <row r="110">
          <cell r="A110" t="str">
            <v>E-2MC-533-D20-X00-Y20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E-2MC-263-D19-X00-Y20</v>
          </cell>
        </row>
        <row r="115">
          <cell r="A115" t="str">
            <v>E-2MC-262-D39-X00-Y20</v>
          </cell>
        </row>
        <row r="116"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9">
          <cell r="A119" t="str">
            <v>E-2MC-329-P01-X00-Y52</v>
          </cell>
        </row>
        <row r="120"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E-1KH-284-P01-X00-Y52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E-1GO-205-P01-X00-Y52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9">
          <cell r="A129" t="str">
            <v>E-1KH-623-D26-X00-Y16</v>
          </cell>
        </row>
        <row r="130">
          <cell r="A130" t="str">
            <v>E-1KH-622-D26-X00-Y16</v>
          </cell>
        </row>
        <row r="131">
          <cell r="A131" t="str">
            <v>E-1KH-295-D30-X00-Y16</v>
          </cell>
        </row>
        <row r="132">
          <cell r="A132" t="str">
            <v>E-1KH-249-D30-X00-Y16</v>
          </cell>
        </row>
        <row r="133">
          <cell r="A133" t="str">
            <v>E-1KH-291-D30-X00-Y16</v>
          </cell>
        </row>
        <row r="134">
          <cell r="A134" t="str">
            <v>E-1KH-284-D30-X00-Y16</v>
          </cell>
        </row>
        <row r="135">
          <cell r="A135" t="str">
            <v>E-1KH-364-D30-X00-Y16</v>
          </cell>
        </row>
        <row r="136">
          <cell r="A136" t="str">
            <v>E-1KH-233-D30-X00-Y16</v>
          </cell>
        </row>
        <row r="137">
          <cell r="A137" t="str">
            <v>E-1KH-281-D30-X00-Y16</v>
          </cell>
        </row>
        <row r="138">
          <cell r="A138" t="str">
            <v>E-1KH-247-D30-X00-Y16</v>
          </cell>
        </row>
        <row r="139">
          <cell r="A139" t="str">
            <v>E-1KH-271-D30-X00-Y16</v>
          </cell>
        </row>
        <row r="140">
          <cell r="A140" t="str">
            <v>E-1KH-726-D30-X00-Y16</v>
          </cell>
        </row>
        <row r="141">
          <cell r="A141" t="str">
            <v>E-1KH-656-D30-X00-Y16</v>
          </cell>
        </row>
        <row r="142">
          <cell r="A142" t="str">
            <v>E-1KH-655-D30-X00-Y16</v>
          </cell>
        </row>
        <row r="143">
          <cell r="A143" t="str">
            <v>E-1KH-593-D30-X00-Y16</v>
          </cell>
        </row>
        <row r="144">
          <cell r="A144" t="str">
            <v>E-1KH-295-D50-X00-Y10</v>
          </cell>
        </row>
        <row r="145">
          <cell r="A145" t="str">
            <v>E-1KH-249-D50-X00-Y10</v>
          </cell>
        </row>
        <row r="146">
          <cell r="A146" t="str">
            <v>E-1KH-291-D50-X00-Y10</v>
          </cell>
        </row>
        <row r="147">
          <cell r="A147" t="str">
            <v>E-1KH-284-D50-X00-Y10</v>
          </cell>
        </row>
        <row r="148">
          <cell r="A148" t="str">
            <v>E-1KH-233-D50-X00-Y10</v>
          </cell>
        </row>
        <row r="149">
          <cell r="A149" t="str">
            <v>E-1KH-281-D50-X00-Y10</v>
          </cell>
        </row>
        <row r="150">
          <cell r="A150" t="str">
            <v>E-1KH-247-D50-X00-Y10</v>
          </cell>
        </row>
        <row r="151">
          <cell r="A151" t="str">
            <v>E-1KH-271-D50-X00-Y10</v>
          </cell>
        </row>
        <row r="152">
          <cell r="A152" t="str">
            <v>E-1KH-656-D50-X00-Y10</v>
          </cell>
        </row>
        <row r="153">
          <cell r="A153" t="str">
            <v>E-1KH-655-D50-X00-Y10</v>
          </cell>
        </row>
        <row r="154">
          <cell r="A154" t="str">
            <v>E-1KH-295-D70-X00-Y6</v>
          </cell>
        </row>
        <row r="155">
          <cell r="A155" t="str">
            <v>E-1KH-284-D70-X00-Y6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3">
          <cell r="A163" t="str">
            <v>E-1TP-225-D07-X00-Y72</v>
          </cell>
        </row>
        <row r="164">
          <cell r="A164" t="str">
            <v>E-1TP-225-D14-X00-Y36</v>
          </cell>
        </row>
        <row r="165">
          <cell r="A165" t="str">
            <v>E-1TP-225-B18-X00-Y12</v>
          </cell>
        </row>
        <row r="166">
          <cell r="A166" t="str">
            <v>E-1TP-225-B50-X00-Y12</v>
          </cell>
        </row>
        <row r="167">
          <cell r="A167" t="str">
            <v>E-1TP-225-B10-X00-Y6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1">
          <cell r="A171" t="str">
            <v>E-1DZ-228-D30-X00-Y16</v>
          </cell>
        </row>
        <row r="172">
          <cell r="A172" t="str">
            <v>E-1DZ-244-D30-X00-Y16</v>
          </cell>
        </row>
        <row r="173">
          <cell r="A173" t="str">
            <v>E-1DZ-252-D30-X00-Y16</v>
          </cell>
        </row>
        <row r="174">
          <cell r="A174" t="str">
            <v>E-1DZ-288-D30-X00-Y16</v>
          </cell>
        </row>
        <row r="176">
          <cell r="A176" t="str">
            <v>E-1DZ-231-D30-X00-Y16</v>
          </cell>
        </row>
        <row r="177">
          <cell r="A177" t="str">
            <v>E-1DZ-250-D30-X00-Y16</v>
          </cell>
        </row>
        <row r="178">
          <cell r="A178" t="str">
            <v>E-1DZ-251-D30-X00-Y16</v>
          </cell>
        </row>
        <row r="179">
          <cell r="A179" t="str">
            <v>E-1DZ-234-D30-X00-Y16</v>
          </cell>
        </row>
        <row r="180">
          <cell r="A180" t="str">
            <v>E-1DZ-294-D30-X00-Y16</v>
          </cell>
        </row>
        <row r="181">
          <cell r="A181" t="str">
            <v>E-1DZ-260-D30-X00-Y16</v>
          </cell>
        </row>
        <row r="182">
          <cell r="A182" t="str">
            <v>E-1DZ-487-D30-X00-Y16</v>
          </cell>
        </row>
        <row r="183">
          <cell r="A183" t="str">
            <v>E-1DZ-488-D30-X00-Y16</v>
          </cell>
        </row>
        <row r="184">
          <cell r="A184" t="str">
            <v>E-1YA-536-D30-X20-Y16</v>
          </cell>
        </row>
        <row r="185">
          <cell r="A185" t="str">
            <v>E-1YA-537-D30-X20-Y16</v>
          </cell>
        </row>
        <row r="186">
          <cell r="A186" t="str">
            <v>E-1YA-577-D30-X00-Y16</v>
          </cell>
        </row>
        <row r="187">
          <cell r="A187" t="str">
            <v>E-1YA-591-D30-X00-Y16</v>
          </cell>
        </row>
        <row r="191">
          <cell r="A191" t="str">
            <v>E-1DZ-415-D30-X00-Y16</v>
          </cell>
        </row>
        <row r="192">
          <cell r="A192" t="str">
            <v>E-1DZ-416-D30-X00-Y16</v>
          </cell>
        </row>
        <row r="195">
          <cell r="A195" t="str">
            <v>E-1DZ-244-C40-X00-Y10</v>
          </cell>
        </row>
        <row r="196">
          <cell r="A196" t="str">
            <v>E-1DZ-252-C40-X00-Y10</v>
          </cell>
        </row>
        <row r="197">
          <cell r="A197" t="str">
            <v>E-1DZ-260-C40-X00-Y10</v>
          </cell>
        </row>
        <row r="198">
          <cell r="A198" t="str">
            <v>E-1DZ-251-C40-X00-Y10</v>
          </cell>
        </row>
        <row r="199">
          <cell r="A199" t="str">
            <v>E-1DZ-250-C40-X00-Y10</v>
          </cell>
        </row>
        <row r="200">
          <cell r="A200" t="str">
            <v>E-1DZ-231-C40-X00-Y10</v>
          </cell>
        </row>
        <row r="201">
          <cell r="A201" t="str">
            <v>E-1DZ-288-C40-X00-Y10</v>
          </cell>
        </row>
        <row r="202">
          <cell r="A202" t="str">
            <v>E-1DZ-234-C40-X00-Y10</v>
          </cell>
        </row>
        <row r="203">
          <cell r="A203" t="str">
            <v>E-1DZ-294-C40-X00-Y10</v>
          </cell>
        </row>
        <row r="204"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7">
          <cell r="A207" t="str">
            <v>E-2TP-413-D30-X00-Y16</v>
          </cell>
        </row>
        <row r="208">
          <cell r="A208">
            <v>31495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2">
          <cell r="A212" t="str">
            <v>E-1GO-205-T10-X00-Y15</v>
          </cell>
        </row>
        <row r="213">
          <cell r="A213" t="str">
            <v>E-1GO-162-T10-X00-Y15</v>
          </cell>
        </row>
        <row r="214">
          <cell r="A214" t="str">
            <v>E-1GO-163-D14-X00-Y18</v>
          </cell>
        </row>
        <row r="215">
          <cell r="A215" t="str">
            <v>E-1GO-497-D25-X00-Y16</v>
          </cell>
        </row>
        <row r="216">
          <cell r="A216" t="str">
            <v>E-1GO-205-D14-X00-Y18</v>
          </cell>
        </row>
        <row r="217">
          <cell r="A217" t="str">
            <v>E-1GO-462-D25-X00-Y16</v>
          </cell>
        </row>
        <row r="218">
          <cell r="A218" t="str">
            <v>E-1GO-205-B19-X00-Y12</v>
          </cell>
        </row>
        <row r="220">
          <cell r="A220" t="str">
            <v>E-1GO-163-B19-X00-Y12</v>
          </cell>
        </row>
        <row r="221"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4">
          <cell r="A224" t="str">
            <v>E-1XZ-206-T10-X00-Y15</v>
          </cell>
        </row>
        <row r="225">
          <cell r="A225" t="str">
            <v>E-1XZ-206-D14-X00-Y18</v>
          </cell>
        </row>
        <row r="226">
          <cell r="A226" t="str">
            <v>E-1XZ-206-B19-X00-Y12</v>
          </cell>
        </row>
        <row r="227">
          <cell r="A227" t="str">
            <v>E-1XZ-484-D25-X02-Y16</v>
          </cell>
        </row>
        <row r="228"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</row>
        <row r="229"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1">
          <cell r="A231" t="str">
            <v>E-3PP-229-T10-X00-Y15</v>
          </cell>
        </row>
        <row r="232">
          <cell r="A232" t="str">
            <v>E-3PP-230-D14-X00-Y18</v>
          </cell>
        </row>
        <row r="233">
          <cell r="A233" t="str">
            <v>E-3PP-230-B19-X00-Y12</v>
          </cell>
        </row>
        <row r="234">
          <cell r="A234" t="str">
            <v>E-3PP-682-D25-X00-Y16</v>
          </cell>
        </row>
        <row r="235"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8">
          <cell r="A238" t="str">
            <v>E-3PP-254-D30-X00-Y16</v>
          </cell>
        </row>
        <row r="239">
          <cell r="A239" t="str">
            <v>E-3PP-256-D30-X00-Y16</v>
          </cell>
        </row>
        <row r="240">
          <cell r="A240" t="str">
            <v>E-3PP-464-D30-X00-Y16</v>
          </cell>
        </row>
        <row r="241"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4">
          <cell r="A244" t="str">
            <v>E-3SD-232-D23-X00-Y16</v>
          </cell>
        </row>
        <row r="245">
          <cell r="A245" t="str">
            <v>E-3SD-243-D23-X00-Y16</v>
          </cell>
        </row>
        <row r="246">
          <cell r="A246" t="str">
            <v>E-3SD-282-D23-X00-Y16</v>
          </cell>
        </row>
        <row r="247">
          <cell r="A247" t="str">
            <v>E-3SD-534-D23-X00-Y16</v>
          </cell>
        </row>
        <row r="248">
          <cell r="A248" t="str">
            <v>E-3SD-535-D23-X00-Y16</v>
          </cell>
        </row>
        <row r="249">
          <cell r="A249" t="str">
            <v>E-3SD-232-D35-X00-Y12</v>
          </cell>
        </row>
        <row r="250">
          <cell r="A250" t="str">
            <v>E-3SD-243-D35-X00-Y12</v>
          </cell>
        </row>
        <row r="252"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59"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1">
          <cell r="A261" t="str">
            <v>E-4BP-308-C04-X07-Y64</v>
          </cell>
        </row>
        <row r="262">
          <cell r="A262" t="str">
            <v>E-4BP-305-C04-X07-Y64</v>
          </cell>
        </row>
        <row r="264">
          <cell r="A264" t="str">
            <v>E-4BP-309-C04-X00-Y64</v>
          </cell>
        </row>
        <row r="265">
          <cell r="A265" t="str">
            <v>E-4BP-306-C04-X00-Y64</v>
          </cell>
        </row>
        <row r="266">
          <cell r="A266" t="str">
            <v>E-4BP-307-C04-X07-Y64</v>
          </cell>
        </row>
        <row r="267">
          <cell r="A267" t="str">
            <v>E-4BP-305-C04-X00-Y32</v>
          </cell>
        </row>
        <row r="268">
          <cell r="A268" t="str">
            <v>E-4BP-306-C04-X00-Y32</v>
          </cell>
        </row>
        <row r="269">
          <cell r="A269" t="str">
            <v>E-4BP-307-C04-X00-Y32</v>
          </cell>
        </row>
        <row r="270">
          <cell r="A270" t="str">
            <v>E-4BP-308-C04-X07-Y32</v>
          </cell>
        </row>
        <row r="272">
          <cell r="A272" t="str">
            <v>E-4BP-309-C04-X00-Y32</v>
          </cell>
        </row>
        <row r="274">
          <cell r="A274" t="str">
            <v>E-4BP-305-C04-X00-Y48</v>
          </cell>
        </row>
        <row r="275">
          <cell r="A275" t="str">
            <v>E-4BP-306-C45-X00-Y64</v>
          </cell>
        </row>
        <row r="276">
          <cell r="A276" t="str">
            <v>E-4BP-306-P20-X00-Y24</v>
          </cell>
        </row>
        <row r="277"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</row>
        <row r="278"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80">
          <cell r="A280" t="str">
            <v>E-1PF-005-P00-X00-Y1</v>
          </cell>
        </row>
        <row r="281">
          <cell r="A281" t="str">
            <v>E-1PF-006-P00-X00-Y1</v>
          </cell>
        </row>
        <row r="283">
          <cell r="A283" t="str">
            <v>E-5KP-185-P80-X00-Y25</v>
          </cell>
        </row>
        <row r="284">
          <cell r="A284" t="str">
            <v>E-5KP-185-P11-X00-Y14</v>
          </cell>
        </row>
        <row r="285">
          <cell r="A285" t="str">
            <v>E-5KP-193-P60-X00-Y25</v>
          </cell>
        </row>
        <row r="286">
          <cell r="A286" t="str">
            <v>E-5KP-194-P60-X00-Y25</v>
          </cell>
        </row>
        <row r="287">
          <cell r="A287">
            <v>31945</v>
          </cell>
        </row>
        <row r="288">
          <cell r="A288">
            <v>31946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E-1HR-632-P80-X00-Y18</v>
          </cell>
        </row>
        <row r="305">
          <cell r="A305" t="str">
            <v>E-1HR-632-P13-X00-Y18</v>
          </cell>
        </row>
        <row r="307">
          <cell r="A307" t="str">
            <v>E-1SM-492-P14-X00-Y36</v>
          </cell>
        </row>
        <row r="308"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1">
          <cell r="A311" t="str">
            <v>E-3MD-285-G20-X00-Y4</v>
          </cell>
        </row>
        <row r="312">
          <cell r="A312" t="str">
            <v>E-3MD-285-P25-X00-Y10</v>
          </cell>
        </row>
        <row r="313">
          <cell r="A313" t="str">
            <v>E-3MD-287-G20-X00-Y4</v>
          </cell>
        </row>
        <row r="314">
          <cell r="A314" t="str">
            <v>E-3MD-287-P25-X00-Y10</v>
          </cell>
        </row>
        <row r="315">
          <cell r="A315" t="str">
            <v>E-3MD-626-P25-X00-Y10</v>
          </cell>
        </row>
        <row r="319">
          <cell r="A319" t="str">
            <v>E-4KF-511-K13-X00-Y14</v>
          </cell>
        </row>
        <row r="320">
          <cell r="A320" t="str">
            <v>E-4KF-511-F50-X00-Y10</v>
          </cell>
        </row>
        <row r="321">
          <cell r="A321" t="str">
            <v>E-4KF-590-W50-X00-Y1</v>
          </cell>
        </row>
        <row r="322">
          <cell r="A322" t="str">
            <v>E-4KF-590-F50-X00-Y10</v>
          </cell>
        </row>
        <row r="324">
          <cell r="A324" t="str">
            <v>E-4KF-404-F01-X00-Y4</v>
          </cell>
        </row>
        <row r="325">
          <cell r="A325" t="str">
            <v>E-4KF-404-W40-X21-Y1</v>
          </cell>
        </row>
        <row r="326">
          <cell r="A326" t="str">
            <v>E-4KF-404-P25-X00-Y10</v>
          </cell>
        </row>
        <row r="327">
          <cell r="A327" t="str">
            <v>E-4KF-526-F01-X00-Y4</v>
          </cell>
        </row>
        <row r="328">
          <cell r="A328" t="str">
            <v>E-4KF-670-W40-X00-Y1</v>
          </cell>
        </row>
        <row r="329">
          <cell r="A329" t="str">
            <v>E-4KF-637-S13-X00-Y4</v>
          </cell>
        </row>
        <row r="330">
          <cell r="A330" t="str">
            <v>E-4KF-613-S86-X00-Y8</v>
          </cell>
        </row>
        <row r="331">
          <cell r="A331" t="str">
            <v>E-4KI-428-M43-X00-Y8</v>
          </cell>
        </row>
        <row r="334">
          <cell r="A334" t="str">
            <v>E-4KF-482-F50-X00-Y10</v>
          </cell>
        </row>
        <row r="335">
          <cell r="A335" t="str">
            <v>E-1DE-672-W30-X00-Y1</v>
          </cell>
        </row>
        <row r="336">
          <cell r="A336" t="str">
            <v>E-1DE-672-F50-X00-Y8</v>
          </cell>
        </row>
        <row r="337">
          <cell r="A337" t="str">
            <v>E-4KF-502-F50-X19-Y10</v>
          </cell>
        </row>
        <row r="338">
          <cell r="A338" t="str">
            <v>E-4KF-675-W40-X00-Y1</v>
          </cell>
        </row>
        <row r="339">
          <cell r="A339" t="str">
            <v>E-4KF-496-K17-X00-Y13</v>
          </cell>
        </row>
        <row r="340">
          <cell r="A340" t="str">
            <v>E-4KF-496-S61-X00-Y4</v>
          </cell>
        </row>
        <row r="341">
          <cell r="A341" t="str">
            <v>E-4KF-495-K18-X00-Y13</v>
          </cell>
        </row>
        <row r="342">
          <cell r="A342" t="str">
            <v>E-4KF-495-S63-X00-Y4</v>
          </cell>
        </row>
        <row r="343">
          <cell r="A343" t="str">
            <v>E-4KF-496-W25-X00-Y1</v>
          </cell>
        </row>
        <row r="344">
          <cell r="A344" t="str">
            <v>E-4KF-495-W25-X00-Y1</v>
          </cell>
        </row>
        <row r="346">
          <cell r="A346" t="str">
            <v>E-4KZ-137-F20-X00-Y10</v>
          </cell>
        </row>
        <row r="347">
          <cell r="A347" t="str">
            <v>E-4KZ-137-F50-X00-Y10</v>
          </cell>
        </row>
        <row r="348">
          <cell r="A348" t="str">
            <v>E-4KF-137-W40-X00-Y1</v>
          </cell>
        </row>
        <row r="349">
          <cell r="A349" t="str">
            <v>E-4KF-523-F50-X00-Y7</v>
          </cell>
        </row>
        <row r="350">
          <cell r="A350" t="str">
            <v>E-4KF-451-P50-X00-Y7</v>
          </cell>
        </row>
        <row r="351">
          <cell r="A351" t="str">
            <v>E-4IR-666-F50-X00-Y10</v>
          </cell>
        </row>
        <row r="352">
          <cell r="A352" t="str">
            <v>E-4IR-666-W40-X00-Y1</v>
          </cell>
        </row>
        <row r="353">
          <cell r="A353" t="str">
            <v>E-4IR-634-W40-X00-Y1</v>
          </cell>
        </row>
        <row r="354">
          <cell r="A354" t="str">
            <v>E-4IR-634-P50-X00-Y10</v>
          </cell>
        </row>
        <row r="356">
          <cell r="A356" t="str">
            <v>E-4KF-441-N20-X00-Y10</v>
          </cell>
        </row>
        <row r="357">
          <cell r="A357" t="str">
            <v>E-4KF-440-N20-X00-Y10</v>
          </cell>
        </row>
        <row r="358">
          <cell r="A358" t="str">
            <v>E-4KF-602-W40-X00-Y1</v>
          </cell>
        </row>
        <row r="359">
          <cell r="A359" t="str">
            <v>E-4KF-441-F50-X00-Y10</v>
          </cell>
        </row>
        <row r="360">
          <cell r="A360" t="str">
            <v>E-4KF-441-P00-X00-Y4</v>
          </cell>
        </row>
        <row r="361">
          <cell r="A361" t="str">
            <v>E-4KF-440-F50-X00-Y10</v>
          </cell>
        </row>
        <row r="362">
          <cell r="A362" t="str">
            <v>E-4KF-440-P00-X00-Y4</v>
          </cell>
        </row>
        <row r="363">
          <cell r="A363" t="str">
            <v>E-4NK-648-K18-X00-Y13</v>
          </cell>
        </row>
        <row r="364">
          <cell r="A364" t="str">
            <v>E-4KF-601-F50-X00-Y10</v>
          </cell>
        </row>
        <row r="365">
          <cell r="A365" t="str">
            <v>E-4KF-601-W40-X00-Y1</v>
          </cell>
        </row>
        <row r="367">
          <cell r="A367" t="str">
            <v>E-4KF-142-F01-X00-Y4</v>
          </cell>
        </row>
        <row r="368">
          <cell r="A368" t="str">
            <v>E-4KF-144-F01-X00-Y4</v>
          </cell>
        </row>
        <row r="369">
          <cell r="A369" t="str">
            <v>E-4KF-148-F01-X00-Y4</v>
          </cell>
        </row>
        <row r="370">
          <cell r="A370" t="str">
            <v>E-4KF-149-F01-X00-Y4</v>
          </cell>
        </row>
        <row r="371">
          <cell r="A371" t="str">
            <v>E-4NK-597-W40-X00-Y1</v>
          </cell>
        </row>
        <row r="372">
          <cell r="A372" t="str">
            <v>E-4KF-165-F01-X00-Y4</v>
          </cell>
        </row>
        <row r="373">
          <cell r="A373" t="str">
            <v>E-4KF-166-F01-X00-Y4</v>
          </cell>
        </row>
        <row r="376">
          <cell r="A376" t="str">
            <v>E-4KF-345-W30-X00-Y1</v>
          </cell>
        </row>
        <row r="377">
          <cell r="A377" t="str">
            <v>E-4KF-345-W15-X00-Y1</v>
          </cell>
        </row>
        <row r="378">
          <cell r="A378" t="str">
            <v>E-4KF-473-W30-X00-Y1</v>
          </cell>
        </row>
        <row r="379">
          <cell r="A379" t="str">
            <v>E-4KF-603-W15-X00-Y1</v>
          </cell>
        </row>
        <row r="380">
          <cell r="A380" t="str">
            <v>E-4KF-603-W30-X00-Y1</v>
          </cell>
        </row>
        <row r="381">
          <cell r="A381" t="str">
            <v>E-4KF-654-S18-X00-Y4</v>
          </cell>
        </row>
        <row r="382">
          <cell r="A382" t="str">
            <v>E-4KF-608-S60-X00-Y4</v>
          </cell>
        </row>
        <row r="383">
          <cell r="A383" t="str">
            <v>E-4KF-653-S10-X00-Y4</v>
          </cell>
        </row>
        <row r="384">
          <cell r="A384" t="str">
            <v>E-4KF-607-S60-X00-Y4</v>
          </cell>
        </row>
        <row r="385">
          <cell r="A385" t="str">
            <v>E-4KF-513-S60-X00-Y8</v>
          </cell>
        </row>
        <row r="386">
          <cell r="A386" t="str">
            <v>E-4KF-475-P50-X00-Y6</v>
          </cell>
        </row>
        <row r="387">
          <cell r="A387" t="str">
            <v>E-4KF-475-W30-X00-Y1</v>
          </cell>
        </row>
        <row r="389">
          <cell r="A389" t="str">
            <v>E-4KF-600-S16-X00-Y4</v>
          </cell>
        </row>
        <row r="390">
          <cell r="A390" t="str">
            <v>E-4KF-600-P50-X00-Y6</v>
          </cell>
        </row>
        <row r="391">
          <cell r="A391" t="str">
            <v>E-4KF-600-W30-X00-Y1</v>
          </cell>
        </row>
        <row r="392">
          <cell r="A392" t="str">
            <v>E-4KF-600-P21-X00-Y8</v>
          </cell>
        </row>
        <row r="393">
          <cell r="A393" t="str">
            <v>E-4KF-400-W40-X00-Y1</v>
          </cell>
        </row>
        <row r="394">
          <cell r="A394" t="str">
            <v>E-4KF-400-F50-X19-Y8</v>
          </cell>
        </row>
        <row r="395">
          <cell r="A395" t="str">
            <v>E-4KF-369-W10-X00-Y1</v>
          </cell>
        </row>
        <row r="396">
          <cell r="A396" t="str">
            <v>E-4KF-369-P50-X00-Y8</v>
          </cell>
        </row>
        <row r="400">
          <cell r="A400" t="str">
            <v>E-4KF-110-W15-X00-Y1</v>
          </cell>
        </row>
        <row r="401">
          <cell r="A401" t="str">
            <v>E-4KF-110-W40-X00-Y40</v>
          </cell>
        </row>
        <row r="402">
          <cell r="A402" t="str">
            <v>E-4KF-111-W15-X00-Y1</v>
          </cell>
        </row>
        <row r="403">
          <cell r="A403" t="str">
            <v>E-4KF-111-W40-X00-Y40</v>
          </cell>
        </row>
        <row r="404">
          <cell r="A404" t="str">
            <v>E-4KF-494-W15-X00-Y1</v>
          </cell>
        </row>
        <row r="405">
          <cell r="A405" t="str">
            <v>E-4KF-609-F26-X00-Y61</v>
          </cell>
        </row>
        <row r="406">
          <cell r="A406" t="str">
            <v>E-4KF-104-D50-X00-Y5</v>
          </cell>
        </row>
        <row r="409">
          <cell r="A409" t="str">
            <v>E-4KF-425-W33-X00-Y1</v>
          </cell>
        </row>
        <row r="410">
          <cell r="A410" t="str">
            <v>E-4KF-425-P20-X00-Y8</v>
          </cell>
        </row>
        <row r="411">
          <cell r="A411" t="str">
            <v>E-4KF-424-W33-X00-Y1</v>
          </cell>
        </row>
        <row r="412">
          <cell r="A412" t="str">
            <v>E-4KF-424-P20-X00-Y8</v>
          </cell>
        </row>
        <row r="413">
          <cell r="A413" t="str">
            <v>E-4KF-110-S20-X00-Y8</v>
          </cell>
        </row>
        <row r="414">
          <cell r="A414" t="str">
            <v>E-4KF-604-P20-X00-Y8</v>
          </cell>
        </row>
        <row r="415">
          <cell r="A415" t="str">
            <v>E-4KF-604-W20-X00-Y1</v>
          </cell>
        </row>
        <row r="416">
          <cell r="A416" t="str">
            <v>E-4KF-522-K10-X00-Y6</v>
          </cell>
        </row>
        <row r="417">
          <cell r="A417" t="str">
            <v>E-4NK-598-W33-X00-Y1</v>
          </cell>
        </row>
        <row r="418">
          <cell r="A418" t="str">
            <v>E-4KF-136-F50-X00-Y6</v>
          </cell>
        </row>
        <row r="419">
          <cell r="A419" t="str">
            <v>E-4KF-136-W15-X00-Y1</v>
          </cell>
        </row>
        <row r="420">
          <cell r="A420" t="str">
            <v>E-4KF-135-F50-X00-Y6</v>
          </cell>
        </row>
        <row r="421">
          <cell r="A421" t="str">
            <v>E-4KF-135-W15-X00-Y1</v>
          </cell>
        </row>
        <row r="423">
          <cell r="A423" t="str">
            <v>E-1BA-152-G40-X00-Y9</v>
          </cell>
        </row>
        <row r="424">
          <cell r="A424" t="str">
            <v>E-1BA-150-G40-X00-Y9</v>
          </cell>
        </row>
        <row r="426">
          <cell r="A426" t="str">
            <v>E-4NK-649-K84-X00-Y13</v>
          </cell>
        </row>
        <row r="427">
          <cell r="A427" t="str">
            <v>E-4KF-128-K15-X00-Y6</v>
          </cell>
        </row>
        <row r="428">
          <cell r="A428" t="str">
            <v>E-4KF-519-K15-X00-Y6</v>
          </cell>
        </row>
        <row r="430">
          <cell r="A430" t="str">
            <v>E-4KF-187-F01-X00-Y4</v>
          </cell>
        </row>
        <row r="431">
          <cell r="A431" t="str">
            <v>E-4KF-444-P50-X00-Y10</v>
          </cell>
        </row>
        <row r="432">
          <cell r="A432" t="str">
            <v>E-4KF-444-W40-X00-Y1</v>
          </cell>
        </row>
        <row r="433">
          <cell r="A433" t="str">
            <v>E-4KF-167-P20-X00-Y10</v>
          </cell>
        </row>
        <row r="434">
          <cell r="A434" t="str">
            <v>E-4KF-167-F50-X00-Y10</v>
          </cell>
        </row>
        <row r="435">
          <cell r="A435" t="str">
            <v>E-4KF-167-F01-X00-Y4</v>
          </cell>
        </row>
        <row r="436">
          <cell r="A436" t="str">
            <v>E-4KF-167-W40-X00-Y1</v>
          </cell>
        </row>
        <row r="437">
          <cell r="A437" t="str">
            <v>E-4KF-469-F50-X00-Y10</v>
          </cell>
        </row>
        <row r="438">
          <cell r="A438" t="str">
            <v>E-4KF-469-F01-X00-Y4</v>
          </cell>
        </row>
        <row r="439">
          <cell r="A439" t="str">
            <v>E-4KF-469-W40-X00-Y1</v>
          </cell>
        </row>
        <row r="440">
          <cell r="A440" t="str">
            <v>E-4KF-204-F50-X00-Y10</v>
          </cell>
        </row>
        <row r="441">
          <cell r="A441" t="str">
            <v>E-4KF-204-F01-X00-Y4</v>
          </cell>
        </row>
        <row r="442">
          <cell r="A442" t="str">
            <v>E-4KF-204-W40-X00-Y1</v>
          </cell>
        </row>
        <row r="443">
          <cell r="A443" t="str">
            <v>E-4KF-161-W40-X21-Y1</v>
          </cell>
        </row>
        <row r="444">
          <cell r="A444" t="str">
            <v>E-4KF-161-W45-X00-Y45</v>
          </cell>
        </row>
        <row r="445">
          <cell r="A445" t="str">
            <v xml:space="preserve">E-4KF-642-W40-X00-Y1 </v>
          </cell>
        </row>
        <row r="446">
          <cell r="A446" t="str">
            <v>E-4KF-643-W40-X00-Y1</v>
          </cell>
        </row>
        <row r="447">
          <cell r="A447" t="str">
            <v>E-4NK-599-F01-X00-Y4</v>
          </cell>
        </row>
        <row r="448">
          <cell r="A448" t="str">
            <v>E-4NK-599-W40-X00-Y1</v>
          </cell>
        </row>
        <row r="449">
          <cell r="A449" t="str">
            <v xml:space="preserve">E-4KF-644-W40-X00-Y1 </v>
          </cell>
        </row>
        <row r="450">
          <cell r="A450" t="str">
            <v>E-4KF-141-P20-X00-Y10</v>
          </cell>
        </row>
        <row r="451">
          <cell r="A451" t="str">
            <v>E-4KF-141-F50-X00-Y10</v>
          </cell>
        </row>
        <row r="452">
          <cell r="A452" t="str">
            <v>E-4KF-140-F01-X00-Y4</v>
          </cell>
        </row>
        <row r="453">
          <cell r="A453" t="str">
            <v>E-4KF-140-W40-X00-Y1</v>
          </cell>
        </row>
        <row r="454">
          <cell r="A454" t="str">
            <v>E-4KF-595-P50-X00-Y10</v>
          </cell>
        </row>
        <row r="455">
          <cell r="A455" t="str">
            <v>E-4KF-595-W40-X00-Y1</v>
          </cell>
        </row>
        <row r="456">
          <cell r="A456" t="str">
            <v>E-4KF-215-P20-X00-Y10</v>
          </cell>
        </row>
        <row r="457">
          <cell r="A457" t="str">
            <v>E-4KF-214-W40-X00-Y1</v>
          </cell>
        </row>
        <row r="458">
          <cell r="A458" t="str">
            <v>E-4KF-214-F01-X00-Y4</v>
          </cell>
        </row>
        <row r="459">
          <cell r="A459" t="str">
            <v>E-4KF-215-F50-X11-Y10</v>
          </cell>
        </row>
        <row r="461">
          <cell r="A461" t="str">
            <v>E-2SN-376-P15-X00-Y12</v>
          </cell>
        </row>
        <row r="462">
          <cell r="A462" t="str">
            <v>E-2SN-377-P15-X00-Y12</v>
          </cell>
        </row>
        <row r="463">
          <cell r="A463" t="str">
            <v>E-2SN-389-P18-X00-Y14</v>
          </cell>
        </row>
        <row r="464">
          <cell r="A464" t="str">
            <v>E-2SN-390-P18-X00-Y14</v>
          </cell>
        </row>
        <row r="465">
          <cell r="A465" t="str">
            <v>E-4EX-645-W30-X00-Y1</v>
          </cell>
        </row>
        <row r="466">
          <cell r="A466" t="str">
            <v>E-4EX-640-P25-X00-Y12</v>
          </cell>
        </row>
        <row r="467">
          <cell r="A467" t="str">
            <v>E-4EX-605-P25-X00-Y12</v>
          </cell>
        </row>
        <row r="468">
          <cell r="A468" t="str">
            <v>E-4EX-606-P25-X00-Y12</v>
          </cell>
        </row>
        <row r="470">
          <cell r="A470" t="str">
            <v>E-2SN-209-G40-X00-Y9</v>
          </cell>
        </row>
        <row r="471">
          <cell r="A471" t="str">
            <v>E-2SN-209-W20-X00-Y1</v>
          </cell>
        </row>
        <row r="472">
          <cell r="A472" t="str">
            <v>E-2SN-652-G40-X00-Y9</v>
          </cell>
        </row>
        <row r="474">
          <cell r="A474" t="str">
            <v>E-2SN-208-G40-X00-Y9</v>
          </cell>
        </row>
        <row r="475">
          <cell r="A475" t="str">
            <v>E-2SN-208-W20-X00-Y1</v>
          </cell>
        </row>
        <row r="476"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</row>
        <row r="477"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</sheetData>
      <sheetData sheetId="1">
        <row r="377">
          <cell r="A377" t="str">
            <v>E-1DE-672-W30-X00-Y1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3"/>
  <sheetViews>
    <sheetView tabSelected="1" zoomScale="70" zoomScaleNormal="70" workbookViewId="0">
      <pane ySplit="11" topLeftCell="A12" activePane="bottomLeft" state="frozen"/>
      <selection pane="bottomLeft" activeCell="B61" sqref="B61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62" t="s">
        <v>835</v>
      </c>
      <c r="F1" s="1062"/>
      <c r="G1" s="1062"/>
      <c r="H1" s="1062"/>
      <c r="I1" s="1062"/>
      <c r="J1" s="1063"/>
      <c r="K1" s="474"/>
      <c r="L1" s="474"/>
      <c r="M1" s="474"/>
      <c r="N1" s="474"/>
      <c r="O1" s="474"/>
      <c r="P1" s="398"/>
      <c r="Q1" s="396" t="s">
        <v>78</v>
      </c>
      <c r="R1" s="866" t="s">
        <v>78</v>
      </c>
      <c r="S1" s="396" t="s">
        <v>78</v>
      </c>
      <c r="T1" s="866" t="s">
        <v>78</v>
      </c>
      <c r="U1" s="396" t="s">
        <v>78</v>
      </c>
      <c r="V1" s="8" t="s">
        <v>132</v>
      </c>
    </row>
    <row r="2" spans="1:22" ht="19.5" thickBot="1" x14ac:dyDescent="0.35">
      <c r="A2" s="909">
        <v>35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5">
        <f>Q4+Q5+Q6+Q7+Q8</f>
        <v>0</v>
      </c>
      <c r="R2" s="397">
        <f>R4+R5+R6+R7+R8</f>
        <v>0</v>
      </c>
      <c r="S2" s="865">
        <f>S4+S5+S6+S7+S8</f>
        <v>0</v>
      </c>
      <c r="T2" s="397">
        <f>T4+T5+T6+T7+T8</f>
        <v>0</v>
      </c>
      <c r="U2" s="865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66" t="s">
        <v>183</v>
      </c>
      <c r="I4" s="1067"/>
      <c r="J4" s="1067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SUMIF($B:$B,$B$17,K:K)</f>
        <v>0</v>
      </c>
      <c r="R4" s="532">
        <f>SUMIF($B:$B,$B$17,L:L)</f>
        <v>0</v>
      </c>
      <c r="S4" s="532">
        <f>SUMIF($B:$B,$B$17,M:M)</f>
        <v>0</v>
      </c>
      <c r="T4" s="532">
        <f>SUMIF($B:$B,$B$17,N:N)</f>
        <v>0</v>
      </c>
      <c r="U4" s="532">
        <f>SUMIF($B:$B,$B$17,O:O)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66" t="s">
        <v>56</v>
      </c>
      <c r="I5" s="1067"/>
      <c r="J5" s="1068"/>
      <c r="K5" s="512"/>
      <c r="L5" s="513"/>
      <c r="M5" s="140"/>
      <c r="N5" s="140"/>
      <c r="O5" s="394"/>
      <c r="P5" s="482" t="s">
        <v>66</v>
      </c>
      <c r="Q5" s="532">
        <f>SUMIF($B:$B,$B$157,K:K)</f>
        <v>0</v>
      </c>
      <c r="R5" s="532">
        <f>SUMIF($B:$B,$B$157,L:L)</f>
        <v>0</v>
      </c>
      <c r="S5" s="532">
        <f>SUMIF($B:$B,$B$157,M:M)</f>
        <v>0</v>
      </c>
      <c r="T5" s="532">
        <f>SUMIF($B:$B,$B$157,N:N)</f>
        <v>0</v>
      </c>
      <c r="U5" s="532">
        <f>SUMIF($B:$B,$B$157,O:O)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69"/>
      <c r="I6" s="1070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SUMIF($B:$B,$B$202,K:K)</f>
        <v>0</v>
      </c>
      <c r="R6" s="532">
        <f>SUMIF($B:$B,$B$202,L:L)</f>
        <v>0</v>
      </c>
      <c r="S6" s="532">
        <f>SUMIF($B:$B,$B$202,M:M)</f>
        <v>0</v>
      </c>
      <c r="T6" s="532">
        <f>SUMIF($B:$B,$B$202,N:N)</f>
        <v>0</v>
      </c>
      <c r="U6" s="532">
        <f>SUMIF($B:$B,$B$202,O:O)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71"/>
      <c r="I7" s="1072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SUMIF($B:$B,$B$219,K:K)</f>
        <v>0</v>
      </c>
      <c r="R7" s="532">
        <f>SUMIF($B:$B,$B$219,L:L)</f>
        <v>0</v>
      </c>
      <c r="S7" s="532">
        <f>SUMIF($B:$B,$B$219,M:M)</f>
        <v>0</v>
      </c>
      <c r="T7" s="532">
        <f>SUMIF($B:$B,$B$219,N:N)</f>
        <v>0</v>
      </c>
      <c r="U7" s="532">
        <f>SUMIF($B:$B,$B$219,O:O)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73" t="s">
        <v>57</v>
      </c>
      <c r="I8" s="1074"/>
      <c r="J8" s="1074"/>
      <c r="K8" s="318">
        <f>SUMIF($B:$B,$B18,K:K)</f>
        <v>0</v>
      </c>
      <c r="L8" s="318">
        <f>SUMIF($B:$B,$B18,L:L)</f>
        <v>0</v>
      </c>
      <c r="M8" s="318">
        <f>SUMIF($B:$B,$B18,M:M)</f>
        <v>0</v>
      </c>
      <c r="N8" s="318">
        <f>SUMIF($B:$B,$B18,N:N)</f>
        <v>0</v>
      </c>
      <c r="O8" s="318">
        <f>SUMIF($B:$B,$B18,O:O)</f>
        <v>0</v>
      </c>
      <c r="P8" s="482" t="s">
        <v>391</v>
      </c>
      <c r="Q8" s="532">
        <f>SUMPRODUCT($I$98:$I$107,K$98:K$107)+SUMPRODUCT($I$242:$I$249,K242:K249)</f>
        <v>0</v>
      </c>
      <c r="R8" s="532">
        <f>SUMPRODUCT($I$98:$I$107,L$98:L$107)+SUMPRODUCT($I$242:$I$249,L242:L249)</f>
        <v>0</v>
      </c>
      <c r="S8" s="532">
        <f>SUMPRODUCT($I$98:$I$107,M$98:M$107)+SUMPRODUCT($I$242:$I$249,M242:M249)</f>
        <v>0</v>
      </c>
      <c r="T8" s="532">
        <f>SUMPRODUCT($I$98:$I$107,N$98:N$107)+SUMPRODUCT($I$242:$I$249,N242:N249)</f>
        <v>0</v>
      </c>
      <c r="U8" s="532">
        <f>SUMPRODUCT($I$98:$I$107,O$98:O$107)+SUMPRODUCT($I$242:$I$249,O242:O249)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SUMIF($E:$E,E165,F:F)</f>
        <v>0</v>
      </c>
      <c r="L9" s="321">
        <f>SUMIF($E:$E,$E$460,G:G)</f>
        <v>0</v>
      </c>
      <c r="M9" s="321">
        <f>SUMIF($E:$E,$E$460,H:H)</f>
        <v>0</v>
      </c>
      <c r="N9" s="321">
        <f>SUMIF($E:$E,$E$460,I:I)</f>
        <v>0</v>
      </c>
      <c r="O9" s="321">
        <f>SUMIF($E:$E,$E$460,J:J)</f>
        <v>0</v>
      </c>
      <c r="P9" s="482" t="s">
        <v>68</v>
      </c>
      <c r="Q9" s="532">
        <f>SUMIF($B:$B,$B$460,K:K)</f>
        <v>0</v>
      </c>
      <c r="R9" s="532">
        <f>SUMIF($B:$B,$B$460,L:L)</f>
        <v>0</v>
      </c>
      <c r="S9" s="532">
        <f>SUMIF($B:$B,$B$460,M:M)</f>
        <v>0</v>
      </c>
      <c r="T9" s="532">
        <f>SUMIF($B:$B,$B$460,N:N)</f>
        <v>0</v>
      </c>
      <c r="U9" s="532">
        <f>SUMIF($B:$B,$B$460,O:O)</f>
        <v>0</v>
      </c>
      <c r="V9" s="527"/>
    </row>
    <row r="10" spans="1:22" s="2" customFormat="1" ht="21" customHeight="1" thickBot="1" x14ac:dyDescent="0.25">
      <c r="A10" s="336"/>
      <c r="B10" s="1075"/>
      <c r="C10" s="1075"/>
      <c r="D10" s="1075"/>
      <c r="E10" s="1075"/>
      <c r="F10" s="1075"/>
      <c r="G10" s="1075"/>
      <c r="H10" s="1075"/>
      <c r="I10" s="1075"/>
      <c r="J10" s="1075"/>
      <c r="K10" s="1076"/>
      <c r="L10" s="1076"/>
      <c r="M10" s="1076"/>
      <c r="N10" s="1076"/>
      <c r="O10" s="1077"/>
      <c r="P10" s="464" t="s">
        <v>130</v>
      </c>
      <c r="Q10" s="530">
        <f>SUMIF($B:$B,$B16,$K:$K)</f>
        <v>0</v>
      </c>
      <c r="R10" s="531">
        <f>SUMIF($B:$B,$B16,$K:$K)</f>
        <v>0</v>
      </c>
      <c r="S10" s="531">
        <f>SUMIF($B:$B,$B16,$K:$K)</f>
        <v>0</v>
      </c>
      <c r="T10" s="531">
        <f>SUMIF($B:$B,$B16,$K:$K)</f>
        <v>0</v>
      </c>
      <c r="U10" s="531">
        <f>SUMIF($B:$B,$B16,$K:$K)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8"/>
      <c r="M11" s="1078"/>
      <c r="N11" s="1078"/>
      <c r="O11" s="1078"/>
      <c r="P11" s="466" t="s">
        <v>245</v>
      </c>
      <c r="Q11" s="473">
        <f>SUM(Лист3!G4:G718)</f>
        <v>0</v>
      </c>
      <c r="R11" s="473">
        <f>SUM(Лист3!H4:H718)</f>
        <v>0</v>
      </c>
      <c r="S11" s="473">
        <f>SUM(Лист3!I4:I718)</f>
        <v>0</v>
      </c>
      <c r="T11" s="473">
        <f>SUM(Лист3!J4:J718)</f>
        <v>0</v>
      </c>
      <c r="U11" s="473">
        <f>SUM(Лист3!K4:K718)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256</v>
      </c>
      <c r="B16" s="185" t="s">
        <v>440</v>
      </c>
      <c r="C16" s="50" t="s">
        <v>5</v>
      </c>
      <c r="D16" s="183">
        <v>12</v>
      </c>
      <c r="E16" s="98">
        <v>0.505</v>
      </c>
      <c r="F16" s="203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38"/>
      <c r="B17" s="232" t="s">
        <v>162</v>
      </c>
      <c r="C17" s="244"/>
      <c r="D17" s="224"/>
      <c r="E17" s="224" t="s">
        <v>161</v>
      </c>
      <c r="F17" s="225">
        <f>SUMPRODUCT($F$13:$F$16,K13:K16)</f>
        <v>0</v>
      </c>
      <c r="G17" s="225">
        <f>SUMPRODUCT($F$13:$F$16,L13:L16)</f>
        <v>0</v>
      </c>
      <c r="H17" s="225">
        <f>SUMPRODUCT($F$13:$F$16,M13:M16)</f>
        <v>0</v>
      </c>
      <c r="I17" s="225">
        <f>SUMPRODUCT($F$13:$F$16,N13:N16)</f>
        <v>0</v>
      </c>
      <c r="J17" s="225">
        <f>SUMPRODUCT($F$13:$F$16,O13:O16)</f>
        <v>0</v>
      </c>
      <c r="K17" s="412">
        <f>SUMPRODUCT($I$13:$I$16,K13:K16)</f>
        <v>0</v>
      </c>
      <c r="L17" s="412">
        <f>SUMPRODUCT($I$13:$I$16,L13:L16)</f>
        <v>0</v>
      </c>
      <c r="M17" s="412">
        <f>SUMPRODUCT($I$13:$I$16,M13:M16)</f>
        <v>0</v>
      </c>
      <c r="N17" s="412">
        <f>SUMPRODUCT($I$13:$I$16,N13:N16)</f>
        <v>0</v>
      </c>
      <c r="O17" s="412">
        <f>SUMPRODUCT($I$13:$I$16,O13:O16)</f>
        <v>0</v>
      </c>
    </row>
    <row r="18" spans="1:15" s="26" customFormat="1" ht="13.5" thickBot="1" x14ac:dyDescent="0.25">
      <c r="A18" s="338"/>
      <c r="B18" s="226" t="s">
        <v>34</v>
      </c>
      <c r="C18" s="227"/>
      <c r="D18" s="228"/>
      <c r="E18" s="228"/>
      <c r="F18" s="229"/>
      <c r="G18" s="228"/>
      <c r="H18" s="230"/>
      <c r="I18" s="230"/>
      <c r="J18" s="231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38"/>
      <c r="B19" s="25" t="s">
        <v>6</v>
      </c>
      <c r="C19" s="187"/>
      <c r="D19" s="45"/>
      <c r="E19" s="45"/>
      <c r="F19" s="206"/>
      <c r="G19" s="45"/>
      <c r="H19" s="45"/>
      <c r="I19" s="45"/>
      <c r="J19" s="118"/>
      <c r="K19" s="291"/>
      <c r="L19" s="291"/>
      <c r="M19" s="56"/>
      <c r="N19" s="56"/>
      <c r="O19" s="56"/>
    </row>
    <row r="20" spans="1:15" s="26" customFormat="1" x14ac:dyDescent="0.2">
      <c r="A20" s="338" t="s">
        <v>511</v>
      </c>
      <c r="B20" s="185" t="s">
        <v>3</v>
      </c>
      <c r="C20" s="50" t="s">
        <v>29</v>
      </c>
      <c r="D20" s="107">
        <v>20</v>
      </c>
      <c r="E20" s="515">
        <v>0.67</v>
      </c>
      <c r="F20" s="203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38" t="s">
        <v>257</v>
      </c>
      <c r="B21" s="185" t="s">
        <v>3</v>
      </c>
      <c r="C21" s="50" t="s">
        <v>47</v>
      </c>
      <c r="D21" s="183">
        <v>20</v>
      </c>
      <c r="E21" s="180">
        <v>0.67</v>
      </c>
      <c r="F21" s="202">
        <v>1.4999999999999999E-2</v>
      </c>
      <c r="G21" s="409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38" t="s">
        <v>951</v>
      </c>
      <c r="B22" s="185" t="s">
        <v>780</v>
      </c>
      <c r="C22" s="50" t="s">
        <v>47</v>
      </c>
      <c r="D22" s="107">
        <v>20</v>
      </c>
      <c r="E22" s="181">
        <v>0.505</v>
      </c>
      <c r="F22" s="203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386</v>
      </c>
      <c r="B23" s="185" t="s">
        <v>3</v>
      </c>
      <c r="C23" s="50" t="s">
        <v>48</v>
      </c>
      <c r="D23" s="107">
        <v>10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38" t="s">
        <v>441</v>
      </c>
      <c r="B24" s="185" t="s">
        <v>440</v>
      </c>
      <c r="C24" s="50" t="s">
        <v>5</v>
      </c>
      <c r="D24" s="183">
        <v>12</v>
      </c>
      <c r="E24" s="98">
        <v>0.505</v>
      </c>
      <c r="F24" s="203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38"/>
      <c r="B25" s="232" t="s">
        <v>162</v>
      </c>
      <c r="C25" s="244"/>
      <c r="D25" s="224"/>
      <c r="E25" s="224" t="s">
        <v>161</v>
      </c>
      <c r="F25" s="225">
        <f>SUMPRODUCT($F$20:$F$24,K20:K24)</f>
        <v>0</v>
      </c>
      <c r="G25" s="225">
        <f>SUMPRODUCT($F$20:$F$24,L20:L24)</f>
        <v>0</v>
      </c>
      <c r="H25" s="225">
        <f>SUMPRODUCT($F$20:$F$24,M20:M24)</f>
        <v>0</v>
      </c>
      <c r="I25" s="225">
        <f>SUMPRODUCT($F$20:$F$24,N20:N24)</f>
        <v>0</v>
      </c>
      <c r="J25" s="225">
        <f>SUMPRODUCT($F$20:$F$24,O20:O24)</f>
        <v>0</v>
      </c>
      <c r="K25" s="412">
        <f>SUMPRODUCT($I$20:$I$24,K20:K24)</f>
        <v>0</v>
      </c>
      <c r="L25" s="412">
        <f>SUMPRODUCT($I$20:$I$24,L20:L24)</f>
        <v>0</v>
      </c>
      <c r="M25" s="412">
        <f>SUMPRODUCT($I$20:$I$24,M20:M24)</f>
        <v>0</v>
      </c>
      <c r="N25" s="412">
        <f>SUMPRODUCT($I$20:$I$24,N20:N24)</f>
        <v>0</v>
      </c>
      <c r="O25" s="412">
        <f>SUMPRODUCT($I$20:$I$24,O20:O24)</f>
        <v>0</v>
      </c>
    </row>
    <row r="26" spans="1:15" s="26" customFormat="1" ht="13.5" thickBot="1" x14ac:dyDescent="0.25">
      <c r="A26" s="338"/>
      <c r="B26" s="226" t="s">
        <v>34</v>
      </c>
      <c r="C26" s="227"/>
      <c r="D26" s="228"/>
      <c r="E26" s="228"/>
      <c r="F26" s="229"/>
      <c r="G26" s="228"/>
      <c r="H26" s="230"/>
      <c r="I26" s="230"/>
      <c r="J26" s="231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38"/>
      <c r="B27" s="184" t="s">
        <v>7</v>
      </c>
      <c r="C27" s="993"/>
      <c r="D27" s="73"/>
      <c r="E27" s="73"/>
      <c r="F27" s="516"/>
      <c r="G27" s="73"/>
      <c r="H27" s="73"/>
      <c r="I27" s="73"/>
      <c r="J27" s="994"/>
      <c r="K27" s="291"/>
      <c r="L27" s="291"/>
      <c r="M27" s="56"/>
      <c r="N27" s="56"/>
      <c r="O27" s="56"/>
    </row>
    <row r="28" spans="1:15" s="26" customFormat="1" x14ac:dyDescent="0.2">
      <c r="A28" s="338" t="s">
        <v>514</v>
      </c>
      <c r="B28" s="185" t="s">
        <v>739</v>
      </c>
      <c r="C28" s="50" t="s">
        <v>29</v>
      </c>
      <c r="D28" s="107">
        <v>20</v>
      </c>
      <c r="E28" s="181">
        <v>0.67</v>
      </c>
      <c r="F28" s="203">
        <v>8.9999999999999993E-3</v>
      </c>
      <c r="G28" s="52">
        <v>16</v>
      </c>
      <c r="H28" s="52">
        <v>144</v>
      </c>
      <c r="I28" s="85">
        <v>3.8</v>
      </c>
      <c r="J28" s="356">
        <v>4.2</v>
      </c>
      <c r="K28" s="15"/>
      <c r="L28" s="15"/>
      <c r="M28" s="15"/>
      <c r="N28" s="15"/>
      <c r="O28" s="15"/>
    </row>
    <row r="29" spans="1:15" s="26" customFormat="1" x14ac:dyDescent="0.2">
      <c r="A29" s="338" t="s">
        <v>727</v>
      </c>
      <c r="B29" s="706" t="s">
        <v>738</v>
      </c>
      <c r="C29" s="695" t="s">
        <v>29</v>
      </c>
      <c r="D29" s="696">
        <v>20</v>
      </c>
      <c r="E29" s="697">
        <v>0.505</v>
      </c>
      <c r="F29" s="698">
        <v>8.9999999999999993E-3</v>
      </c>
      <c r="G29" s="699">
        <v>16</v>
      </c>
      <c r="H29" s="699">
        <v>144</v>
      </c>
      <c r="I29" s="700">
        <v>3.8</v>
      </c>
      <c r="J29" s="995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258</v>
      </c>
      <c r="B30" s="185" t="s">
        <v>3</v>
      </c>
      <c r="C30" s="50" t="s">
        <v>47</v>
      </c>
      <c r="D30" s="183">
        <v>20</v>
      </c>
      <c r="E30" s="181">
        <v>0.505</v>
      </c>
      <c r="F30" s="202">
        <v>1.4999999999999999E-2</v>
      </c>
      <c r="G30" s="409">
        <v>8</v>
      </c>
      <c r="H30" s="30">
        <v>80</v>
      </c>
      <c r="I30" s="71">
        <v>7.6</v>
      </c>
      <c r="J30" s="361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38" t="s">
        <v>1229</v>
      </c>
      <c r="B31" s="185" t="s">
        <v>1228</v>
      </c>
      <c r="C31" s="50" t="s">
        <v>47</v>
      </c>
      <c r="D31" s="107">
        <v>20</v>
      </c>
      <c r="E31" s="181">
        <v>0.72</v>
      </c>
      <c r="F31" s="203">
        <v>1.4999999999999999E-2</v>
      </c>
      <c r="G31" s="17">
        <v>8</v>
      </c>
      <c r="H31" s="52">
        <v>80</v>
      </c>
      <c r="I31" s="85">
        <v>7.6</v>
      </c>
      <c r="J31" s="356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994</v>
      </c>
      <c r="B32" s="185" t="s">
        <v>995</v>
      </c>
      <c r="C32" s="50" t="s">
        <v>580</v>
      </c>
      <c r="D32" s="107">
        <v>12</v>
      </c>
      <c r="E32" s="181">
        <v>0.505</v>
      </c>
      <c r="F32" s="203">
        <v>1.4999999999999999E-2</v>
      </c>
      <c r="G32" s="17">
        <v>8</v>
      </c>
      <c r="H32" s="52">
        <v>80</v>
      </c>
      <c r="I32" s="85">
        <v>7.56</v>
      </c>
      <c r="J32" s="356">
        <v>8.02</v>
      </c>
      <c r="K32" s="15"/>
      <c r="L32" s="15"/>
      <c r="M32" s="15"/>
      <c r="N32" s="15"/>
      <c r="O32" s="15"/>
    </row>
    <row r="33" spans="1:15" s="26" customFormat="1" x14ac:dyDescent="0.2">
      <c r="A33" s="338" t="s">
        <v>782</v>
      </c>
      <c r="B33" s="650" t="s">
        <v>781</v>
      </c>
      <c r="C33" s="643" t="s">
        <v>580</v>
      </c>
      <c r="D33" s="644">
        <v>12</v>
      </c>
      <c r="E33" s="645">
        <v>0.4</v>
      </c>
      <c r="F33" s="646">
        <v>1.4999999999999999E-2</v>
      </c>
      <c r="G33" s="647">
        <v>8</v>
      </c>
      <c r="H33" s="548">
        <v>80</v>
      </c>
      <c r="I33" s="648">
        <v>7.56</v>
      </c>
      <c r="J33" s="996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1029</v>
      </c>
      <c r="B34" s="185" t="s">
        <v>3</v>
      </c>
      <c r="C34" s="50" t="s">
        <v>48</v>
      </c>
      <c r="D34" s="107">
        <v>10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7.7</v>
      </c>
      <c r="J34" s="356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38" t="s">
        <v>820</v>
      </c>
      <c r="B35" s="650" t="s">
        <v>819</v>
      </c>
      <c r="C35" s="643" t="s">
        <v>209</v>
      </c>
      <c r="D35" s="644">
        <v>12</v>
      </c>
      <c r="E35" s="645">
        <v>0.4</v>
      </c>
      <c r="F35" s="646">
        <v>0.03</v>
      </c>
      <c r="G35" s="647">
        <v>9</v>
      </c>
      <c r="H35" s="548">
        <v>54</v>
      </c>
      <c r="I35" s="648">
        <v>8.4</v>
      </c>
      <c r="J35" s="996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38" t="s">
        <v>259</v>
      </c>
      <c r="B36" s="185" t="s">
        <v>440</v>
      </c>
      <c r="C36" s="50" t="s">
        <v>5</v>
      </c>
      <c r="D36" s="183">
        <v>12</v>
      </c>
      <c r="E36" s="98">
        <v>0.505</v>
      </c>
      <c r="F36" s="203">
        <v>0.03</v>
      </c>
      <c r="G36" s="17">
        <v>9</v>
      </c>
      <c r="H36" s="30">
        <v>54</v>
      </c>
      <c r="I36" s="71">
        <v>9.6</v>
      </c>
      <c r="J36" s="361">
        <v>11.028</v>
      </c>
      <c r="K36" s="15"/>
      <c r="L36" s="15"/>
      <c r="M36" s="15"/>
      <c r="N36" s="15"/>
      <c r="O36" s="15"/>
    </row>
    <row r="37" spans="1:15" s="26" customFormat="1" x14ac:dyDescent="0.2">
      <c r="A37" s="338" t="s">
        <v>1159</v>
      </c>
      <c r="B37" s="185" t="s">
        <v>1156</v>
      </c>
      <c r="C37" s="50" t="s">
        <v>1155</v>
      </c>
      <c r="D37" s="107">
        <v>12</v>
      </c>
      <c r="E37" s="181">
        <v>0.505</v>
      </c>
      <c r="F37" s="203">
        <v>0.03</v>
      </c>
      <c r="G37" s="17">
        <v>9</v>
      </c>
      <c r="H37" s="52">
        <v>54</v>
      </c>
      <c r="I37" s="85">
        <v>11.52</v>
      </c>
      <c r="J37" s="356">
        <v>12.39</v>
      </c>
      <c r="K37" s="15"/>
      <c r="L37" s="15"/>
      <c r="M37" s="15"/>
      <c r="N37" s="15"/>
      <c r="O37" s="15"/>
    </row>
    <row r="38" spans="1:15" s="26" customFormat="1" ht="13.5" thickBot="1" x14ac:dyDescent="0.25">
      <c r="A38" s="338"/>
      <c r="B38" s="232" t="s">
        <v>162</v>
      </c>
      <c r="C38" s="244"/>
      <c r="D38" s="224"/>
      <c r="E38" s="224" t="s">
        <v>161</v>
      </c>
      <c r="F38" s="225">
        <f>SUMPRODUCT($F$28:$F$37,K28:K37)</f>
        <v>0</v>
      </c>
      <c r="G38" s="225">
        <f>SUMPRODUCT($F$28:$F$37,L28:L37)</f>
        <v>0</v>
      </c>
      <c r="H38" s="225">
        <f>SUMPRODUCT($F$28:$F$37,M28:M37)</f>
        <v>0</v>
      </c>
      <c r="I38" s="225">
        <f>SUMPRODUCT($F$28:$F$37,N28:N37)</f>
        <v>0</v>
      </c>
      <c r="J38" s="225">
        <f>SUMPRODUCT($F$28:$F$37,O28:O37)</f>
        <v>0</v>
      </c>
      <c r="K38" s="412">
        <f>SUMPRODUCT($I$28:$I$37,K28:K37)</f>
        <v>0</v>
      </c>
      <c r="L38" s="412">
        <f>SUMPRODUCT($I$28:$I$37,L28:L37)</f>
        <v>0</v>
      </c>
      <c r="M38" s="412">
        <f>SUMPRODUCT($I$28:$I$37,M28:M37)</f>
        <v>0</v>
      </c>
      <c r="N38" s="412">
        <f>SUMPRODUCT($I$28:$I$37,N28:N37)</f>
        <v>0</v>
      </c>
      <c r="O38" s="412">
        <f>SUMPRODUCT($I$28:$I$37,O28:O37)</f>
        <v>0</v>
      </c>
    </row>
    <row r="39" spans="1:15" s="26" customFormat="1" ht="13.5" thickBot="1" x14ac:dyDescent="0.25">
      <c r="A39" s="338"/>
      <c r="B39" s="226" t="s">
        <v>34</v>
      </c>
      <c r="C39" s="227"/>
      <c r="D39" s="228"/>
      <c r="E39" s="228"/>
      <c r="F39" s="229"/>
      <c r="G39" s="228"/>
      <c r="H39" s="230"/>
      <c r="I39" s="230"/>
      <c r="J39" s="231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38"/>
      <c r="B40" s="25" t="s">
        <v>8</v>
      </c>
      <c r="C40" s="187"/>
      <c r="D40" s="45"/>
      <c r="E40" s="45"/>
      <c r="F40" s="206"/>
      <c r="G40" s="45"/>
      <c r="H40" s="45"/>
      <c r="I40" s="45"/>
      <c r="J40" s="118"/>
      <c r="K40" s="291"/>
      <c r="L40" s="291"/>
      <c r="M40" s="56"/>
      <c r="N40" s="56"/>
      <c r="O40" s="56"/>
    </row>
    <row r="41" spans="1:15" s="26" customFormat="1" x14ac:dyDescent="0.2">
      <c r="A41" s="338" t="s">
        <v>513</v>
      </c>
      <c r="B41" s="99" t="s">
        <v>3</v>
      </c>
      <c r="C41" s="46" t="s">
        <v>29</v>
      </c>
      <c r="D41" s="100">
        <v>20</v>
      </c>
      <c r="E41" s="514">
        <v>0.67</v>
      </c>
      <c r="F41" s="448">
        <v>8.9999999999999993E-3</v>
      </c>
      <c r="G41" s="48">
        <v>16</v>
      </c>
      <c r="H41" s="48">
        <v>144</v>
      </c>
      <c r="I41" s="92">
        <v>3.8</v>
      </c>
      <c r="J41" s="421">
        <v>4.2</v>
      </c>
      <c r="K41" s="363"/>
      <c r="L41" s="363"/>
      <c r="M41" s="363"/>
      <c r="N41" s="363"/>
      <c r="O41" s="363"/>
    </row>
    <row r="42" spans="1:15" s="26" customFormat="1" x14ac:dyDescent="0.2">
      <c r="A42" s="338" t="s">
        <v>260</v>
      </c>
      <c r="B42" s="185" t="s">
        <v>3</v>
      </c>
      <c r="C42" s="50" t="s">
        <v>47</v>
      </c>
      <c r="D42" s="51">
        <v>20</v>
      </c>
      <c r="E42" s="58">
        <v>0.67</v>
      </c>
      <c r="F42" s="202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38" t="s">
        <v>952</v>
      </c>
      <c r="B43" s="185" t="s">
        <v>780</v>
      </c>
      <c r="C43" s="50" t="s">
        <v>47</v>
      </c>
      <c r="D43" s="51">
        <v>20</v>
      </c>
      <c r="E43" s="59">
        <v>0.505</v>
      </c>
      <c r="F43" s="203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1031</v>
      </c>
      <c r="B44" s="185" t="s">
        <v>3</v>
      </c>
      <c r="C44" s="50" t="s">
        <v>48</v>
      </c>
      <c r="D44" s="51">
        <v>10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38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4">
        <v>0.03</v>
      </c>
      <c r="G45" s="18">
        <v>9</v>
      </c>
      <c r="H45" s="34">
        <v>54</v>
      </c>
      <c r="I45" s="36">
        <v>9.6</v>
      </c>
      <c r="J45" s="169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38"/>
      <c r="B46" s="222" t="s">
        <v>162</v>
      </c>
      <c r="C46" s="233"/>
      <c r="D46" s="224"/>
      <c r="E46" s="224" t="s">
        <v>161</v>
      </c>
      <c r="F46" s="225">
        <f>SUMPRODUCT($F$41:$F$45,K41:K45)</f>
        <v>0</v>
      </c>
      <c r="G46" s="225">
        <f>SUMPRODUCT($F$41:$F$45,L41:L45)</f>
        <v>0</v>
      </c>
      <c r="H46" s="225">
        <f>SUMPRODUCT($F$41:$F$45,M41:M45)</f>
        <v>0</v>
      </c>
      <c r="I46" s="225">
        <f>SUMPRODUCT($F$41:$F$45,N41:N45)</f>
        <v>0</v>
      </c>
      <c r="J46" s="225">
        <f>SUMPRODUCT($F$41:$F$45,O41:O45)</f>
        <v>0</v>
      </c>
      <c r="K46" s="412">
        <f>SUMPRODUCT($I$41:$I$45,K41:K45)</f>
        <v>0</v>
      </c>
      <c r="L46" s="412">
        <f>SUMPRODUCT($I$41:$I$45,L41:L45)</f>
        <v>0</v>
      </c>
      <c r="M46" s="412">
        <f>SUMPRODUCT($I$41:$I$45,M41:M45)</f>
        <v>0</v>
      </c>
      <c r="N46" s="412">
        <f>SUMPRODUCT($I$41:$I$45,N41:N45)</f>
        <v>0</v>
      </c>
      <c r="O46" s="412">
        <f>SUMPRODUCT($I$41:$I$45,O41:O45)</f>
        <v>0</v>
      </c>
    </row>
    <row r="47" spans="1:15" s="26" customFormat="1" ht="13.5" thickBot="1" x14ac:dyDescent="0.25">
      <c r="A47" s="338"/>
      <c r="B47" s="226" t="s">
        <v>34</v>
      </c>
      <c r="C47" s="227"/>
      <c r="D47" s="228"/>
      <c r="E47" s="228"/>
      <c r="F47" s="229"/>
      <c r="G47" s="228"/>
      <c r="H47" s="230"/>
      <c r="I47" s="230"/>
      <c r="J47" s="231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38"/>
      <c r="B48" s="64" t="s">
        <v>9</v>
      </c>
      <c r="C48" s="65"/>
      <c r="D48" s="55"/>
      <c r="E48" s="55"/>
      <c r="F48" s="207"/>
      <c r="G48" s="55"/>
      <c r="H48" s="55"/>
      <c r="I48" s="55"/>
      <c r="J48" s="170"/>
      <c r="K48" s="291"/>
      <c r="L48" s="291"/>
      <c r="M48" s="56"/>
      <c r="N48" s="56"/>
      <c r="O48" s="56"/>
    </row>
    <row r="49" spans="1:15" s="26" customFormat="1" x14ac:dyDescent="0.2">
      <c r="A49" s="338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48">
        <v>8.9999999999999993E-3</v>
      </c>
      <c r="G49" s="48">
        <v>16</v>
      </c>
      <c r="H49" s="48">
        <v>144</v>
      </c>
      <c r="I49" s="92">
        <v>3.8</v>
      </c>
      <c r="J49" s="421">
        <v>4.2</v>
      </c>
      <c r="K49" s="363"/>
      <c r="L49" s="363"/>
      <c r="M49" s="363"/>
      <c r="N49" s="363"/>
      <c r="O49" s="363"/>
    </row>
    <row r="50" spans="1:15" s="26" customFormat="1" x14ac:dyDescent="0.2">
      <c r="A50" s="338" t="s">
        <v>262</v>
      </c>
      <c r="B50" s="185" t="s">
        <v>3</v>
      </c>
      <c r="C50" s="62" t="s">
        <v>47</v>
      </c>
      <c r="D50" s="68">
        <v>20</v>
      </c>
      <c r="E50" s="59">
        <v>0.505</v>
      </c>
      <c r="F50" s="202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38" t="s">
        <v>1030</v>
      </c>
      <c r="B51" s="185" t="s">
        <v>3</v>
      </c>
      <c r="C51" s="29" t="s">
        <v>48</v>
      </c>
      <c r="D51" s="188">
        <v>10</v>
      </c>
      <c r="E51" s="59">
        <v>0.505</v>
      </c>
      <c r="F51" s="203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38" t="s">
        <v>895</v>
      </c>
      <c r="B52" s="745" t="s">
        <v>897</v>
      </c>
      <c r="C52" s="746" t="s">
        <v>15</v>
      </c>
      <c r="D52" s="747">
        <v>8</v>
      </c>
      <c r="E52" s="59">
        <v>0.505</v>
      </c>
      <c r="F52" s="203">
        <v>1.4999999999999999E-2</v>
      </c>
      <c r="G52" s="752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38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4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38"/>
      <c r="B54" s="222" t="s">
        <v>162</v>
      </c>
      <c r="C54" s="223"/>
      <c r="D54" s="224"/>
      <c r="E54" s="224" t="s">
        <v>161</v>
      </c>
      <c r="F54" s="225">
        <f>SUMPRODUCT($F$49:$F$53,K49:K53)</f>
        <v>0</v>
      </c>
      <c r="G54" s="225">
        <f t="shared" ref="G54:J54" si="0">SUMPRODUCT($F$49:$F$53,L49:L53)</f>
        <v>0</v>
      </c>
      <c r="H54" s="225">
        <f>SUMPRODUCT($F$49:$F$53,M49:M53)</f>
        <v>0</v>
      </c>
      <c r="I54" s="225">
        <f t="shared" si="0"/>
        <v>0</v>
      </c>
      <c r="J54" s="225">
        <f t="shared" si="0"/>
        <v>0</v>
      </c>
      <c r="K54" s="412">
        <f t="shared" ref="K54" si="1">SUMPRODUCT($I$49:$I$53,K49:K53)</f>
        <v>0</v>
      </c>
      <c r="L54" s="412">
        <f t="shared" ref="L54:O54" si="2">SUMPRODUCT($I$49:$I$53,L49:L53)</f>
        <v>0</v>
      </c>
      <c r="M54" s="412">
        <f t="shared" si="2"/>
        <v>0</v>
      </c>
      <c r="N54" s="412">
        <f t="shared" si="2"/>
        <v>0</v>
      </c>
      <c r="O54" s="412">
        <f t="shared" si="2"/>
        <v>0</v>
      </c>
    </row>
    <row r="55" spans="1:15" s="26" customFormat="1" ht="13.5" thickBot="1" x14ac:dyDescent="0.25">
      <c r="A55" s="338"/>
      <c r="B55" s="226" t="s">
        <v>34</v>
      </c>
      <c r="C55" s="227"/>
      <c r="D55" s="228"/>
      <c r="E55" s="228"/>
      <c r="F55" s="229"/>
      <c r="G55" s="228"/>
      <c r="H55" s="230"/>
      <c r="I55" s="230"/>
      <c r="J55" s="231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38"/>
      <c r="B56" s="73" t="s">
        <v>932</v>
      </c>
      <c r="C56" s="65"/>
      <c r="D56" s="55"/>
      <c r="E56" s="55"/>
      <c r="F56" s="207"/>
      <c r="G56" s="55"/>
      <c r="H56" s="55"/>
      <c r="I56" s="55"/>
      <c r="J56" s="170"/>
      <c r="K56" s="291"/>
      <c r="L56" s="291"/>
      <c r="M56" s="56"/>
      <c r="N56" s="56"/>
      <c r="O56" s="56"/>
    </row>
    <row r="57" spans="1:15" s="26" customFormat="1" ht="13.5" hidden="1" thickBot="1" x14ac:dyDescent="0.25">
      <c r="A57" s="338"/>
      <c r="B57" s="753" t="s">
        <v>984</v>
      </c>
      <c r="C57" s="76" t="s">
        <v>54</v>
      </c>
      <c r="D57" s="77">
        <v>4</v>
      </c>
      <c r="E57" s="78">
        <v>0.505</v>
      </c>
      <c r="F57" s="754">
        <v>1.7000000000000001E-2</v>
      </c>
      <c r="G57" s="755">
        <v>9</v>
      </c>
      <c r="H57" s="79">
        <v>36</v>
      </c>
      <c r="I57" s="79">
        <v>12</v>
      </c>
      <c r="J57" s="756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38" t="s">
        <v>265</v>
      </c>
      <c r="B58" s="803" t="s">
        <v>937</v>
      </c>
      <c r="C58" s="802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38"/>
      <c r="B59" s="232" t="s">
        <v>162</v>
      </c>
      <c r="C59" s="244"/>
      <c r="D59" s="224"/>
      <c r="E59" s="224" t="s">
        <v>161</v>
      </c>
      <c r="F59" s="225">
        <f>SUMPRODUCT($F$20:$F$24,K54:K58)</f>
        <v>0</v>
      </c>
      <c r="G59" s="225">
        <f>SUMPRODUCT($F$20:$F$24,L54:L58)</f>
        <v>0</v>
      </c>
      <c r="H59" s="225">
        <f>SUMPRODUCT($F$20:$F$24,M54:M58)</f>
        <v>0</v>
      </c>
      <c r="I59" s="225">
        <f>SUMPRODUCT($F$20:$F$24,N54:N58)</f>
        <v>0</v>
      </c>
      <c r="J59" s="225">
        <f>SUMPRODUCT($F$20:$F$24,O54:O58)</f>
        <v>0</v>
      </c>
      <c r="K59" s="804">
        <f>SUMPRODUCT($I$57:$I$58,K57:K58)</f>
        <v>0</v>
      </c>
      <c r="L59" s="804">
        <f t="shared" ref="L59:O59" si="4">SUMPRODUCT($I$57:$I$58,L57:L58)</f>
        <v>0</v>
      </c>
      <c r="M59" s="804">
        <f t="shared" si="4"/>
        <v>0</v>
      </c>
      <c r="N59" s="804">
        <f t="shared" si="4"/>
        <v>0</v>
      </c>
      <c r="O59" s="804">
        <f t="shared" si="4"/>
        <v>0</v>
      </c>
    </row>
    <row r="60" spans="1:15" s="26" customFormat="1" ht="13.5" thickBot="1" x14ac:dyDescent="0.25">
      <c r="A60" s="338"/>
      <c r="B60" s="226" t="s">
        <v>34</v>
      </c>
      <c r="C60" s="227"/>
      <c r="D60" s="228"/>
      <c r="E60" s="228"/>
      <c r="F60" s="229"/>
      <c r="G60" s="228"/>
      <c r="H60" s="230"/>
      <c r="I60" s="230"/>
      <c r="J60" s="231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38"/>
      <c r="B61" s="73" t="s">
        <v>1233</v>
      </c>
      <c r="C61" s="74"/>
      <c r="D61" s="55"/>
      <c r="E61" s="55"/>
      <c r="F61" s="207"/>
      <c r="G61" s="55"/>
      <c r="H61" s="55"/>
      <c r="I61" s="55"/>
      <c r="J61" s="170"/>
      <c r="K61" s="291"/>
      <c r="L61" s="291"/>
      <c r="M61" s="56"/>
      <c r="N61" s="56"/>
      <c r="O61" s="56"/>
    </row>
    <row r="62" spans="1:15" s="26" customFormat="1" x14ac:dyDescent="0.2">
      <c r="A62" s="338" t="s">
        <v>466</v>
      </c>
      <c r="B62" s="883" t="s">
        <v>1230</v>
      </c>
      <c r="C62" s="884" t="s">
        <v>53</v>
      </c>
      <c r="D62" s="80" t="s">
        <v>61</v>
      </c>
      <c r="E62" s="190">
        <v>0.67</v>
      </c>
      <c r="F62" s="201">
        <v>1.9E-2</v>
      </c>
      <c r="G62" s="885">
        <v>11</v>
      </c>
      <c r="H62" s="28">
        <v>44</v>
      </c>
      <c r="I62" s="49">
        <v>9.4</v>
      </c>
      <c r="J62" s="360">
        <v>10.35</v>
      </c>
      <c r="K62" s="363"/>
      <c r="L62" s="363"/>
      <c r="M62" s="363"/>
      <c r="N62" s="363"/>
      <c r="O62" s="363"/>
    </row>
    <row r="63" spans="1:15" s="26" customFormat="1" x14ac:dyDescent="0.2">
      <c r="A63" s="338" t="s">
        <v>525</v>
      </c>
      <c r="B63" s="185" t="s">
        <v>1231</v>
      </c>
      <c r="C63" s="50" t="s">
        <v>53</v>
      </c>
      <c r="D63" s="51" t="s">
        <v>61</v>
      </c>
      <c r="E63" s="59">
        <v>0.56999999999999995</v>
      </c>
      <c r="F63" s="203">
        <v>1.9E-2</v>
      </c>
      <c r="G63" s="17">
        <v>11</v>
      </c>
      <c r="H63" s="52">
        <v>44</v>
      </c>
      <c r="I63" s="85">
        <v>9.4</v>
      </c>
      <c r="J63" s="356">
        <v>10.35</v>
      </c>
      <c r="K63" s="15"/>
      <c r="L63" s="15"/>
      <c r="M63" s="15"/>
      <c r="N63" s="15"/>
      <c r="O63" s="15"/>
    </row>
    <row r="64" spans="1:15" s="26" customFormat="1" x14ac:dyDescent="0.2">
      <c r="A64" s="338" t="s">
        <v>465</v>
      </c>
      <c r="B64" s="1016" t="s">
        <v>1232</v>
      </c>
      <c r="C64" s="272" t="s">
        <v>53</v>
      </c>
      <c r="D64" s="839" t="s">
        <v>61</v>
      </c>
      <c r="E64" s="526">
        <v>0.505</v>
      </c>
      <c r="F64" s="202">
        <v>1.9E-2</v>
      </c>
      <c r="G64" s="409">
        <v>11</v>
      </c>
      <c r="H64" s="30">
        <v>44</v>
      </c>
      <c r="I64" s="71">
        <v>9.4</v>
      </c>
      <c r="J64" s="361">
        <v>10.35</v>
      </c>
      <c r="K64" s="15"/>
      <c r="L64" s="15"/>
      <c r="M64" s="15"/>
      <c r="N64" s="15"/>
      <c r="O64" s="15"/>
    </row>
    <row r="65" spans="1:15" s="26" customFormat="1" x14ac:dyDescent="0.2">
      <c r="A65" s="338" t="s">
        <v>1212</v>
      </c>
      <c r="B65" s="185" t="s">
        <v>1214</v>
      </c>
      <c r="C65" s="454" t="s">
        <v>15</v>
      </c>
      <c r="D65" s="1027">
        <v>8</v>
      </c>
      <c r="E65" s="59">
        <v>0.505</v>
      </c>
      <c r="F65" s="203">
        <v>1.4999999999999999E-2</v>
      </c>
      <c r="G65" s="17">
        <v>8</v>
      </c>
      <c r="H65" s="52">
        <v>64</v>
      </c>
      <c r="I65" s="85">
        <v>8</v>
      </c>
      <c r="J65" s="356">
        <v>8.58</v>
      </c>
      <c r="K65" s="15"/>
      <c r="L65" s="15"/>
      <c r="M65" s="15"/>
      <c r="N65" s="15"/>
      <c r="O65" s="15"/>
    </row>
    <row r="66" spans="1:15" s="26" customFormat="1" x14ac:dyDescent="0.2">
      <c r="A66" s="338" t="s">
        <v>1202</v>
      </c>
      <c r="B66" s="185" t="s">
        <v>1203</v>
      </c>
      <c r="C66" s="50" t="s">
        <v>15</v>
      </c>
      <c r="D66" s="1028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4"/>
      <c r="L66" s="15"/>
      <c r="M66" s="488"/>
      <c r="N66" s="15"/>
      <c r="O66" s="476"/>
    </row>
    <row r="67" spans="1:15" s="26" customFormat="1" x14ac:dyDescent="0.2">
      <c r="A67" s="338" t="s">
        <v>1204</v>
      </c>
      <c r="B67" s="1029" t="s">
        <v>1205</v>
      </c>
      <c r="C67" s="50" t="s">
        <v>15</v>
      </c>
      <c r="D67" s="1028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5"/>
      <c r="M67" s="488"/>
      <c r="N67" s="15"/>
      <c r="O67" s="476"/>
    </row>
    <row r="68" spans="1:15" s="26" customFormat="1" x14ac:dyDescent="0.2">
      <c r="A68" s="338" t="s">
        <v>1206</v>
      </c>
      <c r="B68" s="1029" t="s">
        <v>1207</v>
      </c>
      <c r="C68" s="50" t="s">
        <v>15</v>
      </c>
      <c r="D68" s="1028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5"/>
      <c r="M68" s="488"/>
      <c r="N68" s="15"/>
      <c r="O68" s="476"/>
    </row>
    <row r="69" spans="1:15" s="26" customFormat="1" x14ac:dyDescent="0.2">
      <c r="A69" s="1023" t="s">
        <v>1235</v>
      </c>
      <c r="B69" s="1024" t="s">
        <v>1234</v>
      </c>
      <c r="C69" s="941" t="s">
        <v>15</v>
      </c>
      <c r="D69" s="1025">
        <v>8</v>
      </c>
      <c r="E69" s="942"/>
      <c r="F69" s="943">
        <v>1.4E-2</v>
      </c>
      <c r="G69" s="997">
        <v>8</v>
      </c>
      <c r="H69" s="944">
        <v>64</v>
      </c>
      <c r="I69" s="945">
        <v>8</v>
      </c>
      <c r="J69" s="1026">
        <v>8.58</v>
      </c>
      <c r="K69" s="488"/>
      <c r="L69" s="14"/>
      <c r="M69" s="14"/>
      <c r="N69" s="14"/>
      <c r="O69" s="15"/>
    </row>
    <row r="70" spans="1:15" s="26" customFormat="1" x14ac:dyDescent="0.2">
      <c r="A70" s="338" t="s">
        <v>1236</v>
      </c>
      <c r="B70" s="1060" t="s">
        <v>1237</v>
      </c>
      <c r="C70" s="941" t="s">
        <v>15</v>
      </c>
      <c r="D70" s="1025">
        <v>8</v>
      </c>
      <c r="E70" s="942"/>
      <c r="F70" s="943">
        <v>1.4E-2</v>
      </c>
      <c r="G70" s="997">
        <v>8</v>
      </c>
      <c r="H70" s="944">
        <v>64</v>
      </c>
      <c r="I70" s="945">
        <v>8</v>
      </c>
      <c r="J70" s="1026">
        <v>8.58</v>
      </c>
      <c r="K70" s="488"/>
      <c r="L70" s="14"/>
      <c r="M70" s="14"/>
      <c r="N70" s="14"/>
      <c r="O70" s="15"/>
    </row>
    <row r="71" spans="1:15" s="26" customFormat="1" x14ac:dyDescent="0.2">
      <c r="A71" s="338" t="s">
        <v>1252</v>
      </c>
      <c r="B71" s="1059" t="s">
        <v>1243</v>
      </c>
      <c r="C71" s="941" t="s">
        <v>15</v>
      </c>
      <c r="D71" s="1025">
        <v>8</v>
      </c>
      <c r="E71" s="942"/>
      <c r="F71" s="943">
        <v>1.4E-2</v>
      </c>
      <c r="G71" s="997">
        <v>8</v>
      </c>
      <c r="H71" s="944">
        <v>64</v>
      </c>
      <c r="I71" s="945">
        <v>8</v>
      </c>
      <c r="J71" s="1026">
        <v>8.58</v>
      </c>
      <c r="K71" s="14"/>
      <c r="L71" s="14"/>
      <c r="M71" s="14"/>
      <c r="N71" s="14"/>
      <c r="O71" s="15"/>
    </row>
    <row r="72" spans="1:15" s="26" customFormat="1" ht="13.5" thickBot="1" x14ac:dyDescent="0.25">
      <c r="A72" s="338" t="s">
        <v>1245</v>
      </c>
      <c r="B72" s="1060" t="s">
        <v>1244</v>
      </c>
      <c r="C72" s="941" t="s">
        <v>15</v>
      </c>
      <c r="D72" s="1025">
        <v>8</v>
      </c>
      <c r="E72" s="942"/>
      <c r="F72" s="943">
        <v>1.4E-2</v>
      </c>
      <c r="G72" s="997">
        <v>8</v>
      </c>
      <c r="H72" s="944">
        <v>64</v>
      </c>
      <c r="I72" s="945">
        <v>8</v>
      </c>
      <c r="J72" s="1026">
        <v>8.58</v>
      </c>
      <c r="K72" s="14"/>
      <c r="L72" s="14"/>
      <c r="M72" s="14"/>
      <c r="N72" s="14"/>
      <c r="O72" s="15"/>
    </row>
    <row r="73" spans="1:15" s="26" customFormat="1" ht="13.5" hidden="1" thickBot="1" x14ac:dyDescent="0.25">
      <c r="A73" s="338"/>
      <c r="B73" s="1008"/>
      <c r="C73" s="1009"/>
      <c r="D73" s="1010"/>
      <c r="E73" s="1011"/>
      <c r="F73" s="1012"/>
      <c r="G73" s="1013"/>
      <c r="H73" s="1010"/>
      <c r="I73" s="1014"/>
      <c r="J73" s="1015"/>
      <c r="K73" s="1017"/>
      <c r="L73" s="1017"/>
      <c r="M73" s="1017"/>
      <c r="N73" s="1017"/>
      <c r="O73" s="103"/>
    </row>
    <row r="74" spans="1:15" s="26" customFormat="1" ht="13.5" thickBot="1" x14ac:dyDescent="0.25">
      <c r="A74" s="338"/>
      <c r="B74" s="853" t="s">
        <v>162</v>
      </c>
      <c r="C74" s="854"/>
      <c r="D74" s="855"/>
      <c r="E74" s="855" t="s">
        <v>161</v>
      </c>
      <c r="F74" s="856">
        <f>SUMPRODUCT($F$62:$F$73,K62:K73)</f>
        <v>0</v>
      </c>
      <c r="G74" s="856">
        <f>SUMPRODUCT($F$62:$F$73,L62:L73)</f>
        <v>0</v>
      </c>
      <c r="H74" s="856">
        <f>SUMPRODUCT($F$62:$F$73,M62:M73)</f>
        <v>0</v>
      </c>
      <c r="I74" s="856">
        <f>SUMPRODUCT($F$62:$F$73,N62:N73)</f>
        <v>0</v>
      </c>
      <c r="J74" s="857">
        <f>SUMPRODUCT($F$62:$F$73,O62:O73)</f>
        <v>0</v>
      </c>
      <c r="K74" s="38">
        <f>SUMPRODUCT($I$62:$I$73,K62:K73)</f>
        <v>0</v>
      </c>
      <c r="L74" s="38">
        <f>SUMPRODUCT($I$62:$I$73,L62:L73)</f>
        <v>0</v>
      </c>
      <c r="M74" s="38">
        <f>SUMPRODUCT($I$62:$I$73,M62:M73)</f>
        <v>0</v>
      </c>
      <c r="N74" s="38">
        <f>SUMPRODUCT($I$62:$I$73,N62:N73)</f>
        <v>0</v>
      </c>
      <c r="O74" s="38">
        <f>SUMPRODUCT($I$62:$I$73,O62:O73)</f>
        <v>0</v>
      </c>
    </row>
    <row r="75" spans="1:15" s="26" customFormat="1" ht="13.5" thickBot="1" x14ac:dyDescent="0.25">
      <c r="A75" s="338"/>
      <c r="B75" s="858" t="s">
        <v>34</v>
      </c>
      <c r="C75" s="227"/>
      <c r="D75" s="228"/>
      <c r="E75" s="228"/>
      <c r="F75" s="229"/>
      <c r="G75" s="228"/>
      <c r="H75" s="230"/>
      <c r="I75" s="230"/>
      <c r="J75" s="859"/>
      <c r="K75" s="43">
        <f>SUMPRODUCT($J$62:$J$73,K62:K73)</f>
        <v>0</v>
      </c>
      <c r="L75" s="43">
        <f>SUMPRODUCT($J$62:$J$73,L62:L73)</f>
        <v>0</v>
      </c>
      <c r="M75" s="43">
        <f>SUMPRODUCT($J$62:$J$73,M62:M73)</f>
        <v>0</v>
      </c>
      <c r="N75" s="43">
        <f>SUMPRODUCT($J$62:$J$73,N62:N73)</f>
        <v>0</v>
      </c>
      <c r="O75" s="43">
        <f>SUMPRODUCT($J$62:$J$73,O62:O73)</f>
        <v>0</v>
      </c>
    </row>
    <row r="76" spans="1:15" s="26" customFormat="1" ht="13.5" thickBot="1" x14ac:dyDescent="0.25">
      <c r="A76" s="338"/>
      <c r="B76" s="175" t="s">
        <v>111</v>
      </c>
      <c r="C76" s="176"/>
      <c r="D76" s="177"/>
      <c r="E76" s="177"/>
      <c r="F76" s="210"/>
      <c r="G76" s="177"/>
      <c r="H76" s="177"/>
      <c r="I76" s="177"/>
      <c r="J76" s="178"/>
      <c r="K76" s="292"/>
      <c r="L76" s="292"/>
      <c r="M76" s="292"/>
      <c r="N76" s="292"/>
      <c r="O76" s="292"/>
    </row>
    <row r="77" spans="1:15" s="26" customFormat="1" x14ac:dyDescent="0.2">
      <c r="A77" s="338" t="s">
        <v>266</v>
      </c>
      <c r="B77" s="651" t="s">
        <v>3</v>
      </c>
      <c r="C77" s="46" t="s">
        <v>47</v>
      </c>
      <c r="D77" s="100">
        <v>20</v>
      </c>
      <c r="E77" s="67">
        <v>0.505</v>
      </c>
      <c r="F77" s="201">
        <v>1.4999999999999999E-2</v>
      </c>
      <c r="G77" s="16">
        <v>8</v>
      </c>
      <c r="H77" s="48">
        <v>80</v>
      </c>
      <c r="I77" s="49">
        <v>7.6</v>
      </c>
      <c r="J77" s="360">
        <v>8.6184999999999992</v>
      </c>
      <c r="K77" s="15"/>
      <c r="L77" s="15"/>
      <c r="M77" s="15"/>
      <c r="N77" s="15"/>
      <c r="O77" s="15"/>
    </row>
    <row r="78" spans="1:15" s="26" customFormat="1" ht="13.5" thickBot="1" x14ac:dyDescent="0.25">
      <c r="A78" s="338" t="s">
        <v>267</v>
      </c>
      <c r="B78" s="652" t="s">
        <v>3</v>
      </c>
      <c r="C78" s="271" t="s">
        <v>48</v>
      </c>
      <c r="D78" s="107">
        <v>10</v>
      </c>
      <c r="E78" s="59">
        <v>0.505</v>
      </c>
      <c r="F78" s="203">
        <v>1.4999999999999999E-2</v>
      </c>
      <c r="G78" s="17">
        <v>8</v>
      </c>
      <c r="H78" s="52">
        <v>80</v>
      </c>
      <c r="I78" s="85">
        <v>7.7</v>
      </c>
      <c r="J78" s="356">
        <v>8.6784999999999997</v>
      </c>
      <c r="K78" s="15"/>
      <c r="L78" s="15"/>
      <c r="M78" s="15"/>
      <c r="N78" s="15"/>
      <c r="O78" s="15"/>
    </row>
    <row r="79" spans="1:15" s="26" customFormat="1" ht="13.5" thickBot="1" x14ac:dyDescent="0.25">
      <c r="A79" s="338"/>
      <c r="B79" s="232" t="s">
        <v>162</v>
      </c>
      <c r="C79" s="233"/>
      <c r="D79" s="224"/>
      <c r="E79" s="224" t="s">
        <v>161</v>
      </c>
      <c r="F79" s="225">
        <f>SUMPRODUCT($F$77:$F$78,K77:K78)</f>
        <v>0</v>
      </c>
      <c r="G79" s="225">
        <f>SUMPRODUCT($F$77:$F$78,L77:L78)</f>
        <v>0</v>
      </c>
      <c r="H79" s="225">
        <f>SUMPRODUCT($F$77:$F$78,M77:M78)</f>
        <v>0</v>
      </c>
      <c r="I79" s="225">
        <f>SUMPRODUCT($F$77:$F$78,N77:N78)</f>
        <v>0</v>
      </c>
      <c r="J79" s="225">
        <f>SUMPRODUCT($F$77:$F$78,O77:O78)</f>
        <v>0</v>
      </c>
      <c r="K79" s="586">
        <f>SUMPRODUCT($I$77:$I$78,K77:K78)</f>
        <v>0</v>
      </c>
      <c r="L79" s="586">
        <f>SUMPRODUCT($I$77:$I$78,L77:L78)</f>
        <v>0</v>
      </c>
      <c r="M79" s="586">
        <f>SUMPRODUCT($I$77:$I$78,M77:M78)</f>
        <v>0</v>
      </c>
      <c r="N79" s="587">
        <f>SUMPRODUCT($I$77:$I$78,N77:N78)</f>
        <v>0</v>
      </c>
      <c r="O79" s="587">
        <f>SUMPRODUCT($I$77:$I$78,O77:O78)</f>
        <v>0</v>
      </c>
    </row>
    <row r="80" spans="1:15" s="26" customFormat="1" ht="13.5" thickBot="1" x14ac:dyDescent="0.25">
      <c r="A80" s="338"/>
      <c r="B80" s="226" t="s">
        <v>34</v>
      </c>
      <c r="C80" s="227"/>
      <c r="D80" s="228"/>
      <c r="E80" s="228"/>
      <c r="F80" s="229"/>
      <c r="G80" s="228"/>
      <c r="H80" s="230"/>
      <c r="I80" s="230"/>
      <c r="J80" s="231"/>
      <c r="K80" s="449">
        <f>SUMPRODUCT($J$77:$J$78,K77:K78)</f>
        <v>0</v>
      </c>
      <c r="L80" s="449">
        <f>SUMPRODUCT($J$77:$J$78,L77:L78)</f>
        <v>0</v>
      </c>
      <c r="M80" s="449">
        <f>SUMPRODUCT($J$77:$J$78,M77:M78)</f>
        <v>0</v>
      </c>
      <c r="N80" s="449">
        <f>SUMPRODUCT($J$77:$J$78,N77:N78)</f>
        <v>0</v>
      </c>
      <c r="O80" s="449">
        <f>SUMPRODUCT($J$77:$J$78,O77:O78)</f>
        <v>0</v>
      </c>
    </row>
    <row r="81" spans="1:15" s="26" customFormat="1" ht="13.5" thickBot="1" x14ac:dyDescent="0.25">
      <c r="A81" s="338"/>
      <c r="B81" s="886" t="s">
        <v>1137</v>
      </c>
      <c r="C81" s="887"/>
      <c r="D81" s="888"/>
      <c r="E81" s="888"/>
      <c r="F81" s="889"/>
      <c r="G81" s="888"/>
      <c r="H81" s="888"/>
      <c r="I81" s="888"/>
      <c r="J81" s="890"/>
      <c r="K81" s="450"/>
      <c r="L81" s="450"/>
      <c r="M81" s="450"/>
      <c r="N81" s="450"/>
      <c r="O81" s="451"/>
    </row>
    <row r="82" spans="1:15" s="26" customFormat="1" hidden="1" x14ac:dyDescent="0.2">
      <c r="A82" s="338"/>
      <c r="B82" s="99" t="s">
        <v>3</v>
      </c>
      <c r="C82" s="46" t="s">
        <v>47</v>
      </c>
      <c r="D82" s="100">
        <v>20</v>
      </c>
      <c r="E82" s="67">
        <v>0.505</v>
      </c>
      <c r="F82" s="448">
        <v>1.4999999999999999E-2</v>
      </c>
      <c r="G82" s="16">
        <v>8</v>
      </c>
      <c r="H82" s="48">
        <v>80</v>
      </c>
      <c r="I82" s="92">
        <v>7.6</v>
      </c>
      <c r="J82" s="375">
        <v>8.6184999999999992</v>
      </c>
      <c r="K82" s="490"/>
      <c r="L82" s="363"/>
      <c r="M82" s="363"/>
      <c r="N82" s="363"/>
      <c r="O82" s="363"/>
    </row>
    <row r="83" spans="1:15" s="26" customFormat="1" x14ac:dyDescent="0.2">
      <c r="A83" s="338" t="s">
        <v>1136</v>
      </c>
      <c r="B83" s="745" t="s">
        <v>1132</v>
      </c>
      <c r="C83" s="50" t="s">
        <v>580</v>
      </c>
      <c r="D83" s="107">
        <v>12</v>
      </c>
      <c r="E83" s="181">
        <v>0.505</v>
      </c>
      <c r="F83" s="203">
        <v>1.4999999999999999E-2</v>
      </c>
      <c r="G83" s="17">
        <v>8</v>
      </c>
      <c r="H83" s="52">
        <v>80</v>
      </c>
      <c r="I83" s="85">
        <v>7.56</v>
      </c>
      <c r="J83" s="356">
        <v>8.02</v>
      </c>
      <c r="K83" s="476"/>
      <c r="L83" s="15"/>
      <c r="M83" s="15"/>
      <c r="N83" s="15"/>
      <c r="O83" s="15"/>
    </row>
    <row r="84" spans="1:15" s="26" customFormat="1" ht="13.5" thickBot="1" x14ac:dyDescent="0.25">
      <c r="A84" s="873" t="s">
        <v>1134</v>
      </c>
      <c r="B84" s="919" t="s">
        <v>1133</v>
      </c>
      <c r="C84" s="50" t="s">
        <v>580</v>
      </c>
      <c r="D84" s="107">
        <v>12</v>
      </c>
      <c r="E84" s="181">
        <v>0.505</v>
      </c>
      <c r="F84" s="203">
        <v>1.4999999999999999E-2</v>
      </c>
      <c r="G84" s="17">
        <v>8</v>
      </c>
      <c r="H84" s="52">
        <v>80</v>
      </c>
      <c r="I84" s="85">
        <v>7.56</v>
      </c>
      <c r="J84" s="356">
        <v>8.02</v>
      </c>
      <c r="K84" s="476"/>
      <c r="L84" s="15"/>
      <c r="M84" s="15"/>
      <c r="N84" s="15"/>
      <c r="O84" s="15"/>
    </row>
    <row r="85" spans="1:15" s="26" customFormat="1" ht="11.25" hidden="1" customHeight="1" thickBot="1" x14ac:dyDescent="0.25">
      <c r="A85" s="338"/>
      <c r="B85" s="101" t="s">
        <v>570</v>
      </c>
      <c r="C85" s="872" t="s">
        <v>48</v>
      </c>
      <c r="D85" s="102">
        <v>10</v>
      </c>
      <c r="E85" s="60">
        <v>0.505</v>
      </c>
      <c r="F85" s="204">
        <v>1.4999999999999999E-2</v>
      </c>
      <c r="G85" s="18">
        <v>8</v>
      </c>
      <c r="H85" s="34">
        <v>80</v>
      </c>
      <c r="I85" s="63">
        <v>7.7</v>
      </c>
      <c r="J85" s="357">
        <v>8.6784999999999997</v>
      </c>
      <c r="K85" s="476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SUMPRODUCT($F$82:$F$85,K82:K85)</f>
        <v>0</v>
      </c>
      <c r="G86" s="225">
        <f t="shared" ref="G86:J86" si="6">SUMPRODUCT($F$82:$F$85,L82:L85)</f>
        <v>0</v>
      </c>
      <c r="H86" s="225">
        <f t="shared" si="6"/>
        <v>0</v>
      </c>
      <c r="I86" s="225">
        <f>SUMPRODUCT($F$82:$F$85,N82:N85)</f>
        <v>0</v>
      </c>
      <c r="J86" s="225">
        <f t="shared" si="6"/>
        <v>0</v>
      </c>
      <c r="K86" s="38">
        <f>SUMPRODUCT($I$82:$I$85,K82:K85)</f>
        <v>0</v>
      </c>
      <c r="L86" s="38">
        <f t="shared" ref="L86:O86" si="7">SUMPRODUCT($I$82:$I$85,L82:L85)</f>
        <v>0</v>
      </c>
      <c r="M86" s="38">
        <f t="shared" si="7"/>
        <v>0</v>
      </c>
      <c r="N86" s="38">
        <f t="shared" si="7"/>
        <v>0</v>
      </c>
      <c r="O86" s="38">
        <f t="shared" si="7"/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3">
        <f>SUMPRODUCT($J$82:$J$85,K82:K85)</f>
        <v>0</v>
      </c>
      <c r="L87" s="43">
        <f t="shared" ref="L87:O87" si="8">SUMPRODUCT($J$82:$J$85,L82:L85)</f>
        <v>0</v>
      </c>
      <c r="M87" s="43">
        <f t="shared" si="8"/>
        <v>0</v>
      </c>
      <c r="N87" s="43">
        <f t="shared" si="8"/>
        <v>0</v>
      </c>
      <c r="O87" s="43">
        <f t="shared" si="8"/>
        <v>0</v>
      </c>
    </row>
    <row r="88" spans="1:15" s="26" customFormat="1" x14ac:dyDescent="0.2">
      <c r="A88" s="338"/>
      <c r="B88" s="175" t="s">
        <v>217</v>
      </c>
      <c r="C88" s="176"/>
      <c r="D88" s="177"/>
      <c r="E88" s="177"/>
      <c r="F88" s="210"/>
      <c r="G88" s="177"/>
      <c r="H88" s="177"/>
      <c r="I88" s="177"/>
      <c r="J88" s="178"/>
      <c r="K88" s="769"/>
      <c r="L88" s="769"/>
      <c r="M88" s="769"/>
      <c r="N88" s="769"/>
      <c r="O88" s="770"/>
    </row>
    <row r="89" spans="1:15" s="26" customFormat="1" ht="13.5" thickBot="1" x14ac:dyDescent="0.25">
      <c r="A89" s="338" t="s">
        <v>270</v>
      </c>
      <c r="B89" s="101" t="s">
        <v>3</v>
      </c>
      <c r="C89" s="53" t="s">
        <v>47</v>
      </c>
      <c r="D89" s="102">
        <v>20</v>
      </c>
      <c r="E89" s="60">
        <v>0.505</v>
      </c>
      <c r="F89" s="204">
        <v>1.4999999999999999E-2</v>
      </c>
      <c r="G89" s="18">
        <v>8</v>
      </c>
      <c r="H89" s="34">
        <v>80</v>
      </c>
      <c r="I89" s="63">
        <v>7.6</v>
      </c>
      <c r="J89" s="357">
        <v>8.6184999999999992</v>
      </c>
      <c r="K89" s="476"/>
      <c r="L89" s="15"/>
      <c r="M89" s="15"/>
      <c r="N89" s="15"/>
      <c r="O89" s="15"/>
    </row>
    <row r="90" spans="1:15" s="26" customFormat="1" ht="13.5" thickBot="1" x14ac:dyDescent="0.25">
      <c r="A90" s="338"/>
      <c r="B90" s="232" t="s">
        <v>162</v>
      </c>
      <c r="C90" s="233"/>
      <c r="D90" s="224"/>
      <c r="E90" s="224" t="s">
        <v>161</v>
      </c>
      <c r="F90" s="225">
        <f>$F89*K89</f>
        <v>0</v>
      </c>
      <c r="G90" s="225">
        <f>$F89*L89</f>
        <v>0</v>
      </c>
      <c r="H90" s="225">
        <f>$F89*M89</f>
        <v>0</v>
      </c>
      <c r="I90" s="225">
        <f>$F89*N89</f>
        <v>0</v>
      </c>
      <c r="J90" s="225">
        <f>$F89*O89</f>
        <v>0</v>
      </c>
      <c r="K90" s="38">
        <f t="shared" ref="K90" si="9">$I$89*K89</f>
        <v>0</v>
      </c>
      <c r="L90" s="38">
        <f t="shared" ref="L90:O90" si="10">$I$89*L89</f>
        <v>0</v>
      </c>
      <c r="M90" s="38">
        <f t="shared" si="10"/>
        <v>0</v>
      </c>
      <c r="N90" s="38">
        <f t="shared" si="10"/>
        <v>0</v>
      </c>
      <c r="O90" s="38">
        <f t="shared" si="10"/>
        <v>0</v>
      </c>
    </row>
    <row r="91" spans="1:15" s="26" customFormat="1" ht="13.5" thickBot="1" x14ac:dyDescent="0.25">
      <c r="A91" s="338"/>
      <c r="B91" s="226" t="s">
        <v>34</v>
      </c>
      <c r="C91" s="227"/>
      <c r="D91" s="228"/>
      <c r="E91" s="228"/>
      <c r="F91" s="229"/>
      <c r="G91" s="228"/>
      <c r="H91" s="230"/>
      <c r="I91" s="230"/>
      <c r="J91" s="231"/>
      <c r="K91" s="43">
        <f t="shared" ref="K91" si="11">$J$89*K89</f>
        <v>0</v>
      </c>
      <c r="L91" s="43">
        <f t="shared" ref="L91:O91" si="12">$J$89*L89</f>
        <v>0</v>
      </c>
      <c r="M91" s="43">
        <f t="shared" si="12"/>
        <v>0</v>
      </c>
      <c r="N91" s="43">
        <f t="shared" si="12"/>
        <v>0</v>
      </c>
      <c r="O91" s="43">
        <f t="shared" si="12"/>
        <v>0</v>
      </c>
    </row>
    <row r="92" spans="1:15" s="26" customFormat="1" x14ac:dyDescent="0.2">
      <c r="A92" s="338"/>
      <c r="B92" s="358" t="s">
        <v>10</v>
      </c>
      <c r="C92" s="359"/>
      <c r="D92" s="84"/>
      <c r="E92" s="84"/>
      <c r="F92" s="209"/>
      <c r="G92" s="84"/>
      <c r="H92" s="84"/>
      <c r="I92" s="84"/>
      <c r="J92" s="173"/>
      <c r="K92" s="291"/>
      <c r="L92" s="291"/>
      <c r="M92" s="56"/>
      <c r="N92" s="56"/>
      <c r="O92" s="56"/>
    </row>
    <row r="93" spans="1:15" s="26" customFormat="1" ht="15" customHeight="1" thickBot="1" x14ac:dyDescent="0.25">
      <c r="A93" s="338" t="s">
        <v>867</v>
      </c>
      <c r="B93" s="185" t="s">
        <v>1164</v>
      </c>
      <c r="C93" s="50" t="s">
        <v>580</v>
      </c>
      <c r="D93" s="107">
        <v>12</v>
      </c>
      <c r="E93" s="181">
        <v>0.4</v>
      </c>
      <c r="F93" s="203">
        <v>1.4999999999999999E-2</v>
      </c>
      <c r="G93" s="17">
        <v>8</v>
      </c>
      <c r="H93" s="52">
        <v>80</v>
      </c>
      <c r="I93" s="85">
        <v>7.56</v>
      </c>
      <c r="J93" s="356">
        <v>8.02</v>
      </c>
      <c r="K93" s="15"/>
      <c r="L93" s="15"/>
      <c r="M93" s="15"/>
      <c r="N93" s="15"/>
      <c r="O93" s="15"/>
    </row>
    <row r="94" spans="1:15" s="26" customFormat="1" ht="13.5" customHeight="1" thickBot="1" x14ac:dyDescent="0.25">
      <c r="A94" s="338"/>
      <c r="B94" s="232" t="s">
        <v>162</v>
      </c>
      <c r="C94" s="233"/>
      <c r="D94" s="224"/>
      <c r="E94" s="224" t="s">
        <v>161</v>
      </c>
      <c r="F94" s="225">
        <f>$F93*K93</f>
        <v>0</v>
      </c>
      <c r="G94" s="225">
        <f>$F93*L93</f>
        <v>0</v>
      </c>
      <c r="H94" s="225">
        <f>$F93*M93</f>
        <v>0</v>
      </c>
      <c r="I94" s="225">
        <f>$F93*N93</f>
        <v>0</v>
      </c>
      <c r="J94" s="225">
        <f>$F93*O93</f>
        <v>0</v>
      </c>
      <c r="K94" s="38">
        <f>$I$93*K93</f>
        <v>0</v>
      </c>
      <c r="L94" s="38">
        <f t="shared" ref="L94:O94" si="13">$I$89*L93</f>
        <v>0</v>
      </c>
      <c r="M94" s="38">
        <f t="shared" si="13"/>
        <v>0</v>
      </c>
      <c r="N94" s="38">
        <f t="shared" si="13"/>
        <v>0</v>
      </c>
      <c r="O94" s="38">
        <f t="shared" si="13"/>
        <v>0</v>
      </c>
    </row>
    <row r="95" spans="1:15" s="26" customFormat="1" ht="13.5" customHeight="1" thickBot="1" x14ac:dyDescent="0.25">
      <c r="A95" s="338"/>
      <c r="B95" s="226" t="s">
        <v>34</v>
      </c>
      <c r="C95" s="227"/>
      <c r="D95" s="228"/>
      <c r="E95" s="228"/>
      <c r="F95" s="229"/>
      <c r="G95" s="228"/>
      <c r="H95" s="230"/>
      <c r="I95" s="230"/>
      <c r="J95" s="231"/>
      <c r="K95" s="43">
        <f>$J$93*K93</f>
        <v>0</v>
      </c>
      <c r="L95" s="43">
        <f t="shared" ref="L95:O95" si="14">$J$89*L93</f>
        <v>0</v>
      </c>
      <c r="M95" s="43">
        <f t="shared" si="14"/>
        <v>0</v>
      </c>
      <c r="N95" s="43">
        <f t="shared" si="14"/>
        <v>0</v>
      </c>
      <c r="O95" s="43">
        <f t="shared" si="14"/>
        <v>0</v>
      </c>
    </row>
    <row r="96" spans="1:15" s="26" customFormat="1" ht="16.5" thickBot="1" x14ac:dyDescent="0.25">
      <c r="A96" s="338"/>
      <c r="B96" s="282" t="s">
        <v>139</v>
      </c>
      <c r="C96" s="235"/>
      <c r="D96" s="70"/>
      <c r="E96" s="70"/>
      <c r="F96" s="208"/>
      <c r="G96" s="70"/>
      <c r="H96" s="70"/>
      <c r="I96" s="70"/>
      <c r="J96" s="172"/>
      <c r="K96" s="291"/>
      <c r="L96" s="291"/>
      <c r="M96" s="56"/>
      <c r="N96" s="56"/>
      <c r="O96" s="56"/>
    </row>
    <row r="97" spans="1:15" s="26" customFormat="1" ht="16.5" thickBot="1" x14ac:dyDescent="0.3">
      <c r="A97" s="338"/>
      <c r="B97" s="368" t="s">
        <v>541</v>
      </c>
      <c r="C97" s="383"/>
      <c r="D97" s="384"/>
      <c r="E97" s="385"/>
      <c r="F97" s="386"/>
      <c r="G97" s="387"/>
      <c r="H97" s="387"/>
      <c r="I97" s="388"/>
      <c r="J97" s="389"/>
      <c r="K97" s="14"/>
      <c r="L97" s="14"/>
      <c r="M97" s="15"/>
      <c r="N97" s="15"/>
      <c r="O97" s="15"/>
    </row>
    <row r="98" spans="1:15" s="26" customFormat="1" x14ac:dyDescent="0.2">
      <c r="A98" s="338" t="s">
        <v>272</v>
      </c>
      <c r="B98" s="99" t="s">
        <v>212</v>
      </c>
      <c r="C98" s="46" t="s">
        <v>38</v>
      </c>
      <c r="D98" s="954">
        <v>20</v>
      </c>
      <c r="E98" s="67">
        <v>0.505</v>
      </c>
      <c r="F98" s="448">
        <v>8.9999999999999993E-3</v>
      </c>
      <c r="G98" s="48">
        <v>16</v>
      </c>
      <c r="H98" s="48">
        <v>144</v>
      </c>
      <c r="I98" s="92">
        <v>4</v>
      </c>
      <c r="J98" s="375">
        <v>4.4032</v>
      </c>
      <c r="K98" s="489"/>
      <c r="L98" s="363"/>
      <c r="M98" s="489"/>
      <c r="N98" s="363"/>
      <c r="O98" s="490"/>
    </row>
    <row r="99" spans="1:15" s="26" customFormat="1" x14ac:dyDescent="0.2">
      <c r="A99" s="338" t="s">
        <v>1034</v>
      </c>
      <c r="B99" s="185" t="s">
        <v>969</v>
      </c>
      <c r="C99" s="50" t="s">
        <v>38</v>
      </c>
      <c r="D99" s="955">
        <v>20</v>
      </c>
      <c r="E99" s="58">
        <v>0.25</v>
      </c>
      <c r="F99" s="203">
        <v>8.9999999999999993E-3</v>
      </c>
      <c r="G99" s="52">
        <v>16</v>
      </c>
      <c r="H99" s="52">
        <v>144</v>
      </c>
      <c r="I99" s="85">
        <v>4</v>
      </c>
      <c r="J99" s="356">
        <v>4.4032</v>
      </c>
      <c r="K99" s="488"/>
      <c r="L99" s="15"/>
      <c r="M99" s="488"/>
      <c r="N99" s="15"/>
      <c r="O99" s="476"/>
    </row>
    <row r="100" spans="1:15" s="26" customFormat="1" x14ac:dyDescent="0.2">
      <c r="A100" s="338" t="s">
        <v>271</v>
      </c>
      <c r="B100" s="185" t="s">
        <v>211</v>
      </c>
      <c r="C100" s="50" t="s">
        <v>38</v>
      </c>
      <c r="D100" s="955">
        <v>20</v>
      </c>
      <c r="E100" s="59">
        <v>0.505</v>
      </c>
      <c r="F100" s="203">
        <v>8.9999999999999993E-3</v>
      </c>
      <c r="G100" s="52">
        <v>16</v>
      </c>
      <c r="H100" s="52">
        <v>144</v>
      </c>
      <c r="I100" s="85">
        <v>4</v>
      </c>
      <c r="J100" s="356">
        <v>4.4032</v>
      </c>
      <c r="K100" s="488"/>
      <c r="L100" s="15"/>
      <c r="M100" s="488"/>
      <c r="N100" s="15"/>
      <c r="O100" s="476"/>
    </row>
    <row r="101" spans="1:15" s="26" customFormat="1" x14ac:dyDescent="0.2">
      <c r="A101" s="338" t="s">
        <v>273</v>
      </c>
      <c r="B101" s="185" t="s">
        <v>214</v>
      </c>
      <c r="C101" s="50" t="s">
        <v>38</v>
      </c>
      <c r="D101" s="955">
        <v>20</v>
      </c>
      <c r="E101" s="59">
        <v>0.505</v>
      </c>
      <c r="F101" s="203">
        <v>8.9999999999999993E-3</v>
      </c>
      <c r="G101" s="52">
        <v>16</v>
      </c>
      <c r="H101" s="52">
        <v>144</v>
      </c>
      <c r="I101" s="85">
        <v>4</v>
      </c>
      <c r="J101" s="356">
        <v>4.4032</v>
      </c>
      <c r="K101" s="488"/>
      <c r="L101" s="15"/>
      <c r="M101" s="488"/>
      <c r="N101" s="15"/>
      <c r="O101" s="476"/>
    </row>
    <row r="102" spans="1:15" s="26" customFormat="1" x14ac:dyDescent="0.2">
      <c r="A102" s="338" t="s">
        <v>274</v>
      </c>
      <c r="B102" s="185" t="s">
        <v>213</v>
      </c>
      <c r="C102" s="50" t="s">
        <v>38</v>
      </c>
      <c r="D102" s="955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957</v>
      </c>
      <c r="B103" s="185" t="s">
        <v>970</v>
      </c>
      <c r="C103" s="50" t="s">
        <v>47</v>
      </c>
      <c r="D103" s="955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625</v>
      </c>
      <c r="B104" s="185" t="s">
        <v>626</v>
      </c>
      <c r="C104" s="50" t="s">
        <v>38</v>
      </c>
      <c r="D104" s="955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1196</v>
      </c>
      <c r="B105" s="185" t="s">
        <v>1200</v>
      </c>
      <c r="C105" s="50" t="s">
        <v>38</v>
      </c>
      <c r="D105" s="955">
        <v>20</v>
      </c>
      <c r="E105" s="59">
        <v>0.505</v>
      </c>
      <c r="F105" s="203">
        <v>8.9999999999999993E-3</v>
      </c>
      <c r="G105" s="52">
        <v>16</v>
      </c>
      <c r="H105" s="52">
        <v>144</v>
      </c>
      <c r="I105" s="85">
        <v>4</v>
      </c>
      <c r="J105" s="356">
        <v>4.4032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1198</v>
      </c>
      <c r="B106" s="185" t="s">
        <v>1201</v>
      </c>
      <c r="C106" s="50" t="s">
        <v>38</v>
      </c>
      <c r="D106" s="955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774</v>
      </c>
      <c r="B107" s="185" t="s">
        <v>775</v>
      </c>
      <c r="C107" s="50" t="s">
        <v>38</v>
      </c>
      <c r="D107" s="955">
        <v>20</v>
      </c>
      <c r="E107" s="59">
        <v>0.25</v>
      </c>
      <c r="F107" s="203">
        <v>8.9999999999999993E-3</v>
      </c>
      <c r="G107" s="52">
        <v>16</v>
      </c>
      <c r="H107" s="52">
        <v>144</v>
      </c>
      <c r="I107" s="85">
        <v>4</v>
      </c>
      <c r="J107" s="356">
        <v>4.4032</v>
      </c>
      <c r="K107" s="488"/>
      <c r="L107" s="15"/>
      <c r="M107" s="488"/>
      <c r="N107" s="15"/>
      <c r="O107" s="476"/>
    </row>
    <row r="108" spans="1:15" s="26" customFormat="1" ht="13.5" customHeight="1" thickBot="1" x14ac:dyDescent="0.25">
      <c r="A108" s="338"/>
      <c r="B108" s="232" t="s">
        <v>392</v>
      </c>
      <c r="C108" s="61"/>
      <c r="D108" s="956"/>
      <c r="E108" s="234" t="s">
        <v>161</v>
      </c>
      <c r="F108" s="957">
        <f>SUMPRODUCT($F$98:$F$107,K98:K107)</f>
        <v>0</v>
      </c>
      <c r="G108" s="957">
        <f>SUMPRODUCT($F$98:$F$107,L98:L107)</f>
        <v>0</v>
      </c>
      <c r="H108" s="957">
        <f>SUMPRODUCT($F$98:$F$107,M98:M107)</f>
        <v>0</v>
      </c>
      <c r="I108" s="957">
        <f>SUMPRODUCT($F$98:$F$107,N98:N107)</f>
        <v>0</v>
      </c>
      <c r="J108" s="958">
        <f>SUMPRODUCT($F$98:$F$107,O98:O107)</f>
        <v>0</v>
      </c>
      <c r="K108" s="953">
        <f>SUMPRODUCT($I$98:$I$107,K98:K107)</f>
        <v>0</v>
      </c>
      <c r="L108" s="372">
        <f>SUMPRODUCT($I$98:$I$107,L98:L107)</f>
        <v>0</v>
      </c>
      <c r="M108" s="372">
        <f>SUMPRODUCT($I$98:$I$107,M98:M107)</f>
        <v>0</v>
      </c>
      <c r="N108" s="372">
        <f>SUMPRODUCT($I$98:$I$107,N98:N107)</f>
        <v>0</v>
      </c>
      <c r="O108" s="372">
        <f>SUMPRODUCT($I$98:$I$107,O98:O107)</f>
        <v>0</v>
      </c>
    </row>
    <row r="109" spans="1:15" s="26" customFormat="1" ht="13.5" customHeight="1" thickBot="1" x14ac:dyDescent="0.25">
      <c r="A109" s="338"/>
      <c r="B109" s="226" t="s">
        <v>34</v>
      </c>
      <c r="C109" s="40"/>
      <c r="D109" s="41"/>
      <c r="E109" s="41"/>
      <c r="F109" s="205"/>
      <c r="G109" s="41"/>
      <c r="H109" s="42"/>
      <c r="I109" s="42"/>
      <c r="J109" s="345"/>
      <c r="K109" s="346">
        <f>SUMPRODUCT($J$98:$J$107,K98:K107)</f>
        <v>0</v>
      </c>
      <c r="L109" s="346">
        <f>SUMPRODUCT($J$98:$J$107,L98:L107)</f>
        <v>0</v>
      </c>
      <c r="M109" s="346">
        <f>SUMPRODUCT($J$98:$J$107,M98:M107)</f>
        <v>0</v>
      </c>
      <c r="N109" s="346">
        <f>SUMPRODUCT($J$98:$J$107,N98:N107)</f>
        <v>0</v>
      </c>
      <c r="O109" s="346">
        <f>SUMPRODUCT($J$98:$J$107,O98:O107)</f>
        <v>0</v>
      </c>
    </row>
    <row r="110" spans="1:15" s="26" customFormat="1" ht="13.5" thickBot="1" x14ac:dyDescent="0.25">
      <c r="A110" s="338"/>
      <c r="B110" s="25" t="s">
        <v>11</v>
      </c>
      <c r="C110" s="1030"/>
      <c r="D110" s="947"/>
      <c r="E110" s="25"/>
      <c r="F110" s="948"/>
      <c r="G110" s="25"/>
      <c r="H110" s="25"/>
      <c r="I110" s="25"/>
      <c r="J110" s="1031"/>
      <c r="K110" s="413"/>
      <c r="L110" s="291"/>
      <c r="M110" s="56"/>
      <c r="N110" s="56"/>
      <c r="O110" s="56"/>
    </row>
    <row r="111" spans="1:15" s="26" customFormat="1" ht="13.5" thickBot="1" x14ac:dyDescent="0.25">
      <c r="A111" s="338" t="s">
        <v>1193</v>
      </c>
      <c r="B111" s="1041" t="s">
        <v>542</v>
      </c>
      <c r="C111" s="454" t="s">
        <v>50</v>
      </c>
      <c r="D111" s="1042">
        <v>120</v>
      </c>
      <c r="E111" s="1043">
        <v>0.4</v>
      </c>
      <c r="F111" s="1044">
        <v>4.0000000000000001E-3</v>
      </c>
      <c r="G111" s="16">
        <v>22</v>
      </c>
      <c r="H111" s="48">
        <v>220</v>
      </c>
      <c r="I111" s="92">
        <v>1.2</v>
      </c>
      <c r="J111" s="1045">
        <v>1.446</v>
      </c>
      <c r="K111" s="476"/>
      <c r="L111" s="15"/>
      <c r="M111" s="15"/>
      <c r="N111" s="15"/>
      <c r="O111" s="15"/>
    </row>
    <row r="112" spans="1:15" s="26" customFormat="1" ht="13.5" customHeight="1" thickBot="1" x14ac:dyDescent="0.25">
      <c r="A112" s="338"/>
      <c r="B112" s="232" t="s">
        <v>162</v>
      </c>
      <c r="C112" s="61"/>
      <c r="D112" s="37"/>
      <c r="E112" s="224" t="s">
        <v>161</v>
      </c>
      <c r="F112" s="225">
        <f>$F111*K111</f>
        <v>0</v>
      </c>
      <c r="G112" s="225">
        <f t="shared" ref="G112:J112" si="15">$F111*L111</f>
        <v>0</v>
      </c>
      <c r="H112" s="225">
        <f t="shared" si="15"/>
        <v>0</v>
      </c>
      <c r="I112" s="225">
        <f t="shared" si="15"/>
        <v>0</v>
      </c>
      <c r="J112" s="225">
        <f t="shared" si="15"/>
        <v>0</v>
      </c>
      <c r="K112" s="320">
        <f>IFERROR(SUMPRODUCT($I$108:$I$108,K111:K111),0)</f>
        <v>0</v>
      </c>
      <c r="L112" s="320">
        <f>IFERROR(SUMPRODUCT($I$108:$I$108,L111:L111),0)</f>
        <v>0</v>
      </c>
      <c r="M112" s="320">
        <f>IFERROR(SUMPRODUCT($I$108:$I$108,M111:M111),0)</f>
        <v>0</v>
      </c>
      <c r="N112" s="320">
        <f>IFERROR(SUMPRODUCT($I$108:$I$108,N111:N111),0)</f>
        <v>0</v>
      </c>
      <c r="O112" s="320">
        <f>IFERROR(SUMPRODUCT($I$108:$I$108,O111:O111),0)</f>
        <v>0</v>
      </c>
    </row>
    <row r="113" spans="1:22" s="26" customFormat="1" ht="13.5" customHeight="1" thickBot="1" x14ac:dyDescent="0.25">
      <c r="A113" s="338"/>
      <c r="B113" s="226" t="s">
        <v>34</v>
      </c>
      <c r="C113" s="40"/>
      <c r="D113" s="41"/>
      <c r="E113" s="41"/>
      <c r="F113" s="205"/>
      <c r="G113" s="41"/>
      <c r="H113" s="42"/>
      <c r="I113" s="42"/>
      <c r="J113" s="345"/>
      <c r="K113" s="346">
        <f>IFERROR(SUMPRODUCT($J$108:$J$108,K111:K111),0)</f>
        <v>0</v>
      </c>
      <c r="L113" s="346">
        <f>IFERROR(SUMPRODUCT($J$108:$J$108,L111:L111),0)</f>
        <v>0</v>
      </c>
      <c r="M113" s="346">
        <f>IFERROR(SUMPRODUCT($J$108:$J$108,M111:M111),0)</f>
        <v>0</v>
      </c>
      <c r="N113" s="346">
        <f>IFERROR(SUMPRODUCT($J$108:$J$108,N111:N111),0)</f>
        <v>0</v>
      </c>
      <c r="O113" s="346">
        <f>IFERROR(SUMPRODUCT($J$108:$J$108,O111:O111),0)</f>
        <v>0</v>
      </c>
    </row>
    <row r="114" spans="1:22" s="26" customFormat="1" ht="13.5" thickBot="1" x14ac:dyDescent="0.25">
      <c r="A114" s="338" t="s">
        <v>1194</v>
      </c>
      <c r="B114" s="453" t="s">
        <v>140</v>
      </c>
      <c r="C114" s="454" t="s">
        <v>50</v>
      </c>
      <c r="D114" s="455">
        <v>120</v>
      </c>
      <c r="E114" s="456"/>
      <c r="F114" s="1044">
        <v>4.0000000000000001E-3</v>
      </c>
      <c r="G114" s="16">
        <v>22</v>
      </c>
      <c r="H114" s="48">
        <v>242</v>
      </c>
      <c r="I114" s="92">
        <v>1.2</v>
      </c>
      <c r="J114" s="1045">
        <v>1.446</v>
      </c>
      <c r="K114" s="15"/>
      <c r="L114" s="15"/>
      <c r="M114" s="15"/>
      <c r="N114" s="15"/>
      <c r="O114" s="15"/>
    </row>
    <row r="115" spans="1:22" s="26" customFormat="1" ht="13.5" customHeight="1" thickBot="1" x14ac:dyDescent="0.25">
      <c r="A115" s="338"/>
      <c r="B115" s="232" t="s">
        <v>163</v>
      </c>
      <c r="C115" s="61"/>
      <c r="D115" s="37"/>
      <c r="E115" s="224" t="s">
        <v>161</v>
      </c>
      <c r="F115" s="225">
        <f>$F114*K114</f>
        <v>0</v>
      </c>
      <c r="G115" s="225">
        <f t="shared" ref="G115:J115" si="16">$F114*L114</f>
        <v>0</v>
      </c>
      <c r="H115" s="225">
        <f t="shared" si="16"/>
        <v>0</v>
      </c>
      <c r="I115" s="225">
        <f t="shared" si="16"/>
        <v>0</v>
      </c>
      <c r="J115" s="225">
        <f t="shared" si="16"/>
        <v>0</v>
      </c>
      <c r="K115" s="320">
        <f>IFERROR(SUMPRODUCT($I$111:$I$111,K114:K114),0)</f>
        <v>0</v>
      </c>
      <c r="L115" s="320">
        <f>IFERROR(SUMPRODUCT($I$111:$I$111,L114:L114),0)</f>
        <v>0</v>
      </c>
      <c r="M115" s="320">
        <f>IFERROR(SUMPRODUCT($I$111:$I$111,M114:M114),0)</f>
        <v>0</v>
      </c>
      <c r="N115" s="320">
        <f>IFERROR(SUMPRODUCT($I$111:$I$111,N114:N114),0)</f>
        <v>0</v>
      </c>
      <c r="O115" s="320">
        <f>IFERROR(SUMPRODUCT($I$111:$I$111,O114:O114),0)</f>
        <v>0</v>
      </c>
    </row>
    <row r="116" spans="1:22" s="26" customFormat="1" ht="13.5" customHeight="1" thickBot="1" x14ac:dyDescent="0.25">
      <c r="A116" s="338"/>
      <c r="B116" s="226" t="s">
        <v>34</v>
      </c>
      <c r="C116" s="40"/>
      <c r="D116" s="41"/>
      <c r="E116" s="41"/>
      <c r="F116" s="205"/>
      <c r="G116" s="41"/>
      <c r="H116" s="42"/>
      <c r="I116" s="42"/>
      <c r="J116" s="345"/>
      <c r="K116" s="346">
        <f>IFERROR(SUMPRODUCT($J$111:$J$111,K114:K114),0)</f>
        <v>0</v>
      </c>
      <c r="L116" s="346">
        <f>IFERROR(SUMPRODUCT($J$111:$J$111,L114:L114),0)</f>
        <v>0</v>
      </c>
      <c r="M116" s="346">
        <f>IFERROR(SUMPRODUCT($J$111:$J$111,M114:M114),0)</f>
        <v>0</v>
      </c>
      <c r="N116" s="346">
        <f>IFERROR(SUMPRODUCT($J$111:$J$111,N114:N114),0)</f>
        <v>0</v>
      </c>
      <c r="O116" s="346">
        <f>IFERROR(SUMPRODUCT($J$111:$J$111,O114:O114),0)</f>
        <v>0</v>
      </c>
    </row>
    <row r="117" spans="1:22" s="26" customFormat="1" ht="13.5" thickBot="1" x14ac:dyDescent="0.25">
      <c r="A117" s="338" t="s">
        <v>1195</v>
      </c>
      <c r="B117" s="453" t="s">
        <v>141</v>
      </c>
      <c r="C117" s="454" t="s">
        <v>50</v>
      </c>
      <c r="D117" s="455">
        <v>120</v>
      </c>
      <c r="E117" s="456"/>
      <c r="F117" s="1044">
        <v>4.0000000000000001E-3</v>
      </c>
      <c r="G117" s="16">
        <v>22</v>
      </c>
      <c r="H117" s="48">
        <v>242</v>
      </c>
      <c r="I117" s="92">
        <v>1.2</v>
      </c>
      <c r="J117" s="1045">
        <v>1.446</v>
      </c>
      <c r="K117" s="15"/>
      <c r="L117" s="15"/>
      <c r="M117" s="15"/>
      <c r="N117" s="15"/>
      <c r="O117" s="15"/>
    </row>
    <row r="118" spans="1:22" s="26" customFormat="1" ht="13.5" customHeight="1" thickBot="1" x14ac:dyDescent="0.25">
      <c r="A118" s="338"/>
      <c r="B118" s="232" t="s">
        <v>389</v>
      </c>
      <c r="C118" s="61"/>
      <c r="D118" s="37"/>
      <c r="E118" s="224" t="s">
        <v>161</v>
      </c>
      <c r="F118" s="225">
        <f>$F117*K117</f>
        <v>0</v>
      </c>
      <c r="G118" s="225">
        <f t="shared" ref="G118" si="17">$F117*L117</f>
        <v>0</v>
      </c>
      <c r="H118" s="225">
        <f t="shared" ref="H118" si="18">$F117*M117</f>
        <v>0</v>
      </c>
      <c r="I118" s="225">
        <f t="shared" ref="I118" si="19">$F117*N117</f>
        <v>0</v>
      </c>
      <c r="J118" s="225">
        <f t="shared" ref="J118" si="20">$F117*O117</f>
        <v>0</v>
      </c>
      <c r="K118" s="320">
        <f>IFERROR(SUMPRODUCT($I$114:$I$114,K117:K117),0)</f>
        <v>0</v>
      </c>
      <c r="L118" s="320">
        <f>IFERROR(SUMPRODUCT($I$114:$I$114,L117:L117),0)</f>
        <v>0</v>
      </c>
      <c r="M118" s="320">
        <f>IFERROR(SUMPRODUCT($I$114:$I$114,M117:M117),0)</f>
        <v>0</v>
      </c>
      <c r="N118" s="320">
        <f>IFERROR(SUMPRODUCT($I$114:$I$114,N117:N117),0)</f>
        <v>0</v>
      </c>
      <c r="O118" s="320">
        <f>IFERROR(SUMPRODUCT($I$114:$I$114,O117:O117),0)</f>
        <v>0</v>
      </c>
    </row>
    <row r="119" spans="1:22" s="26" customFormat="1" ht="13.5" customHeight="1" thickBot="1" x14ac:dyDescent="0.25">
      <c r="A119" s="338"/>
      <c r="B119" s="226" t="s">
        <v>34</v>
      </c>
      <c r="C119" s="40"/>
      <c r="D119" s="41"/>
      <c r="E119" s="41"/>
      <c r="F119" s="205"/>
      <c r="G119" s="41"/>
      <c r="H119" s="42"/>
      <c r="I119" s="42"/>
      <c r="J119" s="345"/>
      <c r="K119" s="346">
        <f>IFERROR(SUMPRODUCT($J$114:$J$114,K117:K117),0)</f>
        <v>0</v>
      </c>
      <c r="L119" s="346">
        <f>IFERROR(SUMPRODUCT($J$114:$J$114,L117:L117),0)</f>
        <v>0</v>
      </c>
      <c r="M119" s="346">
        <f>IFERROR(SUMPRODUCT($J$114:$J$114,M117:M117),0)</f>
        <v>0</v>
      </c>
      <c r="N119" s="346">
        <f>IFERROR(SUMPRODUCT($J$114:$J$114,N117:N117),0)</f>
        <v>0</v>
      </c>
      <c r="O119" s="346">
        <f>IFERROR(SUMPRODUCT($J$114:$J$114,O117:O117),0)</f>
        <v>0</v>
      </c>
    </row>
    <row r="120" spans="1:22" s="26" customFormat="1" ht="13.5" thickBot="1" x14ac:dyDescent="0.25">
      <c r="A120" s="338" t="s">
        <v>1016</v>
      </c>
      <c r="B120" s="1033" t="s">
        <v>1015</v>
      </c>
      <c r="C120" s="1032" t="s">
        <v>1014</v>
      </c>
      <c r="D120" s="1034">
        <v>300</v>
      </c>
      <c r="E120" s="1035"/>
      <c r="F120" s="1036">
        <v>1.4999999999999999E-2</v>
      </c>
      <c r="G120" s="1037">
        <v>8</v>
      </c>
      <c r="H120" s="1038">
        <v>80</v>
      </c>
      <c r="I120" s="1039">
        <v>5.4</v>
      </c>
      <c r="J120" s="1040">
        <v>6.02</v>
      </c>
      <c r="K120" s="15"/>
      <c r="L120" s="15"/>
      <c r="M120" s="15"/>
      <c r="N120" s="15"/>
      <c r="O120" s="15"/>
    </row>
    <row r="121" spans="1:22" s="26" customFormat="1" ht="13.5" customHeight="1" thickBot="1" x14ac:dyDescent="0.25">
      <c r="A121" s="338"/>
      <c r="B121" s="232" t="s">
        <v>389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21">$F120*L120</f>
        <v>0</v>
      </c>
      <c r="H121" s="225">
        <f t="shared" si="21"/>
        <v>0</v>
      </c>
      <c r="I121" s="225">
        <f t="shared" si="21"/>
        <v>0</v>
      </c>
      <c r="J121" s="225">
        <f t="shared" si="21"/>
        <v>0</v>
      </c>
      <c r="K121" s="320">
        <f>IFERROR(SUMPRODUCT($I$111,K120),0)</f>
        <v>0</v>
      </c>
      <c r="L121" s="320">
        <f>IFERROR(SUMPRODUCT($I$111,L120),0)</f>
        <v>0</v>
      </c>
      <c r="M121" s="320">
        <f t="shared" ref="M121:O121" si="22">IFERROR(SUMPRODUCT($I$111,M120),0)</f>
        <v>0</v>
      </c>
      <c r="N121" s="320">
        <f t="shared" si="22"/>
        <v>0</v>
      </c>
      <c r="O121" s="320">
        <f t="shared" si="22"/>
        <v>0</v>
      </c>
    </row>
    <row r="122" spans="1:22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IFERROR(SUMPRODUCT($J$111,K120),0)</f>
        <v>0</v>
      </c>
      <c r="L122" s="346">
        <f t="shared" ref="L122:O122" si="23">IFERROR(SUMPRODUCT($J$111,L120),0)</f>
        <v>0</v>
      </c>
      <c r="M122" s="346">
        <f t="shared" si="23"/>
        <v>0</v>
      </c>
      <c r="N122" s="346">
        <f t="shared" si="23"/>
        <v>0</v>
      </c>
      <c r="O122" s="346">
        <f t="shared" si="23"/>
        <v>0</v>
      </c>
    </row>
    <row r="123" spans="1:22" s="26" customFormat="1" ht="16.5" thickBot="1" x14ac:dyDescent="0.3">
      <c r="A123" s="338"/>
      <c r="B123" s="707" t="s">
        <v>175</v>
      </c>
      <c r="C123" s="235"/>
      <c r="D123" s="177"/>
      <c r="E123" s="177"/>
      <c r="F123" s="210"/>
      <c r="G123" s="177"/>
      <c r="H123" s="177"/>
      <c r="I123" s="177"/>
      <c r="J123" s="457"/>
      <c r="K123" s="294"/>
      <c r="L123" s="294"/>
      <c r="M123" s="295"/>
      <c r="N123" s="295"/>
      <c r="O123" s="295"/>
    </row>
    <row r="124" spans="1:22" s="26" customFormat="1" x14ac:dyDescent="0.2">
      <c r="A124" s="338" t="s">
        <v>510</v>
      </c>
      <c r="B124" s="99" t="s">
        <v>230</v>
      </c>
      <c r="C124" s="46" t="s">
        <v>29</v>
      </c>
      <c r="D124" s="100">
        <v>20</v>
      </c>
      <c r="E124" s="67">
        <v>0.3</v>
      </c>
      <c r="F124" s="448">
        <v>8.9999999999999993E-3</v>
      </c>
      <c r="G124" s="48">
        <v>16</v>
      </c>
      <c r="H124" s="48">
        <v>144</v>
      </c>
      <c r="I124" s="92">
        <v>3.8</v>
      </c>
      <c r="J124" s="421">
        <v>4.2</v>
      </c>
      <c r="K124" s="363"/>
      <c r="L124" s="363"/>
      <c r="M124" s="363"/>
      <c r="N124" s="363"/>
      <c r="O124" s="363"/>
    </row>
    <row r="125" spans="1:22" s="26" customFormat="1" ht="13.5" thickBot="1" x14ac:dyDescent="0.25">
      <c r="A125" s="338" t="s">
        <v>275</v>
      </c>
      <c r="B125" s="101" t="s">
        <v>230</v>
      </c>
      <c r="C125" s="53" t="s">
        <v>49</v>
      </c>
      <c r="D125" s="102">
        <v>20</v>
      </c>
      <c r="E125" s="60">
        <v>0.3</v>
      </c>
      <c r="F125" s="204">
        <v>1.4999999999999999E-2</v>
      </c>
      <c r="G125" s="34">
        <v>8</v>
      </c>
      <c r="H125" s="34">
        <v>80</v>
      </c>
      <c r="I125" s="63">
        <v>7.8</v>
      </c>
      <c r="J125" s="171">
        <v>8.6999999999999993</v>
      </c>
      <c r="K125" s="15"/>
      <c r="L125" s="15"/>
      <c r="M125" s="15"/>
      <c r="N125" s="15"/>
      <c r="O125" s="15"/>
    </row>
    <row r="126" spans="1:22" s="26" customFormat="1" ht="13.5" customHeight="1" thickBot="1" x14ac:dyDescent="0.25">
      <c r="A126" s="338"/>
      <c r="B126" s="232" t="s">
        <v>162</v>
      </c>
      <c r="C126" s="1018"/>
      <c r="D126" s="37"/>
      <c r="E126" s="224" t="s">
        <v>161</v>
      </c>
      <c r="F126" s="225">
        <f>SUMPRODUCT($F$124:$F$125,K124:K125)</f>
        <v>0</v>
      </c>
      <c r="G126" s="225">
        <f t="shared" ref="G126:J126" si="24">SUMPRODUCT($F$124:$F$125,L124:L125)</f>
        <v>0</v>
      </c>
      <c r="H126" s="225">
        <f>SUMPRODUCT($F$124:$F$125,M124:M125)</f>
        <v>0</v>
      </c>
      <c r="I126" s="225">
        <f t="shared" si="24"/>
        <v>0</v>
      </c>
      <c r="J126" s="225">
        <f t="shared" si="24"/>
        <v>0</v>
      </c>
      <c r="K126" s="320">
        <f>SUMPRODUCT($I$124:$I$125,K124:K125)</f>
        <v>0</v>
      </c>
      <c r="L126" s="320">
        <f t="shared" ref="L126:O126" si="25">SUMPRODUCT($I$124:$I$125,L124:L125)</f>
        <v>0</v>
      </c>
      <c r="M126" s="320">
        <f t="shared" si="25"/>
        <v>0</v>
      </c>
      <c r="N126" s="320">
        <f t="shared" si="25"/>
        <v>0</v>
      </c>
      <c r="O126" s="320">
        <f t="shared" si="25"/>
        <v>0</v>
      </c>
    </row>
    <row r="127" spans="1:22" s="26" customFormat="1" ht="15.7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SUMPRODUCT($J$124:$J$125,K124:K125)</f>
        <v>0</v>
      </c>
      <c r="L127" s="346">
        <f t="shared" ref="L127:O127" si="26">SUMPRODUCT($J$124:$J$125,L124:L125)</f>
        <v>0</v>
      </c>
      <c r="M127" s="346">
        <f t="shared" si="26"/>
        <v>0</v>
      </c>
      <c r="N127" s="346">
        <f t="shared" si="26"/>
        <v>0</v>
      </c>
      <c r="O127" s="346">
        <f t="shared" si="26"/>
        <v>0</v>
      </c>
      <c r="P127" s="90"/>
      <c r="Q127" s="90"/>
      <c r="R127" s="90"/>
      <c r="S127" s="90"/>
      <c r="T127" s="90"/>
      <c r="U127" s="90"/>
      <c r="V127" s="90"/>
    </row>
    <row r="128" spans="1:22" s="26" customFormat="1" x14ac:dyDescent="0.2">
      <c r="A128" s="338" t="s">
        <v>979</v>
      </c>
      <c r="B128" s="805" t="s">
        <v>978</v>
      </c>
      <c r="C128" s="816" t="s">
        <v>974</v>
      </c>
      <c r="D128" s="812">
        <v>16</v>
      </c>
      <c r="E128" s="790" t="s">
        <v>62</v>
      </c>
      <c r="F128" s="794">
        <v>8.9999999999999993E-3</v>
      </c>
      <c r="G128" s="795">
        <v>16</v>
      </c>
      <c r="H128" s="789">
        <v>144</v>
      </c>
      <c r="I128" s="796">
        <v>4.16</v>
      </c>
      <c r="J128" s="799">
        <v>4.53</v>
      </c>
      <c r="K128" s="15"/>
      <c r="L128" s="15"/>
      <c r="M128" s="15"/>
      <c r="N128" s="15"/>
      <c r="O128" s="15"/>
    </row>
    <row r="129" spans="1:15" s="26" customFormat="1" x14ac:dyDescent="0.2">
      <c r="A129" s="338" t="s">
        <v>976</v>
      </c>
      <c r="B129" s="806" t="s">
        <v>975</v>
      </c>
      <c r="C129" s="816" t="s">
        <v>974</v>
      </c>
      <c r="D129" s="812">
        <v>16</v>
      </c>
      <c r="E129" s="790" t="s">
        <v>62</v>
      </c>
      <c r="F129" s="794">
        <v>8.9999999999999993E-3</v>
      </c>
      <c r="G129" s="795">
        <v>16</v>
      </c>
      <c r="H129" s="789">
        <v>144</v>
      </c>
      <c r="I129" s="796">
        <v>4.16</v>
      </c>
      <c r="J129" s="797">
        <v>4.53</v>
      </c>
      <c r="K129" s="15"/>
      <c r="L129" s="15"/>
      <c r="M129" s="15"/>
      <c r="N129" s="15"/>
      <c r="O129" s="15"/>
    </row>
    <row r="130" spans="1:15" s="26" customFormat="1" x14ac:dyDescent="0.2">
      <c r="A130" s="338" t="s">
        <v>280</v>
      </c>
      <c r="B130" s="806" t="s">
        <v>144</v>
      </c>
      <c r="C130" s="816" t="s">
        <v>27</v>
      </c>
      <c r="D130" s="812">
        <v>16</v>
      </c>
      <c r="E130" s="790" t="s">
        <v>62</v>
      </c>
      <c r="F130" s="794">
        <v>8.9999999999999993E-3</v>
      </c>
      <c r="G130" s="795">
        <v>16</v>
      </c>
      <c r="H130" s="789">
        <v>144</v>
      </c>
      <c r="I130" s="796">
        <v>4.8</v>
      </c>
      <c r="J130" s="797">
        <v>5.35</v>
      </c>
      <c r="K130" s="15"/>
      <c r="L130" s="15"/>
      <c r="M130" s="15"/>
      <c r="N130" s="15"/>
      <c r="O130" s="15"/>
    </row>
    <row r="131" spans="1:15" s="26" customFormat="1" x14ac:dyDescent="0.2">
      <c r="A131" s="338" t="s">
        <v>281</v>
      </c>
      <c r="B131" s="807" t="s">
        <v>151</v>
      </c>
      <c r="C131" s="817" t="s">
        <v>27</v>
      </c>
      <c r="D131" s="813">
        <v>16</v>
      </c>
      <c r="E131" s="240" t="s">
        <v>62</v>
      </c>
      <c r="F131" s="238">
        <v>8.9999999999999993E-3</v>
      </c>
      <c r="G131" s="241">
        <v>16</v>
      </c>
      <c r="H131" s="239">
        <v>144</v>
      </c>
      <c r="I131" s="242">
        <v>4.8</v>
      </c>
      <c r="J131" s="430">
        <v>5.35</v>
      </c>
      <c r="K131" s="15"/>
      <c r="L131" s="15"/>
      <c r="M131" s="15"/>
      <c r="N131" s="15"/>
      <c r="O131" s="15"/>
    </row>
    <row r="132" spans="1:15" s="26" customFormat="1" x14ac:dyDescent="0.2">
      <c r="A132" s="338" t="s">
        <v>282</v>
      </c>
      <c r="B132" s="807" t="s">
        <v>150</v>
      </c>
      <c r="C132" s="817" t="s">
        <v>27</v>
      </c>
      <c r="D132" s="813">
        <v>16</v>
      </c>
      <c r="E132" s="240" t="s">
        <v>62</v>
      </c>
      <c r="F132" s="238">
        <v>8.9999999999999993E-3</v>
      </c>
      <c r="G132" s="241">
        <v>16</v>
      </c>
      <c r="H132" s="239">
        <v>144</v>
      </c>
      <c r="I132" s="242">
        <v>4.8</v>
      </c>
      <c r="J132" s="430">
        <v>5.35</v>
      </c>
      <c r="K132" s="15"/>
      <c r="L132" s="15"/>
      <c r="M132" s="15"/>
      <c r="N132" s="15"/>
      <c r="O132" s="15"/>
    </row>
    <row r="133" spans="1:15" s="26" customFormat="1" x14ac:dyDescent="0.2">
      <c r="A133" s="338" t="s">
        <v>283</v>
      </c>
      <c r="B133" s="807" t="s">
        <v>451</v>
      </c>
      <c r="C133" s="817" t="s">
        <v>27</v>
      </c>
      <c r="D133" s="813">
        <v>16</v>
      </c>
      <c r="E133" s="240" t="s">
        <v>62</v>
      </c>
      <c r="F133" s="238">
        <v>8.9999999999999993E-3</v>
      </c>
      <c r="G133" s="241">
        <v>16</v>
      </c>
      <c r="H133" s="239">
        <v>144</v>
      </c>
      <c r="I133" s="242">
        <v>4.8</v>
      </c>
      <c r="J133" s="430">
        <v>5.35</v>
      </c>
      <c r="K133" s="15"/>
      <c r="L133" s="15"/>
      <c r="M133" s="15"/>
      <c r="N133" s="15"/>
      <c r="O133" s="15"/>
    </row>
    <row r="134" spans="1:15" s="26" customFormat="1" x14ac:dyDescent="0.2">
      <c r="A134" s="338" t="s">
        <v>416</v>
      </c>
      <c r="B134" s="807" t="s">
        <v>933</v>
      </c>
      <c r="C134" s="817" t="s">
        <v>27</v>
      </c>
      <c r="D134" s="813">
        <v>16</v>
      </c>
      <c r="E134" s="240" t="s">
        <v>62</v>
      </c>
      <c r="F134" s="238">
        <v>8.9999999999999993E-3</v>
      </c>
      <c r="G134" s="241">
        <v>16</v>
      </c>
      <c r="H134" s="239">
        <v>144</v>
      </c>
      <c r="I134" s="242">
        <v>4.8</v>
      </c>
      <c r="J134" s="430">
        <v>5.35</v>
      </c>
      <c r="K134" s="15"/>
      <c r="L134" s="15"/>
      <c r="M134" s="15"/>
      <c r="N134" s="15"/>
      <c r="O134" s="15"/>
    </row>
    <row r="135" spans="1:15" s="26" customFormat="1" x14ac:dyDescent="0.2">
      <c r="A135" s="338" t="s">
        <v>284</v>
      </c>
      <c r="B135" s="807" t="s">
        <v>145</v>
      </c>
      <c r="C135" s="817" t="s">
        <v>27</v>
      </c>
      <c r="D135" s="813">
        <v>16</v>
      </c>
      <c r="E135" s="240" t="s">
        <v>62</v>
      </c>
      <c r="F135" s="238">
        <v>8.9999999999999993E-3</v>
      </c>
      <c r="G135" s="241">
        <v>16</v>
      </c>
      <c r="H135" s="239">
        <v>144</v>
      </c>
      <c r="I135" s="242">
        <v>4.8</v>
      </c>
      <c r="J135" s="430">
        <v>5.35</v>
      </c>
      <c r="K135" s="15"/>
      <c r="L135" s="15"/>
      <c r="M135" s="15"/>
      <c r="N135" s="15"/>
      <c r="O135" s="15"/>
    </row>
    <row r="136" spans="1:15" s="26" customFormat="1" x14ac:dyDescent="0.2">
      <c r="A136" s="338" t="s">
        <v>285</v>
      </c>
      <c r="B136" s="807" t="s">
        <v>146</v>
      </c>
      <c r="C136" s="817" t="s">
        <v>27</v>
      </c>
      <c r="D136" s="813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15" s="26" customFormat="1" x14ac:dyDescent="0.2">
      <c r="A137" s="338" t="s">
        <v>286</v>
      </c>
      <c r="B137" s="807" t="s">
        <v>147</v>
      </c>
      <c r="C137" s="817" t="s">
        <v>27</v>
      </c>
      <c r="D137" s="813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15" s="26" customFormat="1" x14ac:dyDescent="0.2">
      <c r="A138" s="338" t="s">
        <v>287</v>
      </c>
      <c r="B138" s="807" t="s">
        <v>148</v>
      </c>
      <c r="C138" s="817" t="s">
        <v>27</v>
      </c>
      <c r="D138" s="813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15" s="26" customFormat="1" x14ac:dyDescent="0.2">
      <c r="A139" s="338" t="s">
        <v>1227</v>
      </c>
      <c r="B139" s="281" t="s">
        <v>1226</v>
      </c>
      <c r="C139" s="50" t="s">
        <v>27</v>
      </c>
      <c r="D139" s="107">
        <v>16</v>
      </c>
      <c r="E139" s="93" t="s">
        <v>62</v>
      </c>
      <c r="F139" s="203">
        <v>8.9999999999999993E-3</v>
      </c>
      <c r="G139" s="17">
        <v>16</v>
      </c>
      <c r="H139" s="52">
        <v>144</v>
      </c>
      <c r="I139" s="85">
        <v>4.8</v>
      </c>
      <c r="J139" s="88">
        <v>5.35</v>
      </c>
      <c r="K139" s="15"/>
      <c r="L139" s="15"/>
      <c r="M139" s="15"/>
      <c r="N139" s="15"/>
      <c r="O139" s="15"/>
    </row>
    <row r="140" spans="1:15" s="26" customFormat="1" x14ac:dyDescent="0.2">
      <c r="A140" s="338" t="s">
        <v>1158</v>
      </c>
      <c r="B140" s="920" t="s">
        <v>589</v>
      </c>
      <c r="C140" s="921" t="s">
        <v>27</v>
      </c>
      <c r="D140" s="922">
        <v>16</v>
      </c>
      <c r="E140" s="923" t="s">
        <v>62</v>
      </c>
      <c r="F140" s="924">
        <v>8.9999999999999993E-3</v>
      </c>
      <c r="G140" s="925">
        <v>16</v>
      </c>
      <c r="H140" s="926">
        <v>144</v>
      </c>
      <c r="I140" s="927">
        <v>4.8</v>
      </c>
      <c r="J140" s="928">
        <v>5.35</v>
      </c>
      <c r="K140" s="15"/>
      <c r="L140" s="15"/>
      <c r="M140" s="15"/>
      <c r="N140" s="15"/>
      <c r="O140" s="15"/>
    </row>
    <row r="141" spans="1:15" s="26" customFormat="1" x14ac:dyDescent="0.2">
      <c r="A141" s="338" t="s">
        <v>1157</v>
      </c>
      <c r="B141" s="920" t="s">
        <v>590</v>
      </c>
      <c r="C141" s="921" t="s">
        <v>27</v>
      </c>
      <c r="D141" s="922">
        <v>16</v>
      </c>
      <c r="E141" s="923" t="s">
        <v>62</v>
      </c>
      <c r="F141" s="924">
        <v>8.9999999999999993E-3</v>
      </c>
      <c r="G141" s="925">
        <v>16</v>
      </c>
      <c r="H141" s="926">
        <v>144</v>
      </c>
      <c r="I141" s="927">
        <v>4.8</v>
      </c>
      <c r="J141" s="928">
        <v>5.35</v>
      </c>
      <c r="K141" s="15"/>
      <c r="L141" s="15"/>
      <c r="M141" s="15"/>
      <c r="N141" s="15"/>
      <c r="O141" s="15"/>
    </row>
    <row r="142" spans="1:15" s="26" customFormat="1" x14ac:dyDescent="0.2">
      <c r="A142" s="338" t="s">
        <v>893</v>
      </c>
      <c r="B142" s="281" t="s">
        <v>894</v>
      </c>
      <c r="C142" s="50" t="s">
        <v>27</v>
      </c>
      <c r="D142" s="107">
        <v>16</v>
      </c>
      <c r="E142" s="93" t="s">
        <v>62</v>
      </c>
      <c r="F142" s="203">
        <v>8.9999999999999993E-3</v>
      </c>
      <c r="G142" s="17">
        <v>16</v>
      </c>
      <c r="H142" s="52">
        <v>144</v>
      </c>
      <c r="I142" s="85">
        <v>4.8</v>
      </c>
      <c r="J142" s="88">
        <v>5.35</v>
      </c>
      <c r="K142" s="15"/>
      <c r="L142" s="15"/>
      <c r="M142" s="15"/>
      <c r="N142" s="15"/>
      <c r="O142" s="15"/>
    </row>
    <row r="143" spans="1:15" s="26" customFormat="1" x14ac:dyDescent="0.2">
      <c r="A143" s="338" t="s">
        <v>288</v>
      </c>
      <c r="B143" s="281" t="s">
        <v>143</v>
      </c>
      <c r="C143" s="272" t="s">
        <v>31</v>
      </c>
      <c r="D143" s="183">
        <v>10</v>
      </c>
      <c r="E143" s="93" t="s">
        <v>62</v>
      </c>
      <c r="F143" s="202">
        <v>8.9999999999999993E-3</v>
      </c>
      <c r="G143" s="17">
        <v>16</v>
      </c>
      <c r="H143" s="52">
        <v>144</v>
      </c>
      <c r="I143" s="85">
        <v>5</v>
      </c>
      <c r="J143" s="88">
        <v>5.51</v>
      </c>
      <c r="K143" s="15"/>
      <c r="L143" s="15"/>
      <c r="M143" s="15"/>
      <c r="N143" s="15"/>
      <c r="O143" s="15"/>
    </row>
    <row r="144" spans="1:15" s="26" customFormat="1" x14ac:dyDescent="0.2">
      <c r="A144" s="338" t="s">
        <v>289</v>
      </c>
      <c r="B144" s="281" t="s">
        <v>142</v>
      </c>
      <c r="C144" s="272" t="s">
        <v>31</v>
      </c>
      <c r="D144" s="183">
        <v>10</v>
      </c>
      <c r="E144" s="93" t="s">
        <v>62</v>
      </c>
      <c r="F144" s="202">
        <v>8.9999999999999993E-3</v>
      </c>
      <c r="G144" s="17">
        <v>16</v>
      </c>
      <c r="H144" s="52">
        <v>144</v>
      </c>
      <c r="I144" s="85">
        <v>5</v>
      </c>
      <c r="J144" s="88">
        <v>5.51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290</v>
      </c>
      <c r="B145" s="281" t="s">
        <v>205</v>
      </c>
      <c r="C145" s="272" t="s">
        <v>31</v>
      </c>
      <c r="D145" s="183">
        <v>10</v>
      </c>
      <c r="E145" s="93" t="s">
        <v>62</v>
      </c>
      <c r="F145" s="202">
        <v>8.9999999999999993E-3</v>
      </c>
      <c r="G145" s="17">
        <v>16</v>
      </c>
      <c r="H145" s="52">
        <v>144</v>
      </c>
      <c r="I145" s="85">
        <v>5</v>
      </c>
      <c r="J145" s="88">
        <v>5.51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291</v>
      </c>
      <c r="B146" s="281" t="s">
        <v>149</v>
      </c>
      <c r="C146" s="272" t="s">
        <v>31</v>
      </c>
      <c r="D146" s="183">
        <v>10</v>
      </c>
      <c r="E146" s="93" t="s">
        <v>62</v>
      </c>
      <c r="F146" s="202">
        <v>8.9999999999999993E-3</v>
      </c>
      <c r="G146" s="17">
        <v>16</v>
      </c>
      <c r="H146" s="52">
        <v>144</v>
      </c>
      <c r="I146" s="85">
        <v>5</v>
      </c>
      <c r="J146" s="88">
        <v>5.51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292</v>
      </c>
      <c r="B147" s="281" t="s">
        <v>206</v>
      </c>
      <c r="C147" s="272" t="s">
        <v>31</v>
      </c>
      <c r="D147" s="183">
        <v>10</v>
      </c>
      <c r="E147" s="93" t="s">
        <v>62</v>
      </c>
      <c r="F147" s="202">
        <v>8.9999999999999993E-3</v>
      </c>
      <c r="G147" s="17">
        <v>16</v>
      </c>
      <c r="H147" s="52">
        <v>144</v>
      </c>
      <c r="I147" s="85">
        <v>5</v>
      </c>
      <c r="J147" s="88">
        <v>5.51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293</v>
      </c>
      <c r="B148" s="281" t="s">
        <v>146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294</v>
      </c>
      <c r="B149" s="808" t="s">
        <v>147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843</v>
      </c>
      <c r="B150" s="808" t="s">
        <v>844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1131</v>
      </c>
      <c r="B151" s="920" t="s">
        <v>589</v>
      </c>
      <c r="C151" s="921" t="s">
        <v>31</v>
      </c>
      <c r="D151" s="922">
        <v>10</v>
      </c>
      <c r="E151" s="923" t="s">
        <v>62</v>
      </c>
      <c r="F151" s="924">
        <v>8.9999999999999993E-3</v>
      </c>
      <c r="G151" s="925">
        <v>16</v>
      </c>
      <c r="H151" s="926">
        <v>144</v>
      </c>
      <c r="I151" s="927">
        <v>5</v>
      </c>
      <c r="J151" s="92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1129</v>
      </c>
      <c r="B152" s="920" t="s">
        <v>590</v>
      </c>
      <c r="C152" s="921" t="s">
        <v>31</v>
      </c>
      <c r="D152" s="922">
        <v>10</v>
      </c>
      <c r="E152" s="923" t="s">
        <v>62</v>
      </c>
      <c r="F152" s="924">
        <v>8.9999999999999993E-3</v>
      </c>
      <c r="G152" s="925">
        <v>16</v>
      </c>
      <c r="H152" s="926">
        <v>144</v>
      </c>
      <c r="I152" s="927">
        <v>5</v>
      </c>
      <c r="J152" s="92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295</v>
      </c>
      <c r="B153" s="809" t="s">
        <v>143</v>
      </c>
      <c r="C153" s="818" t="s">
        <v>209</v>
      </c>
      <c r="D153" s="814">
        <v>6</v>
      </c>
      <c r="E153" s="432" t="s">
        <v>62</v>
      </c>
      <c r="F153" s="433">
        <v>8.9999999999999993E-3</v>
      </c>
      <c r="G153" s="434">
        <v>16</v>
      </c>
      <c r="H153" s="431">
        <v>144</v>
      </c>
      <c r="I153" s="435">
        <v>4.2</v>
      </c>
      <c r="J153" s="452">
        <v>4.66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296</v>
      </c>
      <c r="B154" s="809" t="s">
        <v>149</v>
      </c>
      <c r="C154" s="818" t="s">
        <v>209</v>
      </c>
      <c r="D154" s="814">
        <v>6</v>
      </c>
      <c r="E154" s="432" t="s">
        <v>62</v>
      </c>
      <c r="F154" s="433">
        <v>8.9999999999999993E-3</v>
      </c>
      <c r="G154" s="434">
        <v>16</v>
      </c>
      <c r="H154" s="431">
        <v>144</v>
      </c>
      <c r="I154" s="435">
        <v>4.2</v>
      </c>
      <c r="J154" s="452">
        <v>4.66</v>
      </c>
      <c r="K154" s="15"/>
      <c r="L154" s="15"/>
      <c r="M154" s="15"/>
      <c r="N154" s="15"/>
      <c r="O154" s="15"/>
    </row>
    <row r="155" spans="1:15" s="26" customFormat="1" hidden="1" x14ac:dyDescent="0.2">
      <c r="A155" s="338"/>
      <c r="B155" s="810" t="s">
        <v>589</v>
      </c>
      <c r="C155" s="818" t="s">
        <v>209</v>
      </c>
      <c r="D155" s="814">
        <v>6</v>
      </c>
      <c r="E155" s="432" t="s">
        <v>62</v>
      </c>
      <c r="F155" s="433">
        <v>8.9999999999999993E-3</v>
      </c>
      <c r="G155" s="434">
        <v>16</v>
      </c>
      <c r="H155" s="431">
        <v>144</v>
      </c>
      <c r="I155" s="435">
        <v>4.2</v>
      </c>
      <c r="J155" s="452">
        <v>4.66</v>
      </c>
      <c r="K155" s="15"/>
      <c r="L155" s="15"/>
      <c r="M155" s="15"/>
      <c r="N155" s="15"/>
      <c r="O155" s="15"/>
    </row>
    <row r="156" spans="1:15" s="26" customFormat="1" ht="13.5" hidden="1" thickBot="1" x14ac:dyDescent="0.25">
      <c r="A156" s="338"/>
      <c r="B156" s="811" t="s">
        <v>590</v>
      </c>
      <c r="C156" s="819" t="s">
        <v>209</v>
      </c>
      <c r="D156" s="815">
        <v>6</v>
      </c>
      <c r="E156" s="560" t="s">
        <v>62</v>
      </c>
      <c r="F156" s="561">
        <v>8.9999999999999993E-3</v>
      </c>
      <c r="G156" s="562">
        <v>16</v>
      </c>
      <c r="H156" s="559">
        <v>144</v>
      </c>
      <c r="I156" s="563">
        <v>4.2</v>
      </c>
      <c r="J156" s="564">
        <v>4.66</v>
      </c>
      <c r="K156" s="103"/>
      <c r="L156" s="103"/>
      <c r="M156" s="103"/>
      <c r="N156" s="103"/>
      <c r="O156" s="103"/>
    </row>
    <row r="157" spans="1:15" s="26" customFormat="1" ht="13.5" customHeight="1" thickBot="1" x14ac:dyDescent="0.25">
      <c r="A157" s="338"/>
      <c r="B157" s="232" t="s">
        <v>163</v>
      </c>
      <c r="C157" s="244"/>
      <c r="D157" s="224"/>
      <c r="E157" s="224" t="s">
        <v>161</v>
      </c>
      <c r="F157" s="225">
        <f>SUMPRODUCT($F$128:$F$156,K128:K156)</f>
        <v>0</v>
      </c>
      <c r="G157" s="225">
        <f>SUMPRODUCT($F$128:$F$156,L128:L156)</f>
        <v>0</v>
      </c>
      <c r="H157" s="225">
        <f>SUMPRODUCT($F$128:$F$156,M128:M156)</f>
        <v>0</v>
      </c>
      <c r="I157" s="225">
        <f>SUMPRODUCT($F$128:$F$156,N128:N156)</f>
        <v>0</v>
      </c>
      <c r="J157" s="225">
        <f>SUMPRODUCT($F$128:$F$156,O128:O156)</f>
        <v>0</v>
      </c>
      <c r="K157" s="128">
        <f>SUMPRODUCT($I$128:$I$156,K128:K156)</f>
        <v>0</v>
      </c>
      <c r="L157" s="128">
        <f>SUMPRODUCT($I$128:$I$156,L128:L156)</f>
        <v>0</v>
      </c>
      <c r="M157" s="128">
        <f>SUMPRODUCT($I$128:$I$156,M128:M156)</f>
        <v>0</v>
      </c>
      <c r="N157" s="128">
        <f>SUMPRODUCT($I$128:$I$156,N128:N156)</f>
        <v>0</v>
      </c>
      <c r="O157" s="128">
        <f>SUMPRODUCT($I$128:$I$156,O128:O156)</f>
        <v>0</v>
      </c>
    </row>
    <row r="158" spans="1:15" s="26" customFormat="1" ht="13.5" customHeight="1" thickBot="1" x14ac:dyDescent="0.25">
      <c r="A158" s="338"/>
      <c r="B158" s="226" t="s">
        <v>34</v>
      </c>
      <c r="C158" s="227"/>
      <c r="D158" s="228"/>
      <c r="E158" s="228"/>
      <c r="F158" s="229"/>
      <c r="G158" s="228"/>
      <c r="H158" s="230"/>
      <c r="I158" s="230"/>
      <c r="J158" s="347"/>
      <c r="K158" s="989">
        <f>SUMPRODUCT($J$128:$J$156,K128:K156)</f>
        <v>0</v>
      </c>
      <c r="L158" s="348">
        <f>SUMPRODUCT($J$128:$J$156,L128:L156)</f>
        <v>0</v>
      </c>
      <c r="M158" s="989">
        <f>SUMPRODUCT($J$128:$J$156,M128:M156)</f>
        <v>0</v>
      </c>
      <c r="N158" s="348">
        <f>SUMPRODUCT($J$128:$J$156,N128:N156)</f>
        <v>0</v>
      </c>
      <c r="O158" s="989">
        <f>SUMPRODUCT($J$128:$J$156,O128:O156)</f>
        <v>0</v>
      </c>
    </row>
    <row r="159" spans="1:15" s="26" customFormat="1" ht="13.5" thickBot="1" x14ac:dyDescent="0.25">
      <c r="A159" s="338"/>
      <c r="B159" s="25" t="s">
        <v>13</v>
      </c>
      <c r="C159" s="959"/>
      <c r="D159" s="25"/>
      <c r="E159" s="25"/>
      <c r="F159" s="948"/>
      <c r="G159" s="25"/>
      <c r="H159" s="25"/>
      <c r="I159" s="25"/>
      <c r="J159" s="168"/>
      <c r="K159" s="293"/>
      <c r="L159" s="413"/>
      <c r="M159" s="293"/>
      <c r="N159" s="413"/>
      <c r="O159" s="293"/>
    </row>
    <row r="160" spans="1:15" s="26" customFormat="1" x14ac:dyDescent="0.2">
      <c r="A160" s="873" t="s">
        <v>1208</v>
      </c>
      <c r="B160" s="1041" t="s">
        <v>96</v>
      </c>
      <c r="C160" s="46" t="s">
        <v>170</v>
      </c>
      <c r="D160" s="100">
        <v>72</v>
      </c>
      <c r="E160" s="91" t="s">
        <v>62</v>
      </c>
      <c r="F160" s="211">
        <v>8.0000000000000002E-3</v>
      </c>
      <c r="G160" s="23">
        <v>16</v>
      </c>
      <c r="H160" s="1046">
        <v>144</v>
      </c>
      <c r="I160" s="132">
        <v>5.04</v>
      </c>
      <c r="J160" s="174">
        <v>5.3</v>
      </c>
      <c r="K160" s="15"/>
      <c r="L160" s="488"/>
      <c r="M160" s="15"/>
      <c r="N160" s="488"/>
      <c r="O160" s="15"/>
    </row>
    <row r="161" spans="1:15" s="26" customFormat="1" x14ac:dyDescent="0.2">
      <c r="A161" s="873" t="s">
        <v>1209</v>
      </c>
      <c r="B161" s="975" t="s">
        <v>96</v>
      </c>
      <c r="C161" s="50" t="s">
        <v>2</v>
      </c>
      <c r="D161" s="107">
        <v>36</v>
      </c>
      <c r="E161" s="93" t="s">
        <v>62</v>
      </c>
      <c r="F161" s="212">
        <v>8.0000000000000002E-3</v>
      </c>
      <c r="G161" s="195">
        <v>16</v>
      </c>
      <c r="H161" s="969">
        <v>144</v>
      </c>
      <c r="I161" s="125">
        <v>5.04</v>
      </c>
      <c r="J161" s="126">
        <v>5.3</v>
      </c>
      <c r="K161" s="15"/>
      <c r="L161" s="488"/>
      <c r="M161" s="15"/>
      <c r="N161" s="488"/>
      <c r="O161" s="15"/>
    </row>
    <row r="162" spans="1:15" s="26" customFormat="1" x14ac:dyDescent="0.2">
      <c r="A162" s="873" t="s">
        <v>297</v>
      </c>
      <c r="B162" s="975" t="s">
        <v>96</v>
      </c>
      <c r="C162" s="50" t="s">
        <v>740</v>
      </c>
      <c r="D162" s="107">
        <v>12</v>
      </c>
      <c r="E162" s="93" t="s">
        <v>62</v>
      </c>
      <c r="F162" s="212">
        <v>7.0000000000000001E-3</v>
      </c>
      <c r="G162" s="195">
        <v>19</v>
      </c>
      <c r="H162" s="969">
        <v>190</v>
      </c>
      <c r="I162" s="125">
        <v>2.16</v>
      </c>
      <c r="J162" s="126">
        <v>3.98</v>
      </c>
      <c r="K162" s="15"/>
      <c r="L162" s="488"/>
      <c r="M162" s="15"/>
      <c r="N162" s="488"/>
      <c r="O162" s="15"/>
    </row>
    <row r="163" spans="1:15" s="26" customFormat="1" x14ac:dyDescent="0.2">
      <c r="A163" s="873" t="s">
        <v>298</v>
      </c>
      <c r="B163" s="975" t="s">
        <v>14</v>
      </c>
      <c r="C163" s="278" t="s">
        <v>31</v>
      </c>
      <c r="D163" s="107">
        <v>12</v>
      </c>
      <c r="E163" s="93" t="s">
        <v>62</v>
      </c>
      <c r="F163" s="212">
        <v>0.01</v>
      </c>
      <c r="G163" s="195">
        <v>11</v>
      </c>
      <c r="H163" s="127">
        <v>66</v>
      </c>
      <c r="I163" s="85">
        <v>6</v>
      </c>
      <c r="J163" s="88">
        <v>9.7100000000000009</v>
      </c>
      <c r="K163" s="15"/>
      <c r="L163" s="488"/>
      <c r="M163" s="15"/>
      <c r="N163" s="488"/>
      <c r="O163" s="15"/>
    </row>
    <row r="164" spans="1:15" s="26" customFormat="1" ht="13.5" thickBot="1" x14ac:dyDescent="0.25">
      <c r="A164" s="873" t="s">
        <v>299</v>
      </c>
      <c r="B164" s="975" t="s">
        <v>14</v>
      </c>
      <c r="C164" s="50" t="s">
        <v>544</v>
      </c>
      <c r="D164" s="107">
        <v>6</v>
      </c>
      <c r="E164" s="93" t="s">
        <v>62</v>
      </c>
      <c r="F164" s="203">
        <v>1.2999999999999999E-2</v>
      </c>
      <c r="G164" s="410">
        <v>16</v>
      </c>
      <c r="H164" s="406">
        <v>80</v>
      </c>
      <c r="I164" s="85">
        <v>6</v>
      </c>
      <c r="J164" s="88">
        <v>8.86</v>
      </c>
      <c r="K164" s="103"/>
      <c r="L164" s="488"/>
      <c r="M164" s="103"/>
      <c r="N164" s="488"/>
      <c r="O164" s="103"/>
    </row>
    <row r="165" spans="1:15" s="26" customFormat="1" ht="13.5" customHeight="1" thickBot="1" x14ac:dyDescent="0.25">
      <c r="A165" s="873"/>
      <c r="B165" s="976" t="s">
        <v>163</v>
      </c>
      <c r="C165" s="978"/>
      <c r="D165" s="977"/>
      <c r="E165" s="972" t="s">
        <v>161</v>
      </c>
      <c r="F165" s="973">
        <f>SUMPRODUCT($F$160:$F$164,K160:K164)</f>
        <v>0</v>
      </c>
      <c r="G165" s="973">
        <f>SUMPRODUCT($F$160:$F$164,L160:L164)</f>
        <v>0</v>
      </c>
      <c r="H165" s="973">
        <f>SUMPRODUCT($F$160:$F$164,M160:M164)</f>
        <v>0</v>
      </c>
      <c r="I165" s="973">
        <f>SUMPRODUCT($F$160:$F$164,N160:N164)</f>
        <v>0</v>
      </c>
      <c r="J165" s="974">
        <f>SUMPRODUCT($F$160:$F$164,O160:O164)</f>
        <v>0</v>
      </c>
      <c r="K165" s="109">
        <f>SUMPRODUCT($I$160:$I$164,K160:K164)</f>
        <v>0</v>
      </c>
      <c r="L165" s="109">
        <f t="shared" ref="L165:N165" si="27">SUMPRODUCT($I$160:$I$164,L160:L164)</f>
        <v>0</v>
      </c>
      <c r="M165" s="109">
        <f>SUMPRODUCT($I$160:$I$164,M160:M164)</f>
        <v>0</v>
      </c>
      <c r="N165" s="109">
        <f t="shared" si="27"/>
        <v>0</v>
      </c>
      <c r="O165" s="109">
        <f>SUMPRODUCT($I$160:$I$164,O160:O164)</f>
        <v>0</v>
      </c>
    </row>
    <row r="166" spans="1:15" s="26" customFormat="1" ht="13.5" customHeight="1" thickBot="1" x14ac:dyDescent="0.25">
      <c r="A166" s="338"/>
      <c r="B166" s="519" t="s">
        <v>34</v>
      </c>
      <c r="C166" s="520"/>
      <c r="D166" s="493"/>
      <c r="E166" s="493"/>
      <c r="F166" s="970"/>
      <c r="G166" s="493"/>
      <c r="H166" s="521"/>
      <c r="I166" s="521"/>
      <c r="J166" s="971"/>
      <c r="K166" s="110">
        <f>SUMPRODUCT($J$160:$J$164,K160:K164)</f>
        <v>0</v>
      </c>
      <c r="L166" s="110">
        <f t="shared" ref="L166:O166" si="28">SUMPRODUCT($J$160:$J$164,L160:L164)</f>
        <v>0</v>
      </c>
      <c r="M166" s="110">
        <f t="shared" si="28"/>
        <v>0</v>
      </c>
      <c r="N166" s="110">
        <f t="shared" si="28"/>
        <v>0</v>
      </c>
      <c r="O166" s="110">
        <f t="shared" si="28"/>
        <v>0</v>
      </c>
    </row>
    <row r="167" spans="1:15" s="26" customFormat="1" ht="12.75" customHeight="1" thickBot="1" x14ac:dyDescent="0.25">
      <c r="A167" s="585"/>
      <c r="B167" s="373" t="s">
        <v>22</v>
      </c>
      <c r="C167" s="187"/>
      <c r="D167" s="45"/>
      <c r="E167" s="45"/>
      <c r="F167" s="206"/>
      <c r="G167" s="45"/>
      <c r="H167" s="45"/>
      <c r="I167" s="45"/>
      <c r="J167" s="118"/>
      <c r="K167" s="293"/>
      <c r="L167" s="371"/>
      <c r="M167" s="293"/>
      <c r="N167" s="371"/>
      <c r="O167" s="293"/>
    </row>
    <row r="168" spans="1:15" s="26" customFormat="1" x14ac:dyDescent="0.2">
      <c r="A168" s="617" t="s">
        <v>308</v>
      </c>
      <c r="B168" s="742" t="s">
        <v>18</v>
      </c>
      <c r="C168" s="104" t="s">
        <v>27</v>
      </c>
      <c r="D168" s="477">
        <v>16</v>
      </c>
      <c r="E168" s="91" t="s">
        <v>62</v>
      </c>
      <c r="F168" s="211">
        <v>8.9999999999999993E-3</v>
      </c>
      <c r="G168" s="19">
        <v>16</v>
      </c>
      <c r="H168" s="75">
        <v>144</v>
      </c>
      <c r="I168" s="92">
        <v>4.8</v>
      </c>
      <c r="J168" s="375">
        <v>5.36</v>
      </c>
      <c r="K168" s="363"/>
      <c r="L168" s="363"/>
      <c r="M168" s="363"/>
      <c r="N168" s="363"/>
      <c r="O168" s="363"/>
    </row>
    <row r="169" spans="1:15" s="26" customFormat="1" x14ac:dyDescent="0.2">
      <c r="A169" s="338" t="s">
        <v>303</v>
      </c>
      <c r="B169" s="330" t="s">
        <v>19</v>
      </c>
      <c r="C169" s="105" t="s">
        <v>27</v>
      </c>
      <c r="D169" s="436">
        <v>16</v>
      </c>
      <c r="E169" s="93" t="s">
        <v>62</v>
      </c>
      <c r="F169" s="212">
        <v>8.9999999999999993E-3</v>
      </c>
      <c r="G169" s="283">
        <v>16</v>
      </c>
      <c r="H169" s="106">
        <v>144</v>
      </c>
      <c r="I169" s="85">
        <v>4.8</v>
      </c>
      <c r="J169" s="356">
        <v>5.36</v>
      </c>
      <c r="K169" s="15"/>
      <c r="L169" s="15"/>
      <c r="M169" s="15"/>
      <c r="N169" s="15"/>
      <c r="O169" s="15"/>
    </row>
    <row r="170" spans="1:15" s="26" customFormat="1" x14ac:dyDescent="0.2">
      <c r="A170" s="338" t="s">
        <v>301</v>
      </c>
      <c r="B170" s="331" t="s">
        <v>20</v>
      </c>
      <c r="C170" s="105" t="s">
        <v>27</v>
      </c>
      <c r="D170" s="436">
        <v>16</v>
      </c>
      <c r="E170" s="93" t="s">
        <v>62</v>
      </c>
      <c r="F170" s="212">
        <v>8.9999999999999993E-3</v>
      </c>
      <c r="G170" s="283">
        <v>16</v>
      </c>
      <c r="H170" s="106">
        <v>144</v>
      </c>
      <c r="I170" s="85">
        <v>4.8</v>
      </c>
      <c r="J170" s="356">
        <v>5.36</v>
      </c>
      <c r="K170" s="15"/>
      <c r="L170" s="15"/>
      <c r="M170" s="15"/>
      <c r="N170" s="15"/>
      <c r="O170" s="15"/>
    </row>
    <row r="171" spans="1:15" s="26" customFormat="1" x14ac:dyDescent="0.2">
      <c r="A171" s="338" t="s">
        <v>302</v>
      </c>
      <c r="B171" s="331" t="s">
        <v>21</v>
      </c>
      <c r="C171" s="105" t="s">
        <v>27</v>
      </c>
      <c r="D171" s="436">
        <v>16</v>
      </c>
      <c r="E171" s="93" t="s">
        <v>62</v>
      </c>
      <c r="F171" s="212">
        <v>8.9999999999999993E-3</v>
      </c>
      <c r="G171" s="283">
        <v>16</v>
      </c>
      <c r="H171" s="106">
        <v>144</v>
      </c>
      <c r="I171" s="85">
        <v>4.8</v>
      </c>
      <c r="J171" s="356">
        <v>5.36</v>
      </c>
      <c r="K171" s="15"/>
      <c r="L171" s="15"/>
      <c r="M171" s="15"/>
      <c r="N171" s="15"/>
      <c r="O171" s="15"/>
    </row>
    <row r="172" spans="1:15" s="26" customFormat="1" hidden="1" x14ac:dyDescent="0.2">
      <c r="A172" s="338"/>
      <c r="B172" s="741" t="s">
        <v>28</v>
      </c>
      <c r="C172" s="105" t="s">
        <v>27</v>
      </c>
      <c r="D172" s="436">
        <v>16</v>
      </c>
      <c r="E172" s="93" t="s">
        <v>62</v>
      </c>
      <c r="F172" s="212">
        <v>8.9999999999999993E-3</v>
      </c>
      <c r="G172" s="283">
        <v>16</v>
      </c>
      <c r="H172" s="106">
        <v>144</v>
      </c>
      <c r="I172" s="85">
        <v>4.8</v>
      </c>
      <c r="J172" s="356">
        <v>5.36</v>
      </c>
      <c r="K172" s="15"/>
      <c r="L172" s="15"/>
      <c r="M172" s="15"/>
      <c r="N172" s="15"/>
      <c r="O172" s="15"/>
    </row>
    <row r="173" spans="1:15" s="26" customFormat="1" x14ac:dyDescent="0.2">
      <c r="A173" s="338" t="s">
        <v>307</v>
      </c>
      <c r="B173" s="330" t="s">
        <v>23</v>
      </c>
      <c r="C173" s="105" t="s">
        <v>27</v>
      </c>
      <c r="D173" s="436">
        <v>16</v>
      </c>
      <c r="E173" s="93" t="s">
        <v>62</v>
      </c>
      <c r="F173" s="212">
        <v>8.9999999999999993E-3</v>
      </c>
      <c r="G173" s="283">
        <v>16</v>
      </c>
      <c r="H173" s="106">
        <v>144</v>
      </c>
      <c r="I173" s="85">
        <v>4.8</v>
      </c>
      <c r="J173" s="356">
        <v>5.36</v>
      </c>
      <c r="K173" s="15"/>
      <c r="L173" s="15"/>
      <c r="M173" s="15"/>
      <c r="N173" s="15"/>
      <c r="O173" s="15"/>
    </row>
    <row r="174" spans="1:15" s="26" customFormat="1" x14ac:dyDescent="0.2">
      <c r="A174" s="338" t="s">
        <v>306</v>
      </c>
      <c r="B174" s="330" t="s">
        <v>223</v>
      </c>
      <c r="C174" s="278" t="s">
        <v>27</v>
      </c>
      <c r="D174" s="436">
        <v>16</v>
      </c>
      <c r="E174" s="93" t="s">
        <v>62</v>
      </c>
      <c r="F174" s="212">
        <v>8.9999999999999993E-3</v>
      </c>
      <c r="G174" s="410">
        <v>16</v>
      </c>
      <c r="H174" s="4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305</v>
      </c>
      <c r="B175" s="330" t="s">
        <v>24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309</v>
      </c>
      <c r="B176" s="332" t="s">
        <v>153</v>
      </c>
      <c r="C176" s="279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ht="13.5" customHeight="1" x14ac:dyDescent="0.2">
      <c r="A177" s="338" t="s">
        <v>310</v>
      </c>
      <c r="B177" s="332" t="s">
        <v>154</v>
      </c>
      <c r="C177" s="279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304</v>
      </c>
      <c r="B178" s="330" t="s">
        <v>187</v>
      </c>
      <c r="C178" s="278" t="s">
        <v>27</v>
      </c>
      <c r="D178" s="436">
        <v>16</v>
      </c>
      <c r="E178" s="93" t="s">
        <v>62</v>
      </c>
      <c r="F178" s="212">
        <v>8.9999999999999993E-3</v>
      </c>
      <c r="G178" s="410">
        <v>16</v>
      </c>
      <c r="H178" s="4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583</v>
      </c>
      <c r="B179" s="330" t="s">
        <v>582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4"/>
      <c r="L179" s="14"/>
      <c r="M179" s="14"/>
      <c r="N179" s="14"/>
      <c r="O179" s="15"/>
    </row>
    <row r="180" spans="1:15" s="26" customFormat="1" x14ac:dyDescent="0.2">
      <c r="A180" s="338" t="s">
        <v>613</v>
      </c>
      <c r="B180" s="330" t="s">
        <v>612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767</v>
      </c>
      <c r="B181" s="330" t="s">
        <v>769</v>
      </c>
      <c r="C181" s="278" t="s">
        <v>27</v>
      </c>
      <c r="D181" s="436">
        <v>16</v>
      </c>
      <c r="E181" s="93" t="s">
        <v>62</v>
      </c>
      <c r="F181" s="212">
        <v>8.9999999999999993E-3</v>
      </c>
      <c r="G181" s="410">
        <v>16</v>
      </c>
      <c r="H181" s="406">
        <v>144</v>
      </c>
      <c r="I181" s="85">
        <v>4.8</v>
      </c>
      <c r="J181" s="356">
        <v>5.36</v>
      </c>
      <c r="K181" s="14"/>
      <c r="L181" s="14"/>
      <c r="M181" s="14"/>
      <c r="N181" s="14"/>
      <c r="O181" s="15"/>
    </row>
    <row r="182" spans="1:15" s="26" customFormat="1" x14ac:dyDescent="0.2">
      <c r="A182" s="338" t="s">
        <v>768</v>
      </c>
      <c r="B182" s="330" t="s">
        <v>770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4"/>
      <c r="L182" s="14"/>
      <c r="M182" s="14"/>
      <c r="N182" s="14"/>
      <c r="O182" s="15"/>
    </row>
    <row r="183" spans="1:15" s="26" customFormat="1" ht="13.5" customHeight="1" x14ac:dyDescent="0.2">
      <c r="A183" s="338" t="s">
        <v>829</v>
      </c>
      <c r="B183" s="330" t="s">
        <v>831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ht="13.5" hidden="1" customHeight="1" x14ac:dyDescent="0.2">
      <c r="A184" s="338"/>
      <c r="B184" s="330" t="s">
        <v>882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t="13.5" customHeight="1" x14ac:dyDescent="0.2">
      <c r="A185" s="338" t="s">
        <v>885</v>
      </c>
      <c r="B185" s="330" t="s">
        <v>881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hidden="1" customHeight="1" x14ac:dyDescent="0.2">
      <c r="A186" s="338"/>
      <c r="B186" s="330" t="s">
        <v>883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/>
      <c r="B187" s="330"/>
      <c r="C187" s="278"/>
      <c r="D187" s="436"/>
      <c r="E187" s="93"/>
      <c r="F187" s="212"/>
      <c r="G187" s="410"/>
      <c r="H187" s="406"/>
      <c r="I187" s="85"/>
      <c r="J187" s="356"/>
      <c r="K187" s="14"/>
      <c r="L187" s="14"/>
      <c r="M187" s="14"/>
      <c r="N187" s="14"/>
      <c r="O187" s="15"/>
    </row>
    <row r="188" spans="1:15" s="26" customFormat="1" ht="15.75" hidden="1" x14ac:dyDescent="0.25">
      <c r="A188" s="338"/>
      <c r="B188" s="800" t="s">
        <v>124</v>
      </c>
      <c r="C188" s="278"/>
      <c r="D188" s="436"/>
      <c r="E188" s="93"/>
      <c r="F188" s="212"/>
      <c r="G188" s="410"/>
      <c r="H188" s="406"/>
      <c r="I188" s="85"/>
      <c r="J188" s="356"/>
      <c r="K188" s="14"/>
      <c r="L188" s="14"/>
      <c r="M188" s="14"/>
      <c r="N188" s="14"/>
      <c r="O188" s="15"/>
    </row>
    <row r="189" spans="1:15" s="26" customFormat="1" hidden="1" x14ac:dyDescent="0.2">
      <c r="A189" s="338"/>
      <c r="B189" s="708" t="s">
        <v>477</v>
      </c>
      <c r="C189" s="501" t="s">
        <v>27</v>
      </c>
      <c r="D189" s="502">
        <v>16</v>
      </c>
      <c r="E189" s="503" t="s">
        <v>62</v>
      </c>
      <c r="F189" s="504">
        <v>8.9999999999999993E-3</v>
      </c>
      <c r="G189" s="505">
        <v>16</v>
      </c>
      <c r="H189" s="506">
        <v>144</v>
      </c>
      <c r="I189" s="507">
        <v>4.8</v>
      </c>
      <c r="J189" s="508">
        <v>5.36</v>
      </c>
      <c r="K189" s="14"/>
      <c r="L189" s="14"/>
      <c r="M189" s="14"/>
      <c r="N189" s="14"/>
      <c r="O189" s="15"/>
    </row>
    <row r="190" spans="1:15" s="26" customFormat="1" hidden="1" x14ac:dyDescent="0.2">
      <c r="A190" s="338"/>
      <c r="B190" s="708" t="s">
        <v>478</v>
      </c>
      <c r="C190" s="501" t="s">
        <v>27</v>
      </c>
      <c r="D190" s="502">
        <v>16</v>
      </c>
      <c r="E190" s="503" t="s">
        <v>62</v>
      </c>
      <c r="F190" s="504">
        <v>8.9999999999999993E-3</v>
      </c>
      <c r="G190" s="505">
        <v>16</v>
      </c>
      <c r="H190" s="506">
        <v>144</v>
      </c>
      <c r="I190" s="507">
        <v>4.8</v>
      </c>
      <c r="J190" s="508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/>
      <c r="B191" s="331"/>
      <c r="C191" s="105"/>
      <c r="D191" s="437"/>
      <c r="E191" s="492"/>
      <c r="F191" s="218"/>
      <c r="G191" s="492"/>
      <c r="H191" s="71"/>
      <c r="I191" s="71"/>
      <c r="J191" s="361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331" t="s">
        <v>43</v>
      </c>
      <c r="C192" s="105" t="s">
        <v>30</v>
      </c>
      <c r="D192" s="438">
        <v>10</v>
      </c>
      <c r="E192" s="93" t="s">
        <v>62</v>
      </c>
      <c r="F192" s="213">
        <v>8.9999999999999993E-3</v>
      </c>
      <c r="G192" s="20">
        <v>12</v>
      </c>
      <c r="H192" s="492">
        <v>84</v>
      </c>
      <c r="I192" s="71">
        <v>4</v>
      </c>
      <c r="J192" s="361">
        <v>8.33</v>
      </c>
      <c r="K192" s="15"/>
      <c r="L192" s="15"/>
      <c r="M192" s="15"/>
      <c r="N192" s="15"/>
      <c r="O192" s="15"/>
    </row>
    <row r="193" spans="1:15" s="26" customFormat="1" x14ac:dyDescent="0.2">
      <c r="A193" s="338" t="s">
        <v>313</v>
      </c>
      <c r="B193" s="331" t="s">
        <v>40</v>
      </c>
      <c r="C193" s="105" t="s">
        <v>30</v>
      </c>
      <c r="D193" s="438">
        <v>10</v>
      </c>
      <c r="E193" s="93" t="s">
        <v>62</v>
      </c>
      <c r="F193" s="213">
        <v>8.9999999999999993E-3</v>
      </c>
      <c r="G193" s="20">
        <v>12</v>
      </c>
      <c r="H193" s="492">
        <v>84</v>
      </c>
      <c r="I193" s="71">
        <v>4</v>
      </c>
      <c r="J193" s="361">
        <v>8.33</v>
      </c>
      <c r="K193" s="15"/>
      <c r="L193" s="15"/>
      <c r="M193" s="15"/>
      <c r="N193" s="15"/>
      <c r="O193" s="15"/>
    </row>
    <row r="194" spans="1:15" s="26" customFormat="1" x14ac:dyDescent="0.2">
      <c r="A194" s="338" t="s">
        <v>314</v>
      </c>
      <c r="B194" s="331" t="s">
        <v>42</v>
      </c>
      <c r="C194" s="105" t="s">
        <v>30</v>
      </c>
      <c r="D194" s="438">
        <v>10</v>
      </c>
      <c r="E194" s="93" t="s">
        <v>62</v>
      </c>
      <c r="F194" s="213">
        <v>8.9999999999999993E-3</v>
      </c>
      <c r="G194" s="20">
        <v>12</v>
      </c>
      <c r="H194" s="492">
        <v>84</v>
      </c>
      <c r="I194" s="71">
        <v>4</v>
      </c>
      <c r="J194" s="361">
        <v>8.33</v>
      </c>
      <c r="K194" s="15"/>
      <c r="L194" s="15"/>
      <c r="M194" s="15"/>
      <c r="N194" s="15"/>
      <c r="O194" s="15"/>
    </row>
    <row r="195" spans="1:15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212">
        <v>8.9999999999999993E-3</v>
      </c>
      <c r="G195" s="195">
        <v>12</v>
      </c>
      <c r="H195" s="127">
        <v>84</v>
      </c>
      <c r="I195" s="85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212">
        <v>8.9999999999999993E-3</v>
      </c>
      <c r="G197" s="195">
        <v>12</v>
      </c>
      <c r="H197" s="127">
        <v>84</v>
      </c>
      <c r="I197" s="85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213">
        <v>8.9999999999999993E-3</v>
      </c>
      <c r="G199" s="195">
        <v>12</v>
      </c>
      <c r="H199" s="127">
        <v>84</v>
      </c>
      <c r="I199" s="85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ht="13.5" thickBot="1" x14ac:dyDescent="0.25">
      <c r="A201" s="717" t="s">
        <v>321</v>
      </c>
      <c r="B201" s="333" t="s">
        <v>179</v>
      </c>
      <c r="C201" s="280" t="s">
        <v>30</v>
      </c>
      <c r="D201" s="439">
        <v>10</v>
      </c>
      <c r="E201" s="94" t="s">
        <v>62</v>
      </c>
      <c r="F201" s="215">
        <v>8.9999999999999993E-3</v>
      </c>
      <c r="G201" s="22">
        <v>12</v>
      </c>
      <c r="H201" s="117">
        <v>84</v>
      </c>
      <c r="I201" s="63">
        <v>4</v>
      </c>
      <c r="J201" s="362">
        <v>8.33</v>
      </c>
      <c r="K201" s="103"/>
      <c r="L201" s="103"/>
      <c r="M201" s="103"/>
      <c r="N201" s="103"/>
      <c r="O201" s="103"/>
    </row>
    <row r="202" spans="1:15" s="26" customFormat="1" ht="13.5" thickBot="1" x14ac:dyDescent="0.25">
      <c r="A202" s="616"/>
      <c r="B202" s="232" t="s">
        <v>164</v>
      </c>
      <c r="C202" s="233"/>
      <c r="D202" s="273"/>
      <c r="E202" s="224" t="s">
        <v>161</v>
      </c>
      <c r="F202" s="225">
        <f>SUMPRODUCT($F$168:$F$201,K$168:K$201)</f>
        <v>0</v>
      </c>
      <c r="G202" s="225">
        <f>SUMPRODUCT($F$168:$F$201,L$168:L$201)</f>
        <v>0</v>
      </c>
      <c r="H202" s="225">
        <f>SUMPRODUCT($F$168:$F$201,M$168:M$201)</f>
        <v>0</v>
      </c>
      <c r="I202" s="225">
        <f>SUMPRODUCT($F$168:$F$201,N$168:N$201)</f>
        <v>0</v>
      </c>
      <c r="J202" s="225">
        <f>SUMPRODUCT($F$168:$F$201,O$168:O$201)</f>
        <v>0</v>
      </c>
      <c r="K202" s="128">
        <f>SUMPRODUCT($I$168:$I$201,K168:K201)</f>
        <v>0</v>
      </c>
      <c r="L202" s="128">
        <f>SUMPRODUCT($I$168:$I$201,L168:L201)</f>
        <v>0</v>
      </c>
      <c r="M202" s="128">
        <f>SUMPRODUCT($I$168:$I$201,M168:M201)</f>
        <v>0</v>
      </c>
      <c r="N202" s="128">
        <f>SUMPRODUCT($I$168:$I$201,N168:N201)</f>
        <v>0</v>
      </c>
      <c r="O202" s="128">
        <f>SUMPRODUCT($I$168:$I$201,O168:O201)</f>
        <v>0</v>
      </c>
    </row>
    <row r="203" spans="1:15" s="26" customFormat="1" ht="13.5" thickBot="1" x14ac:dyDescent="0.25">
      <c r="A203" s="338"/>
      <c r="B203" s="226" t="s">
        <v>34</v>
      </c>
      <c r="C203" s="227"/>
      <c r="D203" s="228"/>
      <c r="E203" s="228"/>
      <c r="F203" s="229"/>
      <c r="G203" s="228"/>
      <c r="H203" s="230"/>
      <c r="I203" s="230"/>
      <c r="J203" s="231"/>
      <c r="K203" s="348">
        <f>SUMPRODUCT($J$168:$J$201,K168:K201)</f>
        <v>0</v>
      </c>
      <c r="L203" s="348">
        <f>SUMPRODUCT($J$168:$J$201,L168:L201)</f>
        <v>0</v>
      </c>
      <c r="M203" s="348">
        <f>SUMPRODUCT($J$168:$J$201,M168:M201)</f>
        <v>0</v>
      </c>
      <c r="N203" s="348">
        <f>SUMPRODUCT($J$168:$J$201,N168:N201)</f>
        <v>0</v>
      </c>
      <c r="O203" s="348">
        <f>SUMPRODUCT($J$168:$J$201,O168:O201)</f>
        <v>0</v>
      </c>
    </row>
    <row r="204" spans="1:15" s="26" customFormat="1" ht="13.5" thickBot="1" x14ac:dyDescent="0.25">
      <c r="A204" s="338"/>
      <c r="B204" s="25" t="s">
        <v>481</v>
      </c>
      <c r="C204" s="525"/>
      <c r="D204" s="45"/>
      <c r="E204" s="45"/>
      <c r="F204" s="206"/>
      <c r="G204" s="45"/>
      <c r="H204" s="45"/>
      <c r="I204" s="45"/>
      <c r="J204" s="118"/>
      <c r="K204" s="291"/>
      <c r="L204" s="291"/>
      <c r="M204" s="56"/>
      <c r="N204" s="56"/>
      <c r="O204" s="56"/>
    </row>
    <row r="205" spans="1:15" s="26" customFormat="1" x14ac:dyDescent="0.2">
      <c r="A205" s="338" t="s">
        <v>1032</v>
      </c>
      <c r="B205" s="335" t="s">
        <v>482</v>
      </c>
      <c r="C205" s="277" t="s">
        <v>27</v>
      </c>
      <c r="D205" s="100">
        <v>16</v>
      </c>
      <c r="E205" s="111" t="s">
        <v>102</v>
      </c>
      <c r="F205" s="448">
        <v>8.9999999999999993E-3</v>
      </c>
      <c r="G205" s="411">
        <v>16</v>
      </c>
      <c r="H205" s="405">
        <v>144</v>
      </c>
      <c r="I205" s="92">
        <v>4.8</v>
      </c>
      <c r="J205" s="421">
        <v>5.33</v>
      </c>
      <c r="K205" s="363"/>
      <c r="L205" s="363"/>
      <c r="M205" s="363"/>
      <c r="N205" s="363"/>
      <c r="O205" s="363"/>
    </row>
    <row r="206" spans="1:15" s="26" customFormat="1" ht="13.5" thickBot="1" x14ac:dyDescent="0.25">
      <c r="A206" s="338">
        <v>31495</v>
      </c>
      <c r="B206" s="333" t="s">
        <v>912</v>
      </c>
      <c r="C206" s="280" t="s">
        <v>27</v>
      </c>
      <c r="D206" s="102">
        <v>16</v>
      </c>
      <c r="E206" s="113" t="s">
        <v>102</v>
      </c>
      <c r="F206" s="204">
        <v>8.9999999999999993E-3</v>
      </c>
      <c r="G206" s="196">
        <v>16</v>
      </c>
      <c r="H206" s="108">
        <v>144</v>
      </c>
      <c r="I206" s="63">
        <v>4.8</v>
      </c>
      <c r="J206" s="171">
        <v>5.33</v>
      </c>
      <c r="K206" s="103"/>
      <c r="L206" s="103"/>
      <c r="M206" s="103"/>
      <c r="N206" s="103"/>
      <c r="O206" s="103"/>
    </row>
    <row r="207" spans="1:15" s="26" customFormat="1" ht="13.5" thickBot="1" x14ac:dyDescent="0.25">
      <c r="A207" s="338"/>
      <c r="B207" s="232" t="s">
        <v>164</v>
      </c>
      <c r="C207" s="233"/>
      <c r="D207" s="224"/>
      <c r="E207" s="224" t="s">
        <v>161</v>
      </c>
      <c r="F207" s="225">
        <f>SUMPRODUCT($F$205:$F$206,K205:K206)</f>
        <v>0</v>
      </c>
      <c r="G207" s="225">
        <f>SUMPRODUCT($F$205:$F$206,L205:L206)</f>
        <v>0</v>
      </c>
      <c r="H207" s="225">
        <f>SUMPRODUCT($F$205:$F$206,M205:M206)</f>
        <v>0</v>
      </c>
      <c r="I207" s="225">
        <f>SUMPRODUCT($F$205:$F$206,N205:N206)</f>
        <v>0</v>
      </c>
      <c r="J207" s="225">
        <f>SUMPRODUCT($F$205:$F$206,O205:O206)</f>
        <v>0</v>
      </c>
      <c r="K207" s="128">
        <f>SUMPRODUCT($I$205:$I$206,K205:K206)</f>
        <v>0</v>
      </c>
      <c r="L207" s="128">
        <f>SUMPRODUCT($I$205:$I$206,L205:L206)</f>
        <v>0</v>
      </c>
      <c r="M207" s="128">
        <f>SUMPRODUCT($I$205:$I$206,M205:M206)</f>
        <v>0</v>
      </c>
      <c r="N207" s="128">
        <f>SUMPRODUCT($I$205:$I$206,N205:N206)</f>
        <v>0</v>
      </c>
      <c r="O207" s="128">
        <f>SUMPRODUCT($I$205:$I$206,O205:O206)</f>
        <v>0</v>
      </c>
    </row>
    <row r="208" spans="1:15" s="26" customFormat="1" ht="13.5" thickBot="1" x14ac:dyDescent="0.25">
      <c r="A208" s="338"/>
      <c r="B208" s="226" t="s">
        <v>34</v>
      </c>
      <c r="C208" s="227"/>
      <c r="D208" s="228"/>
      <c r="E208" s="228"/>
      <c r="F208" s="229"/>
      <c r="G208" s="228"/>
      <c r="H208" s="230"/>
      <c r="I208" s="230"/>
      <c r="J208" s="231"/>
      <c r="K208" s="348">
        <f>SUMPRODUCT($J$205:$J$206,K205:K206)</f>
        <v>0</v>
      </c>
      <c r="L208" s="348">
        <f>SUMPRODUCT($J$205:$J$206,L205:L206)</f>
        <v>0</v>
      </c>
      <c r="M208" s="348">
        <f>SUMPRODUCT($J$205:$J$206,M205:M206)</f>
        <v>0</v>
      </c>
      <c r="N208" s="348">
        <f>SUMPRODUCT($J$205:$J$206,N205:N206)</f>
        <v>0</v>
      </c>
      <c r="O208" s="348">
        <f>SUMPRODUCT($J$205:$J$206,O205:O206)</f>
        <v>0</v>
      </c>
    </row>
    <row r="209" spans="1:15" s="26" customFormat="1" ht="13.5" thickBot="1" x14ac:dyDescent="0.25">
      <c r="A209" s="338"/>
      <c r="B209" s="307" t="s">
        <v>1219</v>
      </c>
      <c r="C209" s="308"/>
      <c r="D209" s="309"/>
      <c r="E209" s="309"/>
      <c r="F209" s="310"/>
      <c r="G209" s="309"/>
      <c r="H209" s="309"/>
      <c r="I209" s="309"/>
      <c r="J209" s="311"/>
      <c r="K209" s="293"/>
      <c r="L209" s="293"/>
      <c r="M209" s="293"/>
      <c r="N209" s="293"/>
      <c r="O209" s="293"/>
    </row>
    <row r="210" spans="1:15" s="26" customFormat="1" x14ac:dyDescent="0.2">
      <c r="A210" s="338" t="s">
        <v>322</v>
      </c>
      <c r="B210" s="329" t="s">
        <v>135</v>
      </c>
      <c r="C210" s="104" t="s">
        <v>37</v>
      </c>
      <c r="D210" s="284">
        <v>15</v>
      </c>
      <c r="E210" s="95" t="s">
        <v>102</v>
      </c>
      <c r="F210" s="214">
        <v>6.0000000000000001E-3</v>
      </c>
      <c r="G210" s="21">
        <v>16</v>
      </c>
      <c r="H210" s="115">
        <v>128</v>
      </c>
      <c r="I210" s="120">
        <v>1.5</v>
      </c>
      <c r="J210" s="121">
        <v>1.96</v>
      </c>
      <c r="K210" s="363"/>
      <c r="L210" s="363"/>
      <c r="M210" s="363"/>
      <c r="N210" s="363"/>
      <c r="O210" s="363"/>
    </row>
    <row r="211" spans="1:15" s="26" customFormat="1" x14ac:dyDescent="0.2">
      <c r="A211" s="338" t="s">
        <v>323</v>
      </c>
      <c r="B211" s="330" t="s">
        <v>46</v>
      </c>
      <c r="C211" s="50" t="s">
        <v>37</v>
      </c>
      <c r="D211" s="290">
        <v>15</v>
      </c>
      <c r="E211" s="93" t="s">
        <v>102</v>
      </c>
      <c r="F211" s="212">
        <v>6.0000000000000001E-3</v>
      </c>
      <c r="G211" s="195">
        <v>16</v>
      </c>
      <c r="H211" s="127">
        <v>128</v>
      </c>
      <c r="I211" s="125">
        <v>1.5</v>
      </c>
      <c r="J211" s="126">
        <v>1.96</v>
      </c>
      <c r="K211" s="15"/>
      <c r="L211" s="15"/>
      <c r="M211" s="15"/>
      <c r="N211" s="15"/>
      <c r="O211" s="15"/>
    </row>
    <row r="212" spans="1:15" s="26" customFormat="1" x14ac:dyDescent="0.2">
      <c r="A212" s="338" t="s">
        <v>639</v>
      </c>
      <c r="B212" s="330" t="s">
        <v>643</v>
      </c>
      <c r="C212" s="50" t="s">
        <v>2</v>
      </c>
      <c r="D212" s="581">
        <v>18</v>
      </c>
      <c r="E212" s="93" t="s">
        <v>102</v>
      </c>
      <c r="F212" s="212">
        <v>8.0000000000000002E-3</v>
      </c>
      <c r="G212" s="582">
        <v>21</v>
      </c>
      <c r="H212" s="52">
        <v>147</v>
      </c>
      <c r="I212" s="125">
        <v>2.52</v>
      </c>
      <c r="J212" s="126">
        <v>2.74</v>
      </c>
      <c r="K212" s="15"/>
      <c r="L212" s="15"/>
      <c r="M212" s="15"/>
      <c r="N212" s="15"/>
      <c r="O212" s="15"/>
    </row>
    <row r="213" spans="1:15" s="26" customFormat="1" x14ac:dyDescent="0.2">
      <c r="A213" s="338" t="s">
        <v>1038</v>
      </c>
      <c r="B213" s="1047" t="s">
        <v>1221</v>
      </c>
      <c r="C213" s="630" t="s">
        <v>172</v>
      </c>
      <c r="D213" s="631">
        <v>16</v>
      </c>
      <c r="E213" s="93" t="s">
        <v>102</v>
      </c>
      <c r="F213" s="632">
        <v>8.0000000000000002E-3</v>
      </c>
      <c r="G213" s="633">
        <v>16</v>
      </c>
      <c r="H213" s="536">
        <v>144</v>
      </c>
      <c r="I213" s="634">
        <v>4</v>
      </c>
      <c r="J213" s="635">
        <v>4.49</v>
      </c>
      <c r="K213" s="15"/>
      <c r="L213" s="15"/>
      <c r="M213" s="15"/>
      <c r="N213" s="15"/>
      <c r="O213" s="15"/>
    </row>
    <row r="214" spans="1:15" s="26" customFormat="1" x14ac:dyDescent="0.2">
      <c r="A214" s="338" t="s">
        <v>641</v>
      </c>
      <c r="B214" s="583" t="s">
        <v>642</v>
      </c>
      <c r="C214" s="50" t="s">
        <v>2</v>
      </c>
      <c r="D214" s="581">
        <v>18</v>
      </c>
      <c r="E214" s="93" t="s">
        <v>102</v>
      </c>
      <c r="F214" s="212">
        <v>8.0000000000000002E-3</v>
      </c>
      <c r="G214" s="582">
        <v>21</v>
      </c>
      <c r="H214" s="52">
        <v>147</v>
      </c>
      <c r="I214" s="125">
        <v>2.52</v>
      </c>
      <c r="J214" s="126">
        <v>2.74</v>
      </c>
      <c r="K214" s="15"/>
      <c r="L214" s="15"/>
      <c r="M214" s="15"/>
      <c r="N214" s="15"/>
      <c r="O214" s="15"/>
    </row>
    <row r="215" spans="1:15" s="26" customFormat="1" hidden="1" x14ac:dyDescent="0.2">
      <c r="A215" s="338"/>
      <c r="B215" s="1048" t="s">
        <v>695</v>
      </c>
      <c r="C215" s="630" t="s">
        <v>172</v>
      </c>
      <c r="D215" s="631">
        <v>16</v>
      </c>
      <c r="E215" s="93" t="s">
        <v>102</v>
      </c>
      <c r="F215" s="632">
        <v>8.0000000000000002E-3</v>
      </c>
      <c r="G215" s="633">
        <v>16</v>
      </c>
      <c r="H215" s="536">
        <v>144</v>
      </c>
      <c r="I215" s="634">
        <v>4</v>
      </c>
      <c r="J215" s="635">
        <v>4.49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324</v>
      </c>
      <c r="B216" s="330" t="s">
        <v>703</v>
      </c>
      <c r="C216" s="278" t="s">
        <v>29</v>
      </c>
      <c r="D216" s="290">
        <v>12</v>
      </c>
      <c r="E216" s="93" t="s">
        <v>102</v>
      </c>
      <c r="F216" s="212">
        <v>7.0000000000000001E-3</v>
      </c>
      <c r="G216" s="195">
        <v>19</v>
      </c>
      <c r="H216" s="969">
        <v>190</v>
      </c>
      <c r="I216" s="125">
        <v>2.2799999999999998</v>
      </c>
      <c r="J216" s="126">
        <v>4.0999999999999996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1037</v>
      </c>
      <c r="B217" s="1048" t="s">
        <v>1223</v>
      </c>
      <c r="C217" s="630" t="s">
        <v>172</v>
      </c>
      <c r="D217" s="631">
        <v>16</v>
      </c>
      <c r="E217" s="93" t="s">
        <v>102</v>
      </c>
      <c r="F217" s="632">
        <v>8.0000000000000002E-3</v>
      </c>
      <c r="G217" s="633">
        <v>16</v>
      </c>
      <c r="H217" s="536">
        <v>144</v>
      </c>
      <c r="I217" s="634">
        <v>4</v>
      </c>
      <c r="J217" s="635">
        <v>4.49</v>
      </c>
      <c r="K217" s="15"/>
      <c r="L217" s="15"/>
      <c r="M217" s="15"/>
      <c r="N217" s="15"/>
      <c r="O217" s="15"/>
    </row>
    <row r="218" spans="1:15" s="26" customFormat="1" ht="13.5" thickBot="1" x14ac:dyDescent="0.25">
      <c r="A218" s="338" t="s">
        <v>325</v>
      </c>
      <c r="B218" s="334" t="s">
        <v>83</v>
      </c>
      <c r="C218" s="287" t="s">
        <v>29</v>
      </c>
      <c r="D218" s="286">
        <v>12</v>
      </c>
      <c r="E218" s="160" t="s">
        <v>102</v>
      </c>
      <c r="F218" s="217">
        <v>7.0000000000000001E-3</v>
      </c>
      <c r="G218" s="163">
        <v>19</v>
      </c>
      <c r="H218" s="164">
        <v>190</v>
      </c>
      <c r="I218" s="165">
        <v>2.2799999999999998</v>
      </c>
      <c r="J218" s="166">
        <v>4.0999999999999996</v>
      </c>
      <c r="K218" s="103"/>
      <c r="L218" s="103"/>
      <c r="M218" s="103"/>
      <c r="N218" s="103"/>
      <c r="O218" s="103"/>
    </row>
    <row r="219" spans="1:15" s="26" customFormat="1" ht="13.5" thickBot="1" x14ac:dyDescent="0.25">
      <c r="A219" s="338"/>
      <c r="B219" s="243" t="s">
        <v>389</v>
      </c>
      <c r="C219" s="244"/>
      <c r="D219" s="234"/>
      <c r="E219" s="224" t="s">
        <v>161</v>
      </c>
      <c r="F219" s="225">
        <f>SUMPRODUCT($F$210:$F$218,K210:K218)</f>
        <v>0</v>
      </c>
      <c r="G219" s="225">
        <f>SUMPRODUCT($F$210:$F$218,L210:L218)</f>
        <v>0</v>
      </c>
      <c r="H219" s="225">
        <f>SUMPRODUCT($F$210:$F$218,M210:M218)</f>
        <v>0</v>
      </c>
      <c r="I219" s="225">
        <f>SUMPRODUCT($F$210:$F$218,N210:N218)</f>
        <v>0</v>
      </c>
      <c r="J219" s="225">
        <f>SUMPRODUCT($F$210:$F$218,O210:O218)</f>
        <v>0</v>
      </c>
      <c r="K219" s="109">
        <f>SUMPRODUCT($I$210:$I$218,K210:K218)</f>
        <v>0</v>
      </c>
      <c r="L219" s="109">
        <f>SUMPRODUCT($I$210:$I$218,L210:L218)</f>
        <v>0</v>
      </c>
      <c r="M219" s="109">
        <f>SUMPRODUCT($I$210:$I$218,M210:M218)</f>
        <v>0</v>
      </c>
      <c r="N219" s="109">
        <f>SUMPRODUCT($I$210:$I$218,N210:N218)</f>
        <v>0</v>
      </c>
      <c r="O219" s="458">
        <f>SUMPRODUCT($I$210:$I$218,O210:O218)</f>
        <v>0</v>
      </c>
    </row>
    <row r="220" spans="1:15" s="26" customFormat="1" ht="13.5" thickBot="1" x14ac:dyDescent="0.25">
      <c r="A220" s="338"/>
      <c r="B220" s="226" t="s">
        <v>34</v>
      </c>
      <c r="C220" s="227"/>
      <c r="D220" s="228"/>
      <c r="E220" s="228"/>
      <c r="F220" s="229"/>
      <c r="G220" s="228"/>
      <c r="H220" s="230"/>
      <c r="I220" s="230"/>
      <c r="J220" s="231"/>
      <c r="K220" s="459">
        <f>SUMPRODUCT($J$210:$J$218,K210:K218)</f>
        <v>0</v>
      </c>
      <c r="L220" s="459">
        <f>SUMPRODUCT($J$210:$J$218,L210:L218)</f>
        <v>0</v>
      </c>
      <c r="M220" s="459">
        <f>SUMPRODUCT($J$210:$J$218,M210:M218)</f>
        <v>0</v>
      </c>
      <c r="N220" s="459">
        <f>SUMPRODUCT($J$210:$J$218,N210:N218)</f>
        <v>0</v>
      </c>
      <c r="O220" s="460">
        <f>SUMPRODUCT($J$210:$J$218,O210:O218)</f>
        <v>0</v>
      </c>
    </row>
    <row r="221" spans="1:15" s="26" customFormat="1" ht="13.5" thickBot="1" x14ac:dyDescent="0.25">
      <c r="A221" s="338"/>
      <c r="B221" s="999" t="s">
        <v>1220</v>
      </c>
      <c r="C221" s="313"/>
      <c r="D221" s="309"/>
      <c r="E221" s="309"/>
      <c r="F221" s="310"/>
      <c r="G221" s="309"/>
      <c r="H221" s="309"/>
      <c r="I221" s="309"/>
      <c r="J221" s="311"/>
      <c r="K221" s="291"/>
      <c r="L221" s="291"/>
      <c r="M221" s="56"/>
      <c r="N221" s="56"/>
      <c r="O221" s="56"/>
    </row>
    <row r="222" spans="1:15" s="26" customFormat="1" x14ac:dyDescent="0.2">
      <c r="A222" s="338" t="s">
        <v>326</v>
      </c>
      <c r="B222" s="329" t="s">
        <v>39</v>
      </c>
      <c r="C222" s="104" t="s">
        <v>37</v>
      </c>
      <c r="D222" s="284">
        <v>15</v>
      </c>
      <c r="E222" s="95" t="s">
        <v>102</v>
      </c>
      <c r="F222" s="211">
        <v>6.0000000000000001E-3</v>
      </c>
      <c r="G222" s="21">
        <v>16</v>
      </c>
      <c r="H222" s="115">
        <v>128</v>
      </c>
      <c r="I222" s="120">
        <v>1.5</v>
      </c>
      <c r="J222" s="444">
        <v>1.96</v>
      </c>
      <c r="K222" s="363"/>
      <c r="L222" s="363"/>
      <c r="M222" s="363"/>
      <c r="N222" s="363"/>
      <c r="O222" s="363"/>
    </row>
    <row r="223" spans="1:15" s="26" customFormat="1" x14ac:dyDescent="0.2">
      <c r="A223" s="338" t="s">
        <v>646</v>
      </c>
      <c r="B223" s="330" t="s">
        <v>647</v>
      </c>
      <c r="C223" s="50" t="s">
        <v>2</v>
      </c>
      <c r="D223" s="581">
        <v>18</v>
      </c>
      <c r="E223" s="93" t="s">
        <v>102</v>
      </c>
      <c r="F223" s="212">
        <v>8.0000000000000002E-3</v>
      </c>
      <c r="G223" s="582">
        <v>21</v>
      </c>
      <c r="H223" s="52">
        <v>147</v>
      </c>
      <c r="I223" s="125">
        <v>2.52</v>
      </c>
      <c r="J223" s="381">
        <v>2.74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327</v>
      </c>
      <c r="B224" s="721" t="s">
        <v>136</v>
      </c>
      <c r="C224" s="278" t="s">
        <v>29</v>
      </c>
      <c r="D224" s="290">
        <v>12</v>
      </c>
      <c r="E224" s="93" t="s">
        <v>102</v>
      </c>
      <c r="F224" s="216">
        <v>7.0000000000000001E-3</v>
      </c>
      <c r="G224" s="195">
        <v>19</v>
      </c>
      <c r="H224" s="969">
        <v>190</v>
      </c>
      <c r="I224" s="161">
        <v>2.2799999999999998</v>
      </c>
      <c r="J224" s="1007">
        <v>4.0999999999999996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697</v>
      </c>
      <c r="B225" s="1047" t="s">
        <v>1222</v>
      </c>
      <c r="C225" s="630" t="s">
        <v>172</v>
      </c>
      <c r="D225" s="631">
        <v>16</v>
      </c>
      <c r="E225" s="374" t="s">
        <v>102</v>
      </c>
      <c r="F225" s="632">
        <v>8.0000000000000002E-3</v>
      </c>
      <c r="G225" s="633">
        <v>16</v>
      </c>
      <c r="H225" s="536">
        <v>144</v>
      </c>
      <c r="I225" s="634">
        <v>4</v>
      </c>
      <c r="J225" s="635">
        <v>4.49</v>
      </c>
      <c r="K225" s="15"/>
      <c r="L225" s="15"/>
      <c r="M225" s="15"/>
      <c r="N225" s="15"/>
      <c r="O225" s="15"/>
    </row>
    <row r="226" spans="1:15" s="26" customFormat="1" ht="13.5" thickBot="1" x14ac:dyDescent="0.25">
      <c r="A226" s="338"/>
      <c r="B226" s="243" t="s">
        <v>389</v>
      </c>
      <c r="C226" s="244"/>
      <c r="D226" s="130"/>
      <c r="E226" s="224" t="s">
        <v>161</v>
      </c>
      <c r="F226" s="225">
        <f>SUMPRODUCT($F$222:$F$225,K222:K225)</f>
        <v>0</v>
      </c>
      <c r="G226" s="225">
        <f>SUMPRODUCT($F$222:$F$225,L222:L225)</f>
        <v>0</v>
      </c>
      <c r="H226" s="225">
        <f>SUMPRODUCT($F$222:$F$225,M222:M225)</f>
        <v>0</v>
      </c>
      <c r="I226" s="225">
        <f>SUMPRODUCT($F$222:$F$225,N222:N225)</f>
        <v>0</v>
      </c>
      <c r="J226" s="225">
        <f>SUMPRODUCT($F$222:$F$225,O222:O225)</f>
        <v>0</v>
      </c>
      <c r="K226" s="38">
        <f>SUMPRODUCT($I$222:$I$225,K222:K225)</f>
        <v>0</v>
      </c>
      <c r="L226" s="38">
        <f>SUMPRODUCT($I$222:$I$225,L222:L225)</f>
        <v>0</v>
      </c>
      <c r="M226" s="38">
        <f>SUMPRODUCT($I$222:$I$225,M222:M225)</f>
        <v>0</v>
      </c>
      <c r="N226" s="38">
        <f>SUMPRODUCT($I$222:$I$225,N222:N225)</f>
        <v>0</v>
      </c>
      <c r="O226" s="39">
        <f>SUMPRODUCT($I$222:$I$225,O222:O225)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364">
        <f>SUMPRODUCT($J$222:$J$225,K222:K225)</f>
        <v>0</v>
      </c>
      <c r="L227" s="364">
        <f>SUMPRODUCT($J$222:$J$225,L222:L225)</f>
        <v>0</v>
      </c>
      <c r="M227" s="364">
        <f>SUMPRODUCT($J$222:$J$225,M222:M225)</f>
        <v>0</v>
      </c>
      <c r="N227" s="364">
        <f>SUMPRODUCT($J$222:$J$225,N222:N225)</f>
        <v>0</v>
      </c>
      <c r="O227" s="441">
        <f>SUMPRODUCT($J$222:$J$225,O222:O225)</f>
        <v>0</v>
      </c>
    </row>
    <row r="228" spans="1:15" s="26" customFormat="1" ht="13.5" thickBot="1" x14ac:dyDescent="0.25">
      <c r="A228" s="338"/>
      <c r="B228" s="312" t="s">
        <v>119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328</v>
      </c>
      <c r="B229" s="335" t="s">
        <v>137</v>
      </c>
      <c r="C229" s="277" t="s">
        <v>37</v>
      </c>
      <c r="D229" s="289">
        <v>15</v>
      </c>
      <c r="E229" s="95" t="s">
        <v>102</v>
      </c>
      <c r="F229" s="211">
        <v>6.0000000000000001E-3</v>
      </c>
      <c r="G229" s="23">
        <v>16</v>
      </c>
      <c r="H229" s="131">
        <v>128</v>
      </c>
      <c r="I229" s="132">
        <v>1.5</v>
      </c>
      <c r="J229" s="17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648</v>
      </c>
      <c r="B230" s="330" t="s">
        <v>117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126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329</v>
      </c>
      <c r="B231" s="721" t="s">
        <v>138</v>
      </c>
      <c r="C231" s="278" t="s">
        <v>29</v>
      </c>
      <c r="D231" s="290">
        <v>12</v>
      </c>
      <c r="E231" s="93" t="s">
        <v>102</v>
      </c>
      <c r="F231" s="212">
        <v>7.0000000000000001E-3</v>
      </c>
      <c r="G231" s="195">
        <v>19</v>
      </c>
      <c r="H231" s="969">
        <v>190</v>
      </c>
      <c r="I231" s="125">
        <v>2.2799999999999998</v>
      </c>
      <c r="J231" s="381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1224</v>
      </c>
      <c r="B232" s="1049" t="s">
        <v>1225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03"/>
      <c r="L232" s="103"/>
      <c r="M232" s="103"/>
      <c r="N232" s="103"/>
      <c r="O232" s="103"/>
    </row>
    <row r="233" spans="1:15" s="26" customFormat="1" ht="13.5" thickBot="1" x14ac:dyDescent="0.25">
      <c r="A233" s="338"/>
      <c r="B233" s="243" t="s">
        <v>389</v>
      </c>
      <c r="C233" s="233"/>
      <c r="D233" s="133"/>
      <c r="E233" s="224" t="s">
        <v>161</v>
      </c>
      <c r="F233" s="225">
        <f>SUMPRODUCT($F$229:$F$232,K229:K232)</f>
        <v>0</v>
      </c>
      <c r="G233" s="225">
        <f t="shared" ref="G233:J233" si="29">SUMPRODUCT($F$229:$F$232,L229:L232)</f>
        <v>0</v>
      </c>
      <c r="H233" s="225">
        <f t="shared" si="29"/>
        <v>0</v>
      </c>
      <c r="I233" s="225">
        <f t="shared" si="29"/>
        <v>0</v>
      </c>
      <c r="J233" s="225">
        <f t="shared" si="29"/>
        <v>0</v>
      </c>
      <c r="K233" s="38">
        <f>SUMPRODUCT($I$229:$I$232,K229:K232)</f>
        <v>0</v>
      </c>
      <c r="L233" s="38">
        <f t="shared" ref="L233:O233" si="30">SUMPRODUCT($I$229:$I$232,L229:L232)</f>
        <v>0</v>
      </c>
      <c r="M233" s="38">
        <f t="shared" si="30"/>
        <v>0</v>
      </c>
      <c r="N233" s="38">
        <f t="shared" si="30"/>
        <v>0</v>
      </c>
      <c r="O233" s="39">
        <f t="shared" si="30"/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 t="shared" ref="L234:O234" si="31">SUMPRODUCT($J$229:$J$232,L229:L232)</f>
        <v>0</v>
      </c>
      <c r="M234" s="364">
        <f t="shared" si="31"/>
        <v>0</v>
      </c>
      <c r="N234" s="364">
        <f t="shared" si="31"/>
        <v>0</v>
      </c>
      <c r="O234" s="441">
        <f t="shared" si="31"/>
        <v>0</v>
      </c>
    </row>
    <row r="235" spans="1:15" s="26" customFormat="1" ht="13.5" thickBot="1" x14ac:dyDescent="0.25">
      <c r="A235" s="338"/>
      <c r="B235" s="376" t="s">
        <v>517</v>
      </c>
      <c r="C235" s="377"/>
      <c r="D235" s="378"/>
      <c r="E235" s="378"/>
      <c r="F235" s="379"/>
      <c r="G235" s="378"/>
      <c r="H235" s="378"/>
      <c r="I235" s="378"/>
      <c r="J235" s="380"/>
      <c r="K235" s="294"/>
      <c r="L235" s="294"/>
      <c r="M235" s="295"/>
      <c r="N235" s="295"/>
      <c r="O235" s="295"/>
    </row>
    <row r="236" spans="1:15" s="26" customFormat="1" x14ac:dyDescent="0.2">
      <c r="A236" s="338" t="s">
        <v>330</v>
      </c>
      <c r="B236" s="335" t="s">
        <v>507</v>
      </c>
      <c r="C236" s="277" t="s">
        <v>27</v>
      </c>
      <c r="D236" s="289">
        <v>16</v>
      </c>
      <c r="E236" s="131" t="s">
        <v>385</v>
      </c>
      <c r="F236" s="211">
        <v>8.9999999999999993E-3</v>
      </c>
      <c r="G236" s="411">
        <v>16</v>
      </c>
      <c r="H236" s="405">
        <v>144</v>
      </c>
      <c r="I236" s="92">
        <v>4.8</v>
      </c>
      <c r="J236" s="375">
        <v>5.36</v>
      </c>
      <c r="K236" s="490"/>
      <c r="L236" s="363"/>
      <c r="M236" s="363"/>
      <c r="N236" s="363"/>
      <c r="O236" s="363"/>
    </row>
    <row r="237" spans="1:15" s="26" customFormat="1" x14ac:dyDescent="0.2">
      <c r="A237" s="338" t="s">
        <v>331</v>
      </c>
      <c r="B237" s="330" t="s">
        <v>506</v>
      </c>
      <c r="C237" s="278" t="s">
        <v>27</v>
      </c>
      <c r="D237" s="290">
        <v>16</v>
      </c>
      <c r="E237" s="127" t="s">
        <v>385</v>
      </c>
      <c r="F237" s="212">
        <v>8.9999999999999993E-3</v>
      </c>
      <c r="G237" s="410">
        <v>16</v>
      </c>
      <c r="H237" s="406">
        <v>144</v>
      </c>
      <c r="I237" s="85">
        <v>4.8</v>
      </c>
      <c r="J237" s="356">
        <v>5.36</v>
      </c>
      <c r="K237" s="476"/>
      <c r="L237" s="15"/>
      <c r="M237" s="15"/>
      <c r="N237" s="15"/>
      <c r="O237" s="15"/>
    </row>
    <row r="238" spans="1:15" s="26" customFormat="1" ht="13.5" thickBot="1" x14ac:dyDescent="0.25">
      <c r="A238" s="338" t="s">
        <v>1033</v>
      </c>
      <c r="B238" s="330" t="s">
        <v>521</v>
      </c>
      <c r="C238" s="278" t="s">
        <v>27</v>
      </c>
      <c r="D238" s="290">
        <v>16</v>
      </c>
      <c r="E238" s="127" t="s">
        <v>385</v>
      </c>
      <c r="F238" s="212">
        <v>8.9999999999999993E-3</v>
      </c>
      <c r="G238" s="410">
        <v>16</v>
      </c>
      <c r="H238" s="406">
        <v>144</v>
      </c>
      <c r="I238" s="85">
        <v>4.8</v>
      </c>
      <c r="J238" s="356">
        <v>5.36</v>
      </c>
      <c r="K238" s="476"/>
      <c r="L238" s="15"/>
      <c r="M238" s="15"/>
      <c r="N238" s="15"/>
      <c r="O238" s="15"/>
    </row>
    <row r="239" spans="1:15" s="26" customFormat="1" ht="13.5" thickBot="1" x14ac:dyDescent="0.25">
      <c r="A239" s="338"/>
      <c r="B239" s="243" t="s">
        <v>389</v>
      </c>
      <c r="C239" s="233"/>
      <c r="D239" s="133"/>
      <c r="E239" s="224" t="s">
        <v>161</v>
      </c>
      <c r="F239" s="225">
        <f>SUMPRODUCT($F$236:$F$238,K236:K238)</f>
        <v>0</v>
      </c>
      <c r="G239" s="225">
        <f>SUMPRODUCT($F$236:$F$238,L236:L238)</f>
        <v>0</v>
      </c>
      <c r="H239" s="225">
        <f>SUMPRODUCT($F$236:$F$238,M236:M238)</f>
        <v>0</v>
      </c>
      <c r="I239" s="225">
        <f>SUMPRODUCT($F$236:$F$238,N236:N238)</f>
        <v>0</v>
      </c>
      <c r="J239" s="225">
        <f>SUMPRODUCT($F$236:$F$238,O236:O238)</f>
        <v>0</v>
      </c>
      <c r="K239" s="109">
        <f>SUMPRODUCT($I$236:$I$238,K236:K238)</f>
        <v>0</v>
      </c>
      <c r="L239" s="109">
        <f>SUMPRODUCT($I$236:$I$238,L236:L238)</f>
        <v>0</v>
      </c>
      <c r="M239" s="109">
        <f>SUMPRODUCT($I$236:$I$238,M236:M238)</f>
        <v>0</v>
      </c>
      <c r="N239" s="109">
        <f>SUMPRODUCT($I$236:$I$238,N236:N238)</f>
        <v>0</v>
      </c>
      <c r="O239" s="458">
        <f>SUMPRODUCT($I$236:$I$238,O236:O238)</f>
        <v>0</v>
      </c>
    </row>
    <row r="240" spans="1:15" s="26" customFormat="1" ht="13.5" thickBot="1" x14ac:dyDescent="0.25">
      <c r="A240" s="338"/>
      <c r="B240" s="226" t="s">
        <v>34</v>
      </c>
      <c r="C240" s="227"/>
      <c r="D240" s="228"/>
      <c r="E240" s="228"/>
      <c r="F240" s="229"/>
      <c r="G240" s="228"/>
      <c r="H240" s="230"/>
      <c r="I240" s="230"/>
      <c r="J240" s="231"/>
      <c r="K240" s="459">
        <f>SUMPRODUCT($J$236:$J$238,K236:K238)</f>
        <v>0</v>
      </c>
      <c r="L240" s="459">
        <f>SUMPRODUCT($J$236:$J$238,L236:L238)</f>
        <v>0</v>
      </c>
      <c r="M240" s="459">
        <f>SUMPRODUCT($J$236:$J$238,M236:M238)</f>
        <v>0</v>
      </c>
      <c r="N240" s="459">
        <f>SUMPRODUCT($J$236:$J$238,N236:N238)</f>
        <v>0</v>
      </c>
      <c r="O240" s="460">
        <f>SUMPRODUCT($J$236:$J$238,O236:O238)</f>
        <v>0</v>
      </c>
    </row>
    <row r="241" spans="1:15" s="26" customFormat="1" ht="13.5" thickBot="1" x14ac:dyDescent="0.25">
      <c r="A241" s="338"/>
      <c r="B241" s="376" t="s">
        <v>486</v>
      </c>
      <c r="C241" s="376"/>
      <c r="D241" s="378"/>
      <c r="E241" s="378"/>
      <c r="F241" s="379"/>
      <c r="G241" s="378"/>
      <c r="H241" s="378"/>
      <c r="I241" s="378"/>
      <c r="J241" s="380"/>
      <c r="K241" s="56"/>
      <c r="L241" s="291"/>
      <c r="M241" s="56"/>
      <c r="N241" s="56"/>
      <c r="O241" s="56"/>
    </row>
    <row r="242" spans="1:15" s="26" customFormat="1" x14ac:dyDescent="0.2">
      <c r="A242" s="338" t="s">
        <v>333</v>
      </c>
      <c r="B242" s="335" t="s">
        <v>224</v>
      </c>
      <c r="C242" s="277" t="s">
        <v>227</v>
      </c>
      <c r="D242" s="289">
        <v>16</v>
      </c>
      <c r="E242" s="91" t="s">
        <v>62</v>
      </c>
      <c r="F242" s="211">
        <v>8.9999999999999993E-3</v>
      </c>
      <c r="G242" s="23">
        <v>16</v>
      </c>
      <c r="H242" s="131">
        <v>144</v>
      </c>
      <c r="I242" s="132">
        <v>3.68</v>
      </c>
      <c r="J242" s="174">
        <v>4.07</v>
      </c>
      <c r="K242" s="363"/>
      <c r="L242" s="363"/>
      <c r="M242" s="363"/>
      <c r="N242" s="363"/>
      <c r="O242" s="363"/>
    </row>
    <row r="243" spans="1:15" s="26" customFormat="1" x14ac:dyDescent="0.2">
      <c r="A243" s="338" t="s">
        <v>334</v>
      </c>
      <c r="B243" s="330" t="s">
        <v>225</v>
      </c>
      <c r="C243" s="278" t="s">
        <v>227</v>
      </c>
      <c r="D243" s="290">
        <v>16</v>
      </c>
      <c r="E243" s="93" t="s">
        <v>62</v>
      </c>
      <c r="F243" s="212">
        <v>8.9999999999999993E-3</v>
      </c>
      <c r="G243" s="195">
        <v>16</v>
      </c>
      <c r="H243" s="124">
        <v>144</v>
      </c>
      <c r="I243" s="125">
        <v>3.68</v>
      </c>
      <c r="J243" s="126">
        <v>4.07</v>
      </c>
      <c r="K243" s="15"/>
      <c r="L243" s="15"/>
      <c r="M243" s="15"/>
      <c r="N243" s="15"/>
      <c r="O243" s="15"/>
    </row>
    <row r="244" spans="1:15" s="26" customFormat="1" ht="14.25" customHeight="1" x14ac:dyDescent="0.2">
      <c r="A244" s="338" t="s">
        <v>335</v>
      </c>
      <c r="B244" s="330" t="s">
        <v>226</v>
      </c>
      <c r="C244" s="278" t="s">
        <v>227</v>
      </c>
      <c r="D244" s="290">
        <v>16</v>
      </c>
      <c r="E244" s="93" t="s">
        <v>62</v>
      </c>
      <c r="F244" s="212">
        <v>8.9999999999999993E-3</v>
      </c>
      <c r="G244" s="195">
        <v>16</v>
      </c>
      <c r="H244" s="124">
        <v>144</v>
      </c>
      <c r="I244" s="125">
        <v>3.68</v>
      </c>
      <c r="J244" s="381">
        <v>4.07</v>
      </c>
      <c r="K244" s="15"/>
      <c r="L244" s="15"/>
      <c r="M244" s="15"/>
      <c r="N244" s="15"/>
      <c r="O244" s="15"/>
    </row>
    <row r="245" spans="1:15" s="26" customFormat="1" ht="14.25" customHeight="1" x14ac:dyDescent="0.2">
      <c r="A245" s="338" t="s">
        <v>777</v>
      </c>
      <c r="B245" s="660" t="s">
        <v>776</v>
      </c>
      <c r="C245" s="630" t="s">
        <v>227</v>
      </c>
      <c r="D245" s="631">
        <v>16</v>
      </c>
      <c r="E245" s="374" t="s">
        <v>62</v>
      </c>
      <c r="F245" s="632">
        <v>8.9999999999999993E-3</v>
      </c>
      <c r="G245" s="633">
        <v>16</v>
      </c>
      <c r="H245" s="536">
        <v>144</v>
      </c>
      <c r="I245" s="634">
        <v>3.68</v>
      </c>
      <c r="J245" s="635">
        <v>4.07</v>
      </c>
      <c r="K245" s="15"/>
      <c r="L245" s="15"/>
      <c r="M245" s="15"/>
      <c r="N245" s="15"/>
      <c r="O245" s="15"/>
    </row>
    <row r="246" spans="1:15" s="26" customFormat="1" ht="14.25" customHeight="1" x14ac:dyDescent="0.2">
      <c r="A246" s="338" t="s">
        <v>779</v>
      </c>
      <c r="B246" s="330" t="s">
        <v>778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126">
        <v>4.07</v>
      </c>
      <c r="K246" s="15"/>
      <c r="L246" s="15"/>
      <c r="M246" s="15"/>
      <c r="N246" s="15"/>
      <c r="O246" s="15"/>
    </row>
    <row r="247" spans="1:15" s="26" customFormat="1" ht="14.25" customHeight="1" x14ac:dyDescent="0.2">
      <c r="A247" s="338" t="s">
        <v>1240</v>
      </c>
      <c r="B247" s="1056" t="s">
        <v>1239</v>
      </c>
      <c r="C247" s="1000" t="s">
        <v>1238</v>
      </c>
      <c r="D247" s="1001">
        <v>12</v>
      </c>
      <c r="E247" s="979" t="s">
        <v>62</v>
      </c>
      <c r="F247" s="1002">
        <v>8.9999999999999993E-3</v>
      </c>
      <c r="G247" s="1003">
        <v>12</v>
      </c>
      <c r="H247" s="1004">
        <v>144</v>
      </c>
      <c r="I247" s="1005">
        <v>4.2</v>
      </c>
      <c r="J247" s="1006">
        <v>4.59</v>
      </c>
      <c r="K247" s="15"/>
      <c r="L247" s="15"/>
      <c r="M247" s="15"/>
      <c r="N247" s="15"/>
      <c r="O247" s="15"/>
    </row>
    <row r="248" spans="1:15" s="26" customFormat="1" ht="14.25" customHeight="1" thickBot="1" x14ac:dyDescent="0.25">
      <c r="A248" s="338" t="s">
        <v>1242</v>
      </c>
      <c r="B248" s="1056" t="s">
        <v>1241</v>
      </c>
      <c r="C248" s="1000" t="s">
        <v>1238</v>
      </c>
      <c r="D248" s="1057">
        <v>12</v>
      </c>
      <c r="E248" s="979" t="s">
        <v>62</v>
      </c>
      <c r="F248" s="980">
        <v>8.9999999999999993E-3</v>
      </c>
      <c r="G248" s="981">
        <v>12</v>
      </c>
      <c r="H248" s="1058">
        <v>144</v>
      </c>
      <c r="I248" s="982">
        <v>4.2</v>
      </c>
      <c r="J248" s="988">
        <v>4.59</v>
      </c>
      <c r="K248" s="15"/>
      <c r="L248" s="15"/>
      <c r="M248" s="15"/>
      <c r="N248" s="15"/>
      <c r="O248" s="15"/>
    </row>
    <row r="249" spans="1:15" s="26" customFormat="1" ht="14.25" hidden="1" customHeight="1" thickBot="1" x14ac:dyDescent="0.25">
      <c r="A249" s="338"/>
      <c r="B249" s="709" t="s">
        <v>692</v>
      </c>
      <c r="C249" s="590" t="s">
        <v>227</v>
      </c>
      <c r="D249" s="591">
        <v>16</v>
      </c>
      <c r="E249" s="592" t="s">
        <v>102</v>
      </c>
      <c r="F249" s="593">
        <v>8.9999999999999993E-3</v>
      </c>
      <c r="G249" s="594">
        <v>16</v>
      </c>
      <c r="H249" s="595">
        <v>144</v>
      </c>
      <c r="I249" s="596">
        <v>3.68</v>
      </c>
      <c r="J249" s="597">
        <v>4.07</v>
      </c>
      <c r="K249" s="103"/>
      <c r="L249" s="103"/>
      <c r="M249" s="103"/>
      <c r="N249" s="103"/>
      <c r="O249" s="103"/>
    </row>
    <row r="250" spans="1:15" s="26" customFormat="1" ht="13.5" thickBot="1" x14ac:dyDescent="0.25">
      <c r="A250" s="338"/>
      <c r="B250" s="232" t="s">
        <v>390</v>
      </c>
      <c r="C250" s="233"/>
      <c r="D250" s="224"/>
      <c r="E250" s="224" t="s">
        <v>161</v>
      </c>
      <c r="F250" s="225">
        <f>SUMPRODUCT($F$242:$F$249,K242:K249)</f>
        <v>0</v>
      </c>
      <c r="G250" s="225">
        <f>SUMPRODUCT($F$242:$F$249,L242:L249)</f>
        <v>0</v>
      </c>
      <c r="H250" s="225">
        <f>SUMPRODUCT($F$242:$F$249,M242:M249)</f>
        <v>0</v>
      </c>
      <c r="I250" s="225">
        <f>SUMPRODUCT($F$242:$F$249,N242:N249)</f>
        <v>0</v>
      </c>
      <c r="J250" s="225">
        <f>SUMPRODUCT($F$242:$F$249,O242:O249)</f>
        <v>0</v>
      </c>
      <c r="K250" s="38">
        <f>SUMPRODUCT($I$242:$I$249,K242:K249)</f>
        <v>0</v>
      </c>
      <c r="L250" s="38">
        <f>SUMPRODUCT($I$242:$I$249,L242:L249)</f>
        <v>0</v>
      </c>
      <c r="M250" s="38">
        <f>SUMPRODUCT($I$242:$I$249,M242:M249)</f>
        <v>0</v>
      </c>
      <c r="N250" s="38">
        <f>SUMPRODUCT($I$242:$I$249,N242:N249)</f>
        <v>0</v>
      </c>
      <c r="O250" s="38">
        <f>SUMPRODUCT($I$242:$I$249,O242:O249)</f>
        <v>0</v>
      </c>
    </row>
    <row r="251" spans="1:15" s="26" customFormat="1" ht="13.5" thickBot="1" x14ac:dyDescent="0.25">
      <c r="A251" s="338"/>
      <c r="B251" s="226" t="s">
        <v>34</v>
      </c>
      <c r="C251" s="227"/>
      <c r="D251" s="228"/>
      <c r="E251" s="228"/>
      <c r="F251" s="229"/>
      <c r="G251" s="228"/>
      <c r="H251" s="230"/>
      <c r="I251" s="230"/>
      <c r="J251" s="231"/>
      <c r="K251" s="364">
        <f>SUMPRODUCT($J$242:$J$249,K242:K249)</f>
        <v>0</v>
      </c>
      <c r="L251" s="364">
        <f>SUMPRODUCT($J$242:$J$249,L242:L249)</f>
        <v>0</v>
      </c>
      <c r="M251" s="364">
        <f>SUMPRODUCT($J$242:$J$249,M242:M249)</f>
        <v>0</v>
      </c>
      <c r="N251" s="364">
        <f>SUMPRODUCT($J$242:$J$249,N242:N249)</f>
        <v>0</v>
      </c>
      <c r="O251" s="364">
        <f>SUMPRODUCT($J$242:$J$249,O242:O249)</f>
        <v>0</v>
      </c>
    </row>
    <row r="252" spans="1:15" s="26" customFormat="1" hidden="1" x14ac:dyDescent="0.2">
      <c r="A252" s="338"/>
      <c r="B252" s="312" t="s">
        <v>104</v>
      </c>
      <c r="C252" s="312"/>
      <c r="D252" s="309"/>
      <c r="E252" s="309"/>
      <c r="F252" s="310"/>
      <c r="G252" s="309"/>
      <c r="H252" s="309"/>
      <c r="I252" s="309"/>
      <c r="J252" s="311"/>
      <c r="K252" s="56"/>
      <c r="L252" s="291"/>
      <c r="M252" s="56"/>
      <c r="N252" s="56"/>
      <c r="O252" s="56"/>
    </row>
    <row r="253" spans="1:15" s="26" customFormat="1" ht="12.75" hidden="1" customHeight="1" x14ac:dyDescent="0.2">
      <c r="A253" s="338"/>
      <c r="B253" s="664" t="s">
        <v>109</v>
      </c>
      <c r="C253" s="443" t="s">
        <v>106</v>
      </c>
      <c r="D253" s="115">
        <v>64</v>
      </c>
      <c r="E253" s="115" t="s">
        <v>62</v>
      </c>
      <c r="F253" s="325">
        <v>3.2000000000000001E-2</v>
      </c>
      <c r="G253" s="407">
        <v>6</v>
      </c>
      <c r="H253" s="136">
        <v>36</v>
      </c>
      <c r="I253" s="120">
        <v>1.1040000000000001</v>
      </c>
      <c r="J253" s="444">
        <v>2.0680000000000001</v>
      </c>
      <c r="K253" s="363"/>
      <c r="L253" s="363"/>
      <c r="M253" s="363"/>
      <c r="N253" s="363"/>
      <c r="O253" s="363"/>
    </row>
    <row r="254" spans="1:15" s="26" customFormat="1" hidden="1" x14ac:dyDescent="0.2">
      <c r="A254" s="338"/>
      <c r="B254" s="665" t="s">
        <v>108</v>
      </c>
      <c r="C254" s="442" t="s">
        <v>105</v>
      </c>
      <c r="D254" s="492">
        <v>64</v>
      </c>
      <c r="E254" s="440" t="s">
        <v>62</v>
      </c>
      <c r="F254" s="326">
        <v>3.2000000000000001E-2</v>
      </c>
      <c r="G254" s="124">
        <v>6</v>
      </c>
      <c r="H254" s="123">
        <v>36</v>
      </c>
      <c r="I254" s="122">
        <v>1.1000000000000001</v>
      </c>
      <c r="J254" s="445">
        <v>2.0699999999999998</v>
      </c>
      <c r="K254" s="15"/>
      <c r="L254" s="15"/>
      <c r="M254" s="15"/>
      <c r="N254" s="15"/>
      <c r="O254" s="15"/>
    </row>
    <row r="255" spans="1:15" s="26" customFormat="1" ht="13.5" hidden="1" thickBot="1" x14ac:dyDescent="0.25">
      <c r="A255" s="338"/>
      <c r="B255" s="666" t="s">
        <v>110</v>
      </c>
      <c r="C255" s="446" t="s">
        <v>107</v>
      </c>
      <c r="D255" s="492">
        <v>64</v>
      </c>
      <c r="E255" s="116" t="s">
        <v>62</v>
      </c>
      <c r="F255" s="327">
        <v>3.2000000000000001E-2</v>
      </c>
      <c r="G255" s="382">
        <v>6</v>
      </c>
      <c r="H255" s="134">
        <v>36</v>
      </c>
      <c r="I255" s="135">
        <v>1.1519999999999999</v>
      </c>
      <c r="J255" s="447">
        <v>2.1120000000000001</v>
      </c>
      <c r="K255" s="103"/>
      <c r="L255" s="103"/>
      <c r="M255" s="103"/>
      <c r="N255" s="103"/>
      <c r="O255" s="103"/>
    </row>
    <row r="256" spans="1:15" s="26" customFormat="1" ht="13.5" hidden="1" thickBot="1" x14ac:dyDescent="0.25">
      <c r="A256" s="338"/>
      <c r="B256" s="243" t="s">
        <v>389</v>
      </c>
      <c r="C256" s="233"/>
      <c r="D256" s="224"/>
      <c r="E256" s="224" t="s">
        <v>161</v>
      </c>
      <c r="F256" s="225">
        <f>SUMPRODUCT($F$253:$F$255,K253:K255)</f>
        <v>0</v>
      </c>
      <c r="G256" s="225">
        <f>SUMPRODUCT($F$253:$F$255,L253:L255)</f>
        <v>0</v>
      </c>
      <c r="H256" s="225">
        <f>SUMPRODUCT($F$253:$F$255,M253:M255)</f>
        <v>0</v>
      </c>
      <c r="I256" s="225">
        <f>SUMPRODUCT($F$253:$F$255,N253:N255)</f>
        <v>0</v>
      </c>
      <c r="J256" s="225">
        <f>SUMPRODUCT($F$253:$F$255,O253:O255)</f>
        <v>0</v>
      </c>
      <c r="K256" s="72">
        <f>SUMPRODUCT($I$253:$I$255,K253:K255)</f>
        <v>0</v>
      </c>
      <c r="L256" s="72">
        <f>SUMPRODUCT($I$253:$I$255,L253:L255)</f>
        <v>0</v>
      </c>
      <c r="M256" s="72">
        <f>SUMPRODUCT($I$253:$I$255,M253:M255)</f>
        <v>0</v>
      </c>
      <c r="N256" s="72">
        <f>SUMPRODUCT($I$253:$I$255,N253:N255)</f>
        <v>0</v>
      </c>
      <c r="O256" s="72">
        <f>SUMPRODUCT($I$253:$I$255,O253:O255)</f>
        <v>0</v>
      </c>
    </row>
    <row r="257" spans="1:17" s="26" customFormat="1" ht="13.5" hidden="1" thickBot="1" x14ac:dyDescent="0.25">
      <c r="A257" s="338"/>
      <c r="B257" s="226" t="s">
        <v>34</v>
      </c>
      <c r="C257" s="227"/>
      <c r="D257" s="228"/>
      <c r="E257" s="228"/>
      <c r="F257" s="229"/>
      <c r="G257" s="228"/>
      <c r="H257" s="230"/>
      <c r="I257" s="230"/>
      <c r="J257" s="231"/>
      <c r="K257" s="364">
        <f>SUMPRODUCT($J$253:$J$255,K253:K255)</f>
        <v>0</v>
      </c>
      <c r="L257" s="364">
        <f>SUMPRODUCT($J$253:$J$255,L253:L255)</f>
        <v>0</v>
      </c>
      <c r="M257" s="364">
        <f>SUMPRODUCT($J$253:$J$255,M253:M255)</f>
        <v>0</v>
      </c>
      <c r="N257" s="364">
        <f>SUMPRODUCT($J$253:$J$255,N253:N255)</f>
        <v>0</v>
      </c>
      <c r="O257" s="364">
        <f>SUMPRODUCT($J$253:$J$255,O253:O255)</f>
        <v>0</v>
      </c>
    </row>
    <row r="258" spans="1:17" s="26" customFormat="1" x14ac:dyDescent="0.2">
      <c r="A258" s="338"/>
      <c r="B258" s="309" t="s">
        <v>80</v>
      </c>
      <c r="C258" s="309"/>
      <c r="D258" s="309"/>
      <c r="E258" s="309"/>
      <c r="F258" s="310"/>
      <c r="G258" s="309"/>
      <c r="H258" s="309"/>
      <c r="I258" s="309"/>
      <c r="J258" s="311"/>
      <c r="K258" s="291"/>
      <c r="L258" s="291"/>
      <c r="M258" s="56"/>
      <c r="N258" s="56"/>
      <c r="O258" s="56"/>
    </row>
    <row r="259" spans="1:17" s="26" customFormat="1" hidden="1" x14ac:dyDescent="0.2">
      <c r="A259" s="338"/>
      <c r="B259" s="668" t="s">
        <v>176</v>
      </c>
      <c r="C259" s="93" t="s">
        <v>129</v>
      </c>
      <c r="D259" s="1082"/>
      <c r="E259" s="127" t="s">
        <v>62</v>
      </c>
      <c r="F259" s="297">
        <v>4.2000000000000003E-2</v>
      </c>
      <c r="G259" s="93"/>
      <c r="H259" s="93">
        <v>36</v>
      </c>
      <c r="I259" s="298">
        <v>2.2999999999999998</v>
      </c>
      <c r="J259" s="369">
        <v>2.4</v>
      </c>
      <c r="K259" s="15"/>
      <c r="L259" s="15"/>
      <c r="M259" s="15"/>
      <c r="N259" s="15"/>
      <c r="O259" s="15"/>
    </row>
    <row r="260" spans="1:17" s="26" customFormat="1" ht="12.75" customHeight="1" x14ac:dyDescent="0.2">
      <c r="A260" s="338" t="s">
        <v>340</v>
      </c>
      <c r="B260" s="660" t="s">
        <v>81</v>
      </c>
      <c r="C260" s="1079" t="s">
        <v>453</v>
      </c>
      <c r="D260" s="1082"/>
      <c r="E260" s="127" t="s">
        <v>62</v>
      </c>
      <c r="F260" s="297">
        <v>4.2000000000000003E-2</v>
      </c>
      <c r="G260" s="93"/>
      <c r="H260" s="93">
        <v>36</v>
      </c>
      <c r="I260" s="298">
        <v>2.56</v>
      </c>
      <c r="J260" s="369">
        <v>2.88</v>
      </c>
      <c r="K260" s="15"/>
      <c r="L260" s="15"/>
      <c r="M260" s="15"/>
      <c r="N260" s="15"/>
      <c r="O260" s="15"/>
    </row>
    <row r="261" spans="1:17" s="26" customFormat="1" x14ac:dyDescent="0.2">
      <c r="A261" s="338" t="s">
        <v>341</v>
      </c>
      <c r="B261" s="660" t="s">
        <v>88</v>
      </c>
      <c r="C261" s="1080"/>
      <c r="D261" s="1082"/>
      <c r="E261" s="127" t="s">
        <v>62</v>
      </c>
      <c r="F261" s="297">
        <v>4.2000000000000003E-2</v>
      </c>
      <c r="G261" s="93"/>
      <c r="H261" s="93">
        <v>36</v>
      </c>
      <c r="I261" s="298">
        <v>2.56</v>
      </c>
      <c r="J261" s="369">
        <v>2.88</v>
      </c>
      <c r="K261" s="15"/>
      <c r="L261" s="15"/>
      <c r="M261" s="15"/>
      <c r="N261" s="15"/>
      <c r="O261" s="15"/>
    </row>
    <row r="262" spans="1:17" s="26" customFormat="1" ht="13.5" hidden="1" thickBot="1" x14ac:dyDescent="0.25">
      <c r="A262" s="338"/>
      <c r="B262" s="660" t="s">
        <v>155</v>
      </c>
      <c r="C262" s="1080"/>
      <c r="D262" s="1082"/>
      <c r="E262" s="492" t="s">
        <v>62</v>
      </c>
      <c r="F262" s="297">
        <v>4.2000000000000003E-2</v>
      </c>
      <c r="G262" s="93"/>
      <c r="H262" s="123">
        <v>36</v>
      </c>
      <c r="I262" s="122">
        <v>2.56</v>
      </c>
      <c r="J262" s="370">
        <v>2.8839999999999999</v>
      </c>
      <c r="K262" s="15"/>
      <c r="L262" s="15"/>
      <c r="M262" s="15"/>
      <c r="N262" s="15"/>
      <c r="O262" s="15"/>
      <c r="Q262" s="473">
        <f>SUM(Лист3!G264:G948)</f>
        <v>0</v>
      </c>
    </row>
    <row r="263" spans="1:17" s="26" customFormat="1" x14ac:dyDescent="0.2">
      <c r="A263" s="338" t="s">
        <v>476</v>
      </c>
      <c r="B263" s="660" t="s">
        <v>101</v>
      </c>
      <c r="C263" s="1080"/>
      <c r="D263" s="1082"/>
      <c r="E263" s="492" t="s">
        <v>62</v>
      </c>
      <c r="F263" s="297">
        <v>4.2000000000000003E-2</v>
      </c>
      <c r="G263" s="93"/>
      <c r="H263" s="52">
        <v>36</v>
      </c>
      <c r="I263" s="122">
        <v>2.56</v>
      </c>
      <c r="J263" s="370">
        <v>2.8839999999999999</v>
      </c>
      <c r="K263" s="15"/>
      <c r="L263" s="15"/>
      <c r="M263" s="15"/>
      <c r="N263" s="15"/>
      <c r="O263" s="15"/>
    </row>
    <row r="264" spans="1:17" s="26" customFormat="1" ht="12.75" customHeight="1" x14ac:dyDescent="0.2">
      <c r="A264" s="338" t="s">
        <v>454</v>
      </c>
      <c r="B264" s="660" t="s">
        <v>32</v>
      </c>
      <c r="C264" s="1080"/>
      <c r="D264" s="1082"/>
      <c r="E264" s="492" t="s">
        <v>62</v>
      </c>
      <c r="F264" s="297">
        <v>4.2000000000000003E-2</v>
      </c>
      <c r="G264" s="93"/>
      <c r="H264" s="123">
        <v>36</v>
      </c>
      <c r="I264" s="122">
        <v>2.56</v>
      </c>
      <c r="J264" s="370">
        <v>2.8839999999999999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498</v>
      </c>
      <c r="B265" s="660" t="s">
        <v>45</v>
      </c>
      <c r="C265" s="1081"/>
      <c r="D265" s="1083"/>
      <c r="E265" s="440" t="s">
        <v>62</v>
      </c>
      <c r="F265" s="297">
        <v>4.2000000000000003E-2</v>
      </c>
      <c r="G265" s="93"/>
      <c r="H265" s="123">
        <v>36</v>
      </c>
      <c r="I265" s="122">
        <v>2.56</v>
      </c>
      <c r="J265" s="370">
        <v>2.8839999999999999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653</v>
      </c>
      <c r="B266" s="660" t="s">
        <v>730</v>
      </c>
      <c r="C266" s="533" t="s">
        <v>533</v>
      </c>
      <c r="D266" s="1084">
        <v>32</v>
      </c>
      <c r="E266" s="127" t="s">
        <v>62</v>
      </c>
      <c r="F266" s="297">
        <v>0.02</v>
      </c>
      <c r="G266" s="93"/>
      <c r="H266" s="124">
        <v>60</v>
      </c>
      <c r="I266" s="125">
        <v>1.28</v>
      </c>
      <c r="J266" s="535">
        <v>1.94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654</v>
      </c>
      <c r="B267" s="660" t="s">
        <v>731</v>
      </c>
      <c r="C267" s="533" t="s">
        <v>533</v>
      </c>
      <c r="D267" s="1082"/>
      <c r="E267" s="127" t="s">
        <v>62</v>
      </c>
      <c r="F267" s="297">
        <v>0.02</v>
      </c>
      <c r="G267" s="93"/>
      <c r="H267" s="124">
        <v>60</v>
      </c>
      <c r="I267" s="125">
        <v>1.28</v>
      </c>
      <c r="J267" s="535">
        <v>1.94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656</v>
      </c>
      <c r="B268" s="660" t="s">
        <v>732</v>
      </c>
      <c r="C268" s="533" t="s">
        <v>533</v>
      </c>
      <c r="D268" s="1082"/>
      <c r="E268" s="127" t="s">
        <v>62</v>
      </c>
      <c r="F268" s="297">
        <v>0.02</v>
      </c>
      <c r="G268" s="93"/>
      <c r="H268" s="124">
        <v>60</v>
      </c>
      <c r="I268" s="125">
        <v>1.28</v>
      </c>
      <c r="J268" s="535">
        <v>1.94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580" t="s">
        <v>663</v>
      </c>
      <c r="B269" s="660" t="s">
        <v>733</v>
      </c>
      <c r="C269" s="533" t="s">
        <v>533</v>
      </c>
      <c r="D269" s="1082"/>
      <c r="E269" s="127" t="s">
        <v>62</v>
      </c>
      <c r="F269" s="297">
        <v>0.02</v>
      </c>
      <c r="G269" s="93"/>
      <c r="H269" s="124">
        <v>60</v>
      </c>
      <c r="I269" s="125">
        <v>1.28</v>
      </c>
      <c r="J269" s="535">
        <v>1.94</v>
      </c>
      <c r="K269" s="15"/>
      <c r="L269" s="15"/>
      <c r="M269" s="15"/>
      <c r="N269" s="15"/>
      <c r="O269" s="15"/>
    </row>
    <row r="270" spans="1:17" s="26" customFormat="1" ht="12.75" hidden="1" customHeight="1" x14ac:dyDescent="0.2">
      <c r="A270" s="580"/>
      <c r="B270" s="660" t="s">
        <v>734</v>
      </c>
      <c r="C270" s="533" t="s">
        <v>533</v>
      </c>
      <c r="D270" s="1082"/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580" t="s">
        <v>667</v>
      </c>
      <c r="B271" s="660" t="s">
        <v>735</v>
      </c>
      <c r="C271" s="533" t="s">
        <v>533</v>
      </c>
      <c r="D271" s="1082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hidden="1" customHeight="1" x14ac:dyDescent="0.2">
      <c r="A272" s="338"/>
      <c r="B272" s="660" t="s">
        <v>736</v>
      </c>
      <c r="C272" s="93" t="s">
        <v>129</v>
      </c>
      <c r="D272" s="1083"/>
      <c r="E272" s="127" t="s">
        <v>62</v>
      </c>
      <c r="F272" s="297">
        <v>0.02</v>
      </c>
      <c r="G272" s="93"/>
      <c r="H272" s="124">
        <v>60</v>
      </c>
      <c r="I272" s="125">
        <v>1.1499999999999999</v>
      </c>
      <c r="J272" s="535">
        <v>1.63</v>
      </c>
      <c r="K272" s="15"/>
      <c r="L272" s="15"/>
      <c r="M272" s="15"/>
      <c r="N272" s="15"/>
      <c r="O272" s="15"/>
    </row>
    <row r="273" spans="1:15" s="26" customFormat="1" x14ac:dyDescent="0.2">
      <c r="A273" s="338" t="s">
        <v>342</v>
      </c>
      <c r="B273" s="660" t="s">
        <v>88</v>
      </c>
      <c r="C273" s="517" t="s">
        <v>533</v>
      </c>
      <c r="D273" s="518">
        <v>48</v>
      </c>
      <c r="E273" s="492" t="s">
        <v>62</v>
      </c>
      <c r="F273" s="326">
        <v>3.7999999999999999E-2</v>
      </c>
      <c r="G273" s="93"/>
      <c r="H273" s="123">
        <v>48</v>
      </c>
      <c r="I273" s="122">
        <v>1.92</v>
      </c>
      <c r="J273" s="370">
        <v>2.8839999999999999</v>
      </c>
      <c r="K273" s="15"/>
      <c r="L273" s="15"/>
      <c r="M273" s="15"/>
      <c r="N273" s="15"/>
      <c r="O273" s="15"/>
    </row>
    <row r="274" spans="1:15" s="26" customFormat="1" x14ac:dyDescent="0.2">
      <c r="A274" s="338" t="s">
        <v>1063</v>
      </c>
      <c r="B274" s="660" t="s">
        <v>1061</v>
      </c>
      <c r="C274" s="533" t="s">
        <v>1060</v>
      </c>
      <c r="D274" s="534">
        <v>64</v>
      </c>
      <c r="E274" s="127" t="s">
        <v>62</v>
      </c>
      <c r="F274" s="326">
        <v>4.2999999999999997E-2</v>
      </c>
      <c r="G274" s="93"/>
      <c r="H274" s="124">
        <v>36</v>
      </c>
      <c r="I274" s="125">
        <v>2.88</v>
      </c>
      <c r="J274" s="535">
        <v>3.57</v>
      </c>
      <c r="K274" s="15"/>
      <c r="L274" s="15"/>
      <c r="M274" s="15"/>
      <c r="N274" s="15"/>
      <c r="O274" s="15"/>
    </row>
    <row r="275" spans="1:15" s="26" customFormat="1" x14ac:dyDescent="0.2">
      <c r="A275" s="338" t="s">
        <v>343</v>
      </c>
      <c r="B275" s="670" t="s">
        <v>32</v>
      </c>
      <c r="C275" s="52" t="s">
        <v>82</v>
      </c>
      <c r="D275" s="52">
        <v>24</v>
      </c>
      <c r="E275" s="440" t="s">
        <v>62</v>
      </c>
      <c r="F275" s="328">
        <v>1.7999999999999999E-2</v>
      </c>
      <c r="G275" s="52"/>
      <c r="H275" s="52">
        <v>80</v>
      </c>
      <c r="I275" s="137">
        <v>4.8</v>
      </c>
      <c r="J275" s="137">
        <v>5.4775</v>
      </c>
      <c r="K275" s="15"/>
      <c r="L275" s="15"/>
      <c r="M275" s="15"/>
      <c r="N275" s="15"/>
      <c r="O275" s="15"/>
    </row>
    <row r="276" spans="1:15" s="26" customFormat="1" ht="13.5" thickBot="1" x14ac:dyDescent="0.25">
      <c r="A276" s="338"/>
      <c r="B276" s="243" t="s">
        <v>389</v>
      </c>
      <c r="C276" s="245"/>
      <c r="D276" s="224"/>
      <c r="E276" s="224" t="s">
        <v>161</v>
      </c>
      <c r="F276" s="225">
        <f>SUMPRODUCT($F$259:$F$275,K259:K275)</f>
        <v>0</v>
      </c>
      <c r="G276" s="225">
        <f>SUMPRODUCT($F$259:$F$275,L259:L275)</f>
        <v>0</v>
      </c>
      <c r="H276" s="225">
        <f>SUMPRODUCT($F$259:$F$275,M259:M275)</f>
        <v>0</v>
      </c>
      <c r="I276" s="225">
        <f>SUMPRODUCT($F$259:$F$275,N259:N275)</f>
        <v>0</v>
      </c>
      <c r="J276" s="225">
        <f>SUMPRODUCT($F$259:$F$275,O259:O275)</f>
        <v>0</v>
      </c>
      <c r="K276" s="128">
        <f>SUMPRODUCT($I$259:$I$275,K259:K275)</f>
        <v>0</v>
      </c>
      <c r="L276" s="128">
        <f>SUMPRODUCT($I$259:$I$275,L259:L275)</f>
        <v>0</v>
      </c>
      <c r="M276" s="128">
        <f>SUMPRODUCT($I$259:$I$275,M259:M275)</f>
        <v>0</v>
      </c>
      <c r="N276" s="128">
        <f>SUMPRODUCT($I$259:$I$275,N259:N275)</f>
        <v>0</v>
      </c>
      <c r="O276" s="128">
        <f>SUMPRODUCT($I$259:$I$275,O259:O275)</f>
        <v>0</v>
      </c>
    </row>
    <row r="277" spans="1:15" s="26" customFormat="1" ht="13.5" thickBot="1" x14ac:dyDescent="0.25">
      <c r="A277" s="338"/>
      <c r="B277" s="246" t="s">
        <v>34</v>
      </c>
      <c r="C277" s="247"/>
      <c r="D277" s="228"/>
      <c r="E277" s="228"/>
      <c r="F277" s="229"/>
      <c r="G277" s="228"/>
      <c r="H277" s="230"/>
      <c r="I277" s="230"/>
      <c r="J277" s="231"/>
      <c r="K277" s="348">
        <f>SUMPRODUCT($J$259:$J$275,K259:K275)</f>
        <v>0</v>
      </c>
      <c r="L277" s="348">
        <f>SUMPRODUCT($J$259:$J$275,L259:L275)</f>
        <v>0</v>
      </c>
      <c r="M277" s="348">
        <f>SUMPRODUCT($J$259:$J$275,M259:M275)</f>
        <v>0</v>
      </c>
      <c r="N277" s="348">
        <f>SUMPRODUCT($J$259:$J$275,N259:N275)</f>
        <v>0</v>
      </c>
      <c r="O277" s="348">
        <f>SUMPRODUCT($J$259:$J$275,O259:O275)</f>
        <v>0</v>
      </c>
    </row>
    <row r="278" spans="1:15" s="26" customFormat="1" ht="13.5" thickBot="1" x14ac:dyDescent="0.25">
      <c r="A278" s="338"/>
      <c r="B278" s="1064" t="s">
        <v>199</v>
      </c>
      <c r="C278" s="1064"/>
      <c r="D278" s="1064"/>
      <c r="E278" s="1064"/>
      <c r="F278" s="1064"/>
      <c r="G278" s="1064"/>
      <c r="H278" s="1064"/>
      <c r="I278" s="1064"/>
      <c r="J278" s="1065"/>
      <c r="K278" s="291"/>
      <c r="L278" s="291"/>
      <c r="M278" s="56"/>
      <c r="N278" s="56"/>
      <c r="O278" s="56"/>
    </row>
    <row r="279" spans="1:15" s="26" customFormat="1" x14ac:dyDescent="0.2">
      <c r="A279" s="338" t="s">
        <v>233</v>
      </c>
      <c r="B279" s="671" t="s">
        <v>25</v>
      </c>
      <c r="C279" s="47"/>
      <c r="D279" s="48">
        <v>500</v>
      </c>
      <c r="E279" s="48"/>
      <c r="F279" s="417"/>
      <c r="G279" s="48"/>
      <c r="H279" s="92"/>
      <c r="I279" s="92"/>
      <c r="J279" s="421"/>
      <c r="K279" s="422"/>
      <c r="L279" s="425"/>
      <c r="M279" s="423"/>
      <c r="N279" s="425"/>
      <c r="O279" s="424"/>
    </row>
    <row r="280" spans="1:15" s="26" customFormat="1" ht="13.5" thickBot="1" x14ac:dyDescent="0.25">
      <c r="A280" s="338" t="s">
        <v>234</v>
      </c>
      <c r="B280" s="672" t="s">
        <v>1064</v>
      </c>
      <c r="C280" s="571"/>
      <c r="D280" s="572">
        <v>500</v>
      </c>
      <c r="E280" s="572"/>
      <c r="F280" s="573"/>
      <c r="G280" s="572"/>
      <c r="H280" s="574"/>
      <c r="I280" s="574"/>
      <c r="J280" s="575"/>
      <c r="K280" s="576"/>
      <c r="L280" s="544"/>
      <c r="M280" s="577"/>
      <c r="N280" s="544"/>
      <c r="O280" s="578"/>
    </row>
    <row r="281" spans="1:15" s="26" customFormat="1" ht="13.5" thickBot="1" x14ac:dyDescent="0.25">
      <c r="A281" s="338"/>
      <c r="B281" s="307"/>
      <c r="C281" s="418"/>
      <c r="D281" s="418"/>
      <c r="E281" s="418"/>
      <c r="F281" s="419"/>
      <c r="G281" s="418"/>
      <c r="H281" s="418"/>
      <c r="I281" s="418"/>
      <c r="J281" s="420"/>
      <c r="K281" s="413"/>
      <c r="L281" s="291"/>
      <c r="M281" s="56"/>
      <c r="N281" s="56"/>
      <c r="O281" s="56"/>
    </row>
    <row r="282" spans="1:15" s="26" customFormat="1" x14ac:dyDescent="0.2">
      <c r="A282" s="338" t="s">
        <v>346</v>
      </c>
      <c r="B282" s="675" t="s">
        <v>159</v>
      </c>
      <c r="C282" s="304" t="s">
        <v>36</v>
      </c>
      <c r="D282" s="274">
        <v>25</v>
      </c>
      <c r="E282" s="93" t="s">
        <v>63</v>
      </c>
      <c r="F282" s="248">
        <v>7.1999999999999995E-2</v>
      </c>
      <c r="G282" s="93"/>
      <c r="H282" s="97">
        <v>35</v>
      </c>
      <c r="I282" s="249">
        <v>2</v>
      </c>
      <c r="J282" s="350">
        <v>2.12</v>
      </c>
      <c r="K282" s="15"/>
      <c r="L282" s="15"/>
      <c r="M282" s="15"/>
      <c r="N282" s="15"/>
      <c r="O282" s="15"/>
    </row>
    <row r="283" spans="1:15" s="26" customFormat="1" x14ac:dyDescent="0.2">
      <c r="A283" s="338" t="s">
        <v>981</v>
      </c>
      <c r="B283" s="675" t="s">
        <v>159</v>
      </c>
      <c r="C283" s="304" t="s">
        <v>821</v>
      </c>
      <c r="D283" s="276">
        <v>14</v>
      </c>
      <c r="E283" s="93" t="s">
        <v>63</v>
      </c>
      <c r="F283" s="248">
        <v>6.8000000000000005E-2</v>
      </c>
      <c r="G283" s="93"/>
      <c r="H283" s="97">
        <v>30</v>
      </c>
      <c r="I283" s="249">
        <v>1.75</v>
      </c>
      <c r="J283" s="350">
        <v>1.98</v>
      </c>
      <c r="K283" s="15"/>
      <c r="L283" s="15"/>
      <c r="M283" s="15"/>
      <c r="N283" s="15"/>
      <c r="O283" s="15"/>
    </row>
    <row r="284" spans="1:15" s="26" customFormat="1" x14ac:dyDescent="0.2">
      <c r="A284" s="338" t="s">
        <v>347</v>
      </c>
      <c r="B284" s="675" t="s">
        <v>121</v>
      </c>
      <c r="C284" s="305" t="s">
        <v>122</v>
      </c>
      <c r="D284" s="107">
        <v>25</v>
      </c>
      <c r="E284" s="93" t="s">
        <v>63</v>
      </c>
      <c r="F284" s="302">
        <v>7.1999999999999995E-2</v>
      </c>
      <c r="G284" s="93"/>
      <c r="H284" s="93">
        <v>35</v>
      </c>
      <c r="I284" s="298">
        <v>1.5</v>
      </c>
      <c r="J284" s="351">
        <v>1.7</v>
      </c>
      <c r="K284" s="15"/>
      <c r="L284" s="15"/>
      <c r="M284" s="15"/>
      <c r="N284" s="15"/>
      <c r="O284" s="15"/>
    </row>
    <row r="285" spans="1:15" s="26" customFormat="1" x14ac:dyDescent="0.2">
      <c r="A285" s="338" t="s">
        <v>348</v>
      </c>
      <c r="B285" s="675" t="s">
        <v>123</v>
      </c>
      <c r="C285" s="304" t="s">
        <v>122</v>
      </c>
      <c r="D285" s="183">
        <v>25</v>
      </c>
      <c r="E285" s="93" t="s">
        <v>63</v>
      </c>
      <c r="F285" s="302">
        <v>7.1999999999999995E-2</v>
      </c>
      <c r="G285" s="93"/>
      <c r="H285" s="97">
        <v>35</v>
      </c>
      <c r="I285" s="249">
        <v>1.5</v>
      </c>
      <c r="J285" s="350">
        <v>1.7</v>
      </c>
      <c r="K285" s="15"/>
      <c r="L285" s="15"/>
      <c r="M285" s="15"/>
      <c r="N285" s="15"/>
      <c r="O285" s="15"/>
    </row>
    <row r="286" spans="1:15" s="26" customFormat="1" x14ac:dyDescent="0.2">
      <c r="A286" s="338">
        <v>31945</v>
      </c>
      <c r="B286" s="675" t="s">
        <v>528</v>
      </c>
      <c r="C286" s="305" t="s">
        <v>527</v>
      </c>
      <c r="D286" s="107">
        <v>14</v>
      </c>
      <c r="E286" s="93" t="s">
        <v>63</v>
      </c>
      <c r="F286" s="302">
        <v>7.1999999999999995E-2</v>
      </c>
      <c r="G286" s="93">
        <v>3</v>
      </c>
      <c r="H286" s="93">
        <v>24</v>
      </c>
      <c r="I286" s="298">
        <v>1.1200000000000001</v>
      </c>
      <c r="J286" s="351">
        <v>1.73</v>
      </c>
      <c r="K286" s="15"/>
      <c r="L286" s="15"/>
      <c r="M286" s="15"/>
      <c r="N286" s="15"/>
      <c r="O286" s="15"/>
    </row>
    <row r="287" spans="1:15" s="26" customFormat="1" x14ac:dyDescent="0.2">
      <c r="A287" s="338">
        <v>31946</v>
      </c>
      <c r="B287" s="675" t="s">
        <v>529</v>
      </c>
      <c r="C287" s="305" t="s">
        <v>527</v>
      </c>
      <c r="D287" s="107">
        <v>14</v>
      </c>
      <c r="E287" s="93" t="s">
        <v>63</v>
      </c>
      <c r="F287" s="302">
        <v>7.1999999999999995E-2</v>
      </c>
      <c r="G287" s="93">
        <v>3</v>
      </c>
      <c r="H287" s="93">
        <v>24</v>
      </c>
      <c r="I287" s="298">
        <v>1.1200000000000001</v>
      </c>
      <c r="J287" s="351">
        <v>1.73</v>
      </c>
      <c r="K287" s="15"/>
      <c r="L287" s="15"/>
      <c r="M287" s="15"/>
      <c r="N287" s="15"/>
      <c r="O287" s="15"/>
    </row>
    <row r="288" spans="1:15" s="26" customFormat="1" hidden="1" x14ac:dyDescent="0.2">
      <c r="A288" s="338"/>
      <c r="B288" s="675" t="s">
        <v>832</v>
      </c>
      <c r="C288" s="305" t="s">
        <v>765</v>
      </c>
      <c r="D288" s="107">
        <v>20</v>
      </c>
      <c r="E288" s="93" t="s">
        <v>63</v>
      </c>
      <c r="F288" s="302">
        <v>6.4000000000000001E-2</v>
      </c>
      <c r="G288" s="93">
        <v>3</v>
      </c>
      <c r="H288" s="93">
        <v>30</v>
      </c>
      <c r="I288" s="298">
        <v>1.7</v>
      </c>
      <c r="J288" s="351">
        <v>1.8</v>
      </c>
      <c r="K288" s="15"/>
      <c r="L288" s="15"/>
      <c r="M288" s="15"/>
      <c r="N288" s="15"/>
      <c r="O288" s="15"/>
    </row>
    <row r="289" spans="1:15" s="26" customFormat="1" hidden="1" x14ac:dyDescent="0.2">
      <c r="A289" s="338"/>
      <c r="B289" s="675" t="s">
        <v>764</v>
      </c>
      <c r="C289" s="305" t="s">
        <v>765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349</v>
      </c>
      <c r="B290" s="676" t="s">
        <v>468</v>
      </c>
      <c r="C290" s="306" t="s">
        <v>128</v>
      </c>
      <c r="D290" s="303">
        <v>30</v>
      </c>
      <c r="E290" s="296" t="s">
        <v>64</v>
      </c>
      <c r="F290" s="302">
        <v>7.1999999999999995E-2</v>
      </c>
      <c r="G290" s="299"/>
      <c r="H290" s="299">
        <v>30</v>
      </c>
      <c r="I290" s="300">
        <v>6.9</v>
      </c>
      <c r="J290" s="352">
        <v>7.1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652</v>
      </c>
      <c r="B291" s="676" t="s">
        <v>472</v>
      </c>
      <c r="C291" s="306" t="s">
        <v>128</v>
      </c>
      <c r="D291" s="303">
        <v>16</v>
      </c>
      <c r="E291" s="296" t="s">
        <v>64</v>
      </c>
      <c r="F291" s="302">
        <v>7.1999999999999995E-2</v>
      </c>
      <c r="G291" s="299"/>
      <c r="H291" s="299">
        <v>30</v>
      </c>
      <c r="I291" s="300">
        <v>4.4800000000000004</v>
      </c>
      <c r="J291" s="352">
        <v>5.35</v>
      </c>
      <c r="K291" s="15"/>
      <c r="L291" s="15"/>
      <c r="M291" s="15"/>
      <c r="N291" s="15"/>
      <c r="O291" s="15"/>
    </row>
    <row r="292" spans="1:15" s="26" customFormat="1" x14ac:dyDescent="0.2">
      <c r="A292" s="338"/>
      <c r="B292" s="676"/>
      <c r="C292" s="306"/>
      <c r="D292" s="303"/>
      <c r="E292" s="296"/>
      <c r="F292" s="302"/>
      <c r="G292" s="299"/>
      <c r="H292" s="299"/>
      <c r="I292" s="300"/>
      <c r="J292" s="352"/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442</v>
      </c>
      <c r="C293" s="305" t="s">
        <v>447</v>
      </c>
      <c r="D293" s="274">
        <v>42</v>
      </c>
      <c r="E293" s="93" t="s">
        <v>64</v>
      </c>
      <c r="F293" s="297">
        <v>7.1999999999999995E-2</v>
      </c>
      <c r="G293" s="93">
        <v>5</v>
      </c>
      <c r="H293" s="93">
        <v>35</v>
      </c>
      <c r="I293" s="298">
        <v>2.1</v>
      </c>
      <c r="J293" s="351">
        <v>4.29</v>
      </c>
      <c r="K293" s="15"/>
      <c r="L293" s="15"/>
      <c r="M293" s="15"/>
      <c r="N293" s="15"/>
      <c r="O293" s="15"/>
    </row>
    <row r="294" spans="1:15" s="26" customFormat="1" hidden="1" x14ac:dyDescent="0.2">
      <c r="A294" s="338" t="s">
        <v>757</v>
      </c>
      <c r="B294" s="675" t="s">
        <v>756</v>
      </c>
      <c r="C294" s="305" t="s">
        <v>36</v>
      </c>
      <c r="D294" s="274">
        <v>18</v>
      </c>
      <c r="E294" s="93" t="s">
        <v>64</v>
      </c>
      <c r="F294" s="297">
        <v>4.2999999999999997E-2</v>
      </c>
      <c r="G294" s="93">
        <v>6</v>
      </c>
      <c r="H294" s="93">
        <v>36</v>
      </c>
      <c r="I294" s="298">
        <v>1.44</v>
      </c>
      <c r="J294" s="351">
        <v>1.8</v>
      </c>
      <c r="K294" s="15"/>
      <c r="L294" s="15"/>
      <c r="M294" s="15"/>
      <c r="N294" s="15"/>
      <c r="O294" s="15"/>
    </row>
    <row r="295" spans="1:15" s="26" customFormat="1" hidden="1" x14ac:dyDescent="0.2">
      <c r="A295" s="338"/>
      <c r="B295" s="675" t="s">
        <v>1049</v>
      </c>
      <c r="C295" s="305" t="s">
        <v>447</v>
      </c>
      <c r="D295" s="274">
        <v>42</v>
      </c>
      <c r="E295" s="93" t="s">
        <v>64</v>
      </c>
      <c r="F295" s="297">
        <v>7.1999999999999995E-2</v>
      </c>
      <c r="G295" s="93">
        <v>5</v>
      </c>
      <c r="H295" s="93">
        <v>35</v>
      </c>
      <c r="I295" s="298">
        <v>2.1</v>
      </c>
      <c r="J295" s="351">
        <v>4.29</v>
      </c>
      <c r="K295" s="15"/>
      <c r="L295" s="15"/>
      <c r="M295" s="15"/>
      <c r="N295" s="15"/>
      <c r="O295" s="15"/>
    </row>
    <row r="296" spans="1:15" s="26" customFormat="1" hidden="1" x14ac:dyDescent="0.2">
      <c r="A296" s="338" t="s">
        <v>953</v>
      </c>
      <c r="B296" s="675" t="s">
        <v>954</v>
      </c>
      <c r="C296" s="305" t="s">
        <v>235</v>
      </c>
      <c r="D296" s="274">
        <v>18</v>
      </c>
      <c r="E296" s="93" t="s">
        <v>64</v>
      </c>
      <c r="F296" s="297">
        <v>6.5000000000000002E-2</v>
      </c>
      <c r="G296" s="93">
        <v>4</v>
      </c>
      <c r="H296" s="93">
        <v>28</v>
      </c>
      <c r="I296" s="298">
        <v>2.34</v>
      </c>
      <c r="J296" s="351">
        <v>2.87</v>
      </c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1050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759</v>
      </c>
      <c r="B298" s="675" t="s">
        <v>758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955</v>
      </c>
      <c r="B299" s="675" t="s">
        <v>956</v>
      </c>
      <c r="C299" s="305" t="s">
        <v>235</v>
      </c>
      <c r="D299" s="274">
        <v>18</v>
      </c>
      <c r="E299" s="93" t="s">
        <v>64</v>
      </c>
      <c r="F299" s="297">
        <v>6.5000000000000002E-2</v>
      </c>
      <c r="G299" s="93">
        <v>4</v>
      </c>
      <c r="H299" s="93">
        <v>28</v>
      </c>
      <c r="I299" s="298">
        <v>2.34</v>
      </c>
      <c r="J299" s="351">
        <v>2.87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445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x14ac:dyDescent="0.2">
      <c r="A301" s="338"/>
      <c r="B301" s="675"/>
      <c r="C301" s="305"/>
      <c r="D301" s="274"/>
      <c r="E301" s="93"/>
      <c r="F301" s="297"/>
      <c r="G301" s="93"/>
      <c r="H301" s="93"/>
      <c r="I301" s="298"/>
      <c r="J301" s="351"/>
      <c r="K301" s="15"/>
      <c r="L301" s="15"/>
      <c r="M301" s="15"/>
      <c r="N301" s="15"/>
      <c r="O301" s="15"/>
    </row>
    <row r="302" spans="1:15" s="26" customFormat="1" x14ac:dyDescent="0.2">
      <c r="A302" s="338" t="s">
        <v>1052</v>
      </c>
      <c r="B302" s="675" t="s">
        <v>1051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18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x14ac:dyDescent="0.2">
      <c r="A303" s="338" t="s">
        <v>1056</v>
      </c>
      <c r="B303" s="675" t="s">
        <v>1055</v>
      </c>
      <c r="C303" s="305" t="s">
        <v>1057</v>
      </c>
      <c r="D303" s="274">
        <v>18</v>
      </c>
      <c r="E303" s="93" t="s">
        <v>64</v>
      </c>
      <c r="F303" s="297">
        <v>6.5000000000000002E-2</v>
      </c>
      <c r="G303" s="93">
        <v>14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1054</v>
      </c>
      <c r="B304" s="675" t="s">
        <v>1053</v>
      </c>
      <c r="C304" s="305" t="s">
        <v>36</v>
      </c>
      <c r="D304" s="274">
        <v>18</v>
      </c>
      <c r="E304" s="93" t="s">
        <v>64</v>
      </c>
      <c r="F304" s="297">
        <v>4.2999999999999997E-2</v>
      </c>
      <c r="G304" s="93">
        <v>18</v>
      </c>
      <c r="H304" s="93">
        <v>36</v>
      </c>
      <c r="I304" s="298">
        <v>1.44</v>
      </c>
      <c r="J304" s="351">
        <v>1.8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1059</v>
      </c>
      <c r="B305" s="675" t="s">
        <v>1058</v>
      </c>
      <c r="C305" s="305" t="s">
        <v>1057</v>
      </c>
      <c r="D305" s="274">
        <v>18</v>
      </c>
      <c r="E305" s="93" t="s">
        <v>64</v>
      </c>
      <c r="F305" s="297">
        <v>6.5000000000000002E-2</v>
      </c>
      <c r="G305" s="93">
        <v>14</v>
      </c>
      <c r="H305" s="93">
        <v>28</v>
      </c>
      <c r="I305" s="298">
        <v>2.34</v>
      </c>
      <c r="J305" s="351">
        <v>2.87</v>
      </c>
      <c r="K305" s="15"/>
      <c r="L305" s="15"/>
      <c r="M305" s="15"/>
      <c r="N305" s="15"/>
      <c r="O305" s="15"/>
    </row>
    <row r="306" spans="1:15" s="26" customFormat="1" x14ac:dyDescent="0.2">
      <c r="A306" s="338"/>
      <c r="B306" s="675"/>
      <c r="C306" s="305"/>
      <c r="D306" s="274"/>
      <c r="E306" s="93"/>
      <c r="F306" s="297"/>
      <c r="G306" s="93"/>
      <c r="H306" s="93"/>
      <c r="I306" s="298"/>
      <c r="J306" s="351"/>
      <c r="K306" s="15"/>
      <c r="L306" s="15"/>
      <c r="M306" s="15"/>
      <c r="N306" s="15"/>
      <c r="O306" s="15"/>
    </row>
    <row r="307" spans="1:15" s="26" customFormat="1" ht="13.5" thickBot="1" x14ac:dyDescent="0.25">
      <c r="A307" s="338" t="s">
        <v>585</v>
      </c>
      <c r="B307" s="675" t="s">
        <v>584</v>
      </c>
      <c r="C307" s="305" t="s">
        <v>2</v>
      </c>
      <c r="D307" s="107">
        <v>36</v>
      </c>
      <c r="E307" s="93" t="s">
        <v>171</v>
      </c>
      <c r="F307" s="297">
        <v>3.4000000000000002E-2</v>
      </c>
      <c r="G307" s="93"/>
      <c r="H307" s="93">
        <v>50</v>
      </c>
      <c r="I307" s="298">
        <v>5.04</v>
      </c>
      <c r="J307" s="351">
        <v>5.2560000000000002</v>
      </c>
      <c r="K307" s="15"/>
      <c r="L307" s="15"/>
      <c r="M307" s="15"/>
      <c r="N307" s="15"/>
      <c r="O307" s="15"/>
    </row>
    <row r="308" spans="1:15" s="26" customFormat="1" ht="13.5" thickBot="1" x14ac:dyDescent="0.25">
      <c r="A308" s="338"/>
      <c r="B308" s="243" t="s">
        <v>389</v>
      </c>
      <c r="C308" s="301"/>
      <c r="D308" s="301"/>
      <c r="E308" s="224" t="s">
        <v>161</v>
      </c>
      <c r="F308" s="225">
        <f>SUMPRODUCT($F$282:$F$307,K282:K307)</f>
        <v>0</v>
      </c>
      <c r="G308" s="225">
        <f>SUMPRODUCT($F$282:$F$307,L282:L307)</f>
        <v>0</v>
      </c>
      <c r="H308" s="225">
        <f>SUMPRODUCT($F$282:$F$307,M282:M307)</f>
        <v>0</v>
      </c>
      <c r="I308" s="225">
        <f>SUMPRODUCT($F$282:$F$307,N282:N307)</f>
        <v>0</v>
      </c>
      <c r="J308" s="225">
        <f>SUMPRODUCT($F$282:$F$307,O282:O307)</f>
        <v>0</v>
      </c>
      <c r="K308" s="426">
        <f>SUMPRODUCT($I$282:$I$307,K282:K307)</f>
        <v>0</v>
      </c>
      <c r="L308" s="426">
        <f>SUMPRODUCT($I$282:$I$307,L282:L307)</f>
        <v>0</v>
      </c>
      <c r="M308" s="426">
        <f>SUMPRODUCT($I$282:$I$307,M282:M307)</f>
        <v>0</v>
      </c>
      <c r="N308" s="426">
        <f>SUMPRODUCT($I$282:$I$307,N282:N307)</f>
        <v>0</v>
      </c>
      <c r="O308" s="426">
        <f>SUMPRODUCT($I$282:$I$307,O282:O307)</f>
        <v>0</v>
      </c>
    </row>
    <row r="309" spans="1:15" s="26" customFormat="1" ht="13.5" thickBot="1" x14ac:dyDescent="0.25">
      <c r="A309" s="338"/>
      <c r="B309" s="246" t="s">
        <v>34</v>
      </c>
      <c r="C309" s="194"/>
      <c r="D309" s="194"/>
      <c r="E309" s="194"/>
      <c r="F309" s="250"/>
      <c r="G309" s="194"/>
      <c r="H309" s="251"/>
      <c r="I309" s="251"/>
      <c r="J309" s="252"/>
      <c r="K309" s="427">
        <f>SUMPRODUCT($J$282:$J$307,K282:K307)</f>
        <v>0</v>
      </c>
      <c r="L309" s="427">
        <f>SUMPRODUCT($J$282:$J$307,L282:L307)</f>
        <v>0</v>
      </c>
      <c r="M309" s="427">
        <f>SUMPRODUCT($J$282:$J$307,M282:M307)</f>
        <v>0</v>
      </c>
      <c r="N309" s="427">
        <f>SUMPRODUCT($J$282:$J$307,N282:N307)</f>
        <v>0</v>
      </c>
      <c r="O309" s="427">
        <f>SUMPRODUCT($J$282:$J$307,O282:O307)</f>
        <v>0</v>
      </c>
    </row>
    <row r="310" spans="1:15" s="26" customFormat="1" x14ac:dyDescent="0.2">
      <c r="A310" s="338"/>
      <c r="B310" s="314" t="s">
        <v>563</v>
      </c>
      <c r="C310" s="952"/>
      <c r="D310" s="946"/>
      <c r="E310" s="607"/>
      <c r="F310" s="608"/>
      <c r="G310" s="609"/>
      <c r="H310" s="946"/>
      <c r="I310" s="946"/>
      <c r="J310" s="610"/>
      <c r="K310" s="476"/>
      <c r="L310" s="15"/>
      <c r="M310" s="15"/>
      <c r="N310" s="15"/>
      <c r="O310" s="15"/>
    </row>
    <row r="311" spans="1:15" s="26" customFormat="1" ht="15" x14ac:dyDescent="0.2">
      <c r="A311" s="873" t="s">
        <v>1180</v>
      </c>
      <c r="B311" s="949" t="s">
        <v>1184</v>
      </c>
      <c r="C311" s="436" t="s">
        <v>74</v>
      </c>
      <c r="D311" s="112">
        <v>10</v>
      </c>
      <c r="E311" s="127" t="s">
        <v>63</v>
      </c>
      <c r="F311" s="253">
        <v>8.9999999999999993E-3</v>
      </c>
      <c r="G311" s="254">
        <v>16</v>
      </c>
      <c r="H311" s="112">
        <v>128</v>
      </c>
      <c r="I311" s="112">
        <v>2.5</v>
      </c>
      <c r="J311" s="366">
        <v>2.95</v>
      </c>
      <c r="K311" s="476"/>
      <c r="L311" s="476"/>
      <c r="M311" s="476"/>
      <c r="N311" s="476"/>
      <c r="O311" s="476"/>
    </row>
    <row r="312" spans="1:15" s="26" customFormat="1" ht="15" x14ac:dyDescent="0.2">
      <c r="A312" s="873" t="s">
        <v>1181</v>
      </c>
      <c r="B312" s="949" t="s">
        <v>1185</v>
      </c>
      <c r="C312" s="436" t="s">
        <v>74</v>
      </c>
      <c r="D312" s="112">
        <v>10</v>
      </c>
      <c r="E312" s="127" t="s">
        <v>63</v>
      </c>
      <c r="F312" s="253">
        <v>8.9999999999999993E-3</v>
      </c>
      <c r="G312" s="254">
        <v>16</v>
      </c>
      <c r="H312" s="112">
        <v>128</v>
      </c>
      <c r="I312" s="112">
        <v>2.5</v>
      </c>
      <c r="J312" s="366">
        <v>2.95</v>
      </c>
      <c r="K312" s="476"/>
      <c r="L312" s="476"/>
      <c r="M312" s="476"/>
      <c r="N312" s="476"/>
      <c r="O312" s="476"/>
    </row>
    <row r="313" spans="1:15" s="26" customFormat="1" x14ac:dyDescent="0.2">
      <c r="A313" s="873" t="s">
        <v>364</v>
      </c>
      <c r="B313" s="950" t="s">
        <v>1178</v>
      </c>
      <c r="C313" s="436" t="s">
        <v>55</v>
      </c>
      <c r="D313" s="112">
        <v>4</v>
      </c>
      <c r="E313" s="127" t="s">
        <v>63</v>
      </c>
      <c r="F313" s="253">
        <v>1.7000000000000001E-2</v>
      </c>
      <c r="G313" s="254">
        <v>8</v>
      </c>
      <c r="H313" s="112">
        <v>64</v>
      </c>
      <c r="I313" s="112">
        <v>8</v>
      </c>
      <c r="J313" s="366">
        <v>9.07</v>
      </c>
      <c r="K313" s="476"/>
      <c r="L313" s="15"/>
      <c r="M313" s="15"/>
      <c r="N313" s="15"/>
      <c r="O313" s="15"/>
    </row>
    <row r="314" spans="1:15" s="26" customFormat="1" x14ac:dyDescent="0.2">
      <c r="A314" s="873" t="s">
        <v>365</v>
      </c>
      <c r="B314" s="950" t="s">
        <v>1179</v>
      </c>
      <c r="C314" s="436" t="s">
        <v>55</v>
      </c>
      <c r="D314" s="112">
        <v>4</v>
      </c>
      <c r="E314" s="127" t="s">
        <v>63</v>
      </c>
      <c r="F314" s="253">
        <v>1.7000000000000001E-2</v>
      </c>
      <c r="G314" s="254">
        <v>8</v>
      </c>
      <c r="H314" s="112">
        <v>64</v>
      </c>
      <c r="I314" s="112">
        <v>8</v>
      </c>
      <c r="J314" s="366">
        <v>9.07</v>
      </c>
      <c r="K314" s="476"/>
      <c r="L314" s="15"/>
      <c r="M314" s="15"/>
      <c r="N314" s="15"/>
      <c r="O314" s="15"/>
    </row>
    <row r="315" spans="1:15" s="26" customFormat="1" ht="13.5" thickBot="1" x14ac:dyDescent="0.25">
      <c r="A315" s="873"/>
      <c r="B315" s="951" t="s">
        <v>559</v>
      </c>
      <c r="C315" s="930"/>
      <c r="D315" s="611"/>
      <c r="E315" s="612"/>
      <c r="F315" s="613"/>
      <c r="G315" s="614"/>
      <c r="H315" s="611"/>
      <c r="I315" s="611"/>
      <c r="J315" s="615"/>
      <c r="K315" s="476"/>
      <c r="L315" s="15"/>
      <c r="M315" s="15"/>
      <c r="N315" s="15"/>
      <c r="O315" s="15"/>
    </row>
    <row r="316" spans="1:15" s="26" customFormat="1" x14ac:dyDescent="0.2">
      <c r="A316" s="338"/>
      <c r="B316" s="710" t="s">
        <v>562</v>
      </c>
      <c r="C316" s="619"/>
      <c r="D316" s="619"/>
      <c r="E316" s="607"/>
      <c r="F316" s="608"/>
      <c r="G316" s="609"/>
      <c r="H316" s="619"/>
      <c r="I316" s="619"/>
      <c r="J316" s="610"/>
      <c r="K316" s="15"/>
      <c r="L316" s="15"/>
      <c r="M316" s="15"/>
      <c r="N316" s="15"/>
      <c r="O316" s="15"/>
    </row>
    <row r="317" spans="1:15" s="26" customFormat="1" hidden="1" x14ac:dyDescent="0.2">
      <c r="A317" s="338"/>
      <c r="B317" s="678" t="s">
        <v>762</v>
      </c>
      <c r="C317" s="112" t="s">
        <v>219</v>
      </c>
      <c r="D317" s="112">
        <v>5</v>
      </c>
      <c r="E317" s="127" t="s">
        <v>126</v>
      </c>
      <c r="F317" s="253">
        <v>1.7999999999999999E-2</v>
      </c>
      <c r="G317" s="254">
        <v>12</v>
      </c>
      <c r="H317" s="112">
        <v>72</v>
      </c>
      <c r="I317" s="112">
        <v>5</v>
      </c>
      <c r="J317" s="366">
        <v>5.75</v>
      </c>
      <c r="K317" s="476"/>
      <c r="L317" s="15"/>
      <c r="M317" s="15"/>
      <c r="N317" s="15"/>
      <c r="O317" s="15"/>
    </row>
    <row r="318" spans="1:15" s="26" customFormat="1" x14ac:dyDescent="0.2">
      <c r="A318" s="338" t="s">
        <v>1108</v>
      </c>
      <c r="B318" s="725" t="s">
        <v>1107</v>
      </c>
      <c r="C318" s="916" t="s">
        <v>31</v>
      </c>
      <c r="D318" s="916">
        <v>10</v>
      </c>
      <c r="E318" s="534" t="s">
        <v>126</v>
      </c>
      <c r="F318" s="726">
        <v>1.7000000000000001E-2</v>
      </c>
      <c r="G318" s="727">
        <v>12</v>
      </c>
      <c r="H318" s="916">
        <v>72</v>
      </c>
      <c r="I318" s="916">
        <v>5</v>
      </c>
      <c r="J318" s="728">
        <v>5.4</v>
      </c>
      <c r="K318" s="476"/>
      <c r="L318" s="15"/>
      <c r="M318" s="15"/>
      <c r="N318" s="15"/>
      <c r="O318" s="15"/>
    </row>
    <row r="319" spans="1:15" s="26" customFormat="1" x14ac:dyDescent="0.2">
      <c r="A319" s="338" t="s">
        <v>715</v>
      </c>
      <c r="B319" s="725" t="s">
        <v>718</v>
      </c>
      <c r="C319" s="724" t="s">
        <v>717</v>
      </c>
      <c r="D319" s="724">
        <v>14</v>
      </c>
      <c r="E319" s="534" t="s">
        <v>126</v>
      </c>
      <c r="F319" s="726">
        <v>1.0999999999999999E-2</v>
      </c>
      <c r="G319" s="727">
        <v>15</v>
      </c>
      <c r="H319" s="724">
        <v>105</v>
      </c>
      <c r="I319" s="729">
        <v>1.778</v>
      </c>
      <c r="J319" s="728">
        <v>2.62</v>
      </c>
      <c r="K319" s="476"/>
      <c r="L319" s="15"/>
      <c r="M319" s="15"/>
      <c r="N319" s="15"/>
      <c r="O319" s="15"/>
    </row>
    <row r="320" spans="1:15" s="26" customFormat="1" x14ac:dyDescent="0.2">
      <c r="A320" s="338" t="s">
        <v>1089</v>
      </c>
      <c r="B320" s="725" t="s">
        <v>1088</v>
      </c>
      <c r="C320" s="868">
        <v>5</v>
      </c>
      <c r="D320" s="868"/>
      <c r="E320" s="534" t="s">
        <v>64</v>
      </c>
      <c r="F320" s="726">
        <v>1.7000000000000001E-2</v>
      </c>
      <c r="G320" s="727">
        <v>12</v>
      </c>
      <c r="H320" s="868">
        <v>72</v>
      </c>
      <c r="I320" s="729">
        <v>5</v>
      </c>
      <c r="J320" s="728">
        <v>5.28</v>
      </c>
      <c r="K320" s="15"/>
      <c r="L320" s="15"/>
      <c r="M320" s="15"/>
      <c r="N320" s="15"/>
      <c r="O320" s="15"/>
    </row>
    <row r="321" spans="1:15" s="26" customFormat="1" ht="13.5" thickBot="1" x14ac:dyDescent="0.25">
      <c r="A321" s="338" t="s">
        <v>865</v>
      </c>
      <c r="B321" s="731" t="s">
        <v>866</v>
      </c>
      <c r="C321" s="113">
        <v>500</v>
      </c>
      <c r="D321" s="113">
        <v>10</v>
      </c>
      <c r="E321" s="117" t="s">
        <v>64</v>
      </c>
      <c r="F321" s="316">
        <v>1.7000000000000001E-2</v>
      </c>
      <c r="G321" s="317">
        <v>12</v>
      </c>
      <c r="H321" s="113">
        <v>72</v>
      </c>
      <c r="I321" s="732">
        <v>5</v>
      </c>
      <c r="J321" s="367">
        <v>5.4</v>
      </c>
      <c r="K321" s="476"/>
      <c r="L321" s="15"/>
      <c r="M321" s="15"/>
      <c r="N321" s="15"/>
      <c r="O321" s="15"/>
    </row>
    <row r="322" spans="1:15" s="26" customFormat="1" ht="13.5" thickBot="1" x14ac:dyDescent="0.25">
      <c r="A322" s="543"/>
      <c r="B322" s="711" t="s">
        <v>561</v>
      </c>
      <c r="C322" s="611"/>
      <c r="D322" s="611"/>
      <c r="E322" s="612"/>
      <c r="F322" s="613"/>
      <c r="G322" s="614"/>
      <c r="H322" s="611"/>
      <c r="I322" s="611"/>
      <c r="J322" s="615"/>
      <c r="K322" s="544"/>
      <c r="L322" s="544"/>
      <c r="M322" s="544"/>
      <c r="N322" s="544"/>
      <c r="O322" s="544"/>
    </row>
    <row r="323" spans="1:15" s="26" customFormat="1" x14ac:dyDescent="0.2">
      <c r="A323" s="338" t="s">
        <v>794</v>
      </c>
      <c r="B323" s="678" t="s">
        <v>795</v>
      </c>
      <c r="C323" s="112" t="s">
        <v>182</v>
      </c>
      <c r="D323" s="112">
        <v>4</v>
      </c>
      <c r="E323" s="127" t="s">
        <v>126</v>
      </c>
      <c r="F323" s="253">
        <v>1.2E-2</v>
      </c>
      <c r="G323" s="254">
        <v>10</v>
      </c>
      <c r="H323" s="112">
        <v>100</v>
      </c>
      <c r="I323" s="112">
        <v>4</v>
      </c>
      <c r="J323" s="366">
        <v>4.5</v>
      </c>
      <c r="K323" s="15"/>
      <c r="L323" s="15"/>
      <c r="M323" s="15"/>
      <c r="N323" s="15"/>
      <c r="O323" s="15"/>
    </row>
    <row r="324" spans="1:15" s="26" customFormat="1" hidden="1" x14ac:dyDescent="0.2">
      <c r="A324" s="338"/>
      <c r="B324" s="852" t="s">
        <v>1109</v>
      </c>
      <c r="C324" s="701">
        <v>4</v>
      </c>
      <c r="D324" s="701"/>
      <c r="E324" s="702" t="s">
        <v>126</v>
      </c>
      <c r="F324" s="703">
        <v>1.2E-2</v>
      </c>
      <c r="G324" s="704">
        <v>10</v>
      </c>
      <c r="H324" s="701">
        <v>100</v>
      </c>
      <c r="I324" s="701">
        <v>4</v>
      </c>
      <c r="J324" s="705">
        <v>4.5</v>
      </c>
      <c r="K324" s="15"/>
      <c r="L324" s="15"/>
      <c r="M324" s="15"/>
      <c r="N324" s="15"/>
      <c r="O324" s="15"/>
    </row>
    <row r="325" spans="1:15" s="26" customFormat="1" x14ac:dyDescent="0.2">
      <c r="A325" s="338" t="s">
        <v>487</v>
      </c>
      <c r="B325" s="678" t="s">
        <v>488</v>
      </c>
      <c r="C325" s="112" t="s">
        <v>74</v>
      </c>
      <c r="D325" s="112">
        <v>10</v>
      </c>
      <c r="E325" s="127" t="s">
        <v>126</v>
      </c>
      <c r="F325" s="253">
        <v>8.9999999999999993E-3</v>
      </c>
      <c r="G325" s="254">
        <v>16</v>
      </c>
      <c r="H325" s="112">
        <v>144</v>
      </c>
      <c r="I325" s="112">
        <v>2.5</v>
      </c>
      <c r="J325" s="366">
        <v>2.92</v>
      </c>
      <c r="K325" s="15"/>
      <c r="L325" s="15"/>
      <c r="M325" s="15"/>
      <c r="N325" s="15"/>
      <c r="O325" s="15"/>
    </row>
    <row r="326" spans="1:15" s="26" customFormat="1" x14ac:dyDescent="0.2">
      <c r="A326" s="338" t="s">
        <v>1187</v>
      </c>
      <c r="B326" s="678" t="s">
        <v>1186</v>
      </c>
      <c r="C326" s="112" t="s">
        <v>182</v>
      </c>
      <c r="D326" s="112">
        <v>4</v>
      </c>
      <c r="E326" s="127" t="s">
        <v>126</v>
      </c>
      <c r="F326" s="253">
        <v>1.2E-2</v>
      </c>
      <c r="G326" s="254">
        <v>10</v>
      </c>
      <c r="H326" s="112">
        <v>100</v>
      </c>
      <c r="I326" s="112">
        <v>4</v>
      </c>
      <c r="J326" s="366">
        <v>4.5</v>
      </c>
      <c r="K326" s="15"/>
      <c r="L326" s="15"/>
      <c r="M326" s="15"/>
      <c r="N326" s="15"/>
      <c r="O326" s="15"/>
    </row>
    <row r="327" spans="1:15" s="26" customFormat="1" x14ac:dyDescent="0.2">
      <c r="A327" s="338" t="s">
        <v>1190</v>
      </c>
      <c r="B327" s="678" t="s">
        <v>1189</v>
      </c>
      <c r="C327" s="112">
        <v>4</v>
      </c>
      <c r="D327" s="112"/>
      <c r="E327" s="127" t="s">
        <v>126</v>
      </c>
      <c r="F327" s="253">
        <v>1.2E-2</v>
      </c>
      <c r="G327" s="254">
        <v>10</v>
      </c>
      <c r="H327" s="112">
        <v>100</v>
      </c>
      <c r="I327" s="112">
        <v>4</v>
      </c>
      <c r="J327" s="366">
        <v>4.5</v>
      </c>
      <c r="K327" s="15"/>
      <c r="L327" s="15"/>
      <c r="M327" s="15"/>
      <c r="N327" s="15"/>
      <c r="O327" s="15"/>
    </row>
    <row r="328" spans="1:15" s="26" customFormat="1" x14ac:dyDescent="0.2">
      <c r="A328" s="338" t="s">
        <v>789</v>
      </c>
      <c r="B328" s="678" t="s">
        <v>790</v>
      </c>
      <c r="C328" s="112" t="s">
        <v>182</v>
      </c>
      <c r="D328" s="112">
        <v>4</v>
      </c>
      <c r="E328" s="127" t="s">
        <v>126</v>
      </c>
      <c r="F328" s="253">
        <v>1.2E-2</v>
      </c>
      <c r="G328" s="254">
        <v>10</v>
      </c>
      <c r="H328" s="112">
        <v>100</v>
      </c>
      <c r="I328" s="112">
        <v>4</v>
      </c>
      <c r="J328" s="366">
        <v>4.5</v>
      </c>
      <c r="K328" s="15"/>
      <c r="L328" s="15"/>
      <c r="M328" s="15"/>
      <c r="N328" s="15"/>
      <c r="O328" s="15"/>
    </row>
    <row r="329" spans="1:15" s="26" customFormat="1" hidden="1" x14ac:dyDescent="0.2">
      <c r="A329" s="338"/>
      <c r="B329" s="852" t="s">
        <v>1111</v>
      </c>
      <c r="C329" s="701">
        <v>4</v>
      </c>
      <c r="D329" s="701"/>
      <c r="E329" s="702" t="s">
        <v>126</v>
      </c>
      <c r="F329" s="703">
        <v>1.2E-2</v>
      </c>
      <c r="G329" s="704">
        <v>10</v>
      </c>
      <c r="H329" s="701">
        <v>100</v>
      </c>
      <c r="I329" s="701">
        <v>4</v>
      </c>
      <c r="J329" s="705">
        <v>4.5</v>
      </c>
      <c r="K329" s="15"/>
      <c r="L329" s="15"/>
      <c r="M329" s="15"/>
      <c r="N329" s="15"/>
      <c r="O329" s="15"/>
    </row>
    <row r="330" spans="1:15" s="26" customFormat="1" x14ac:dyDescent="0.2">
      <c r="A330" s="338" t="s">
        <v>1192</v>
      </c>
      <c r="B330" s="678" t="s">
        <v>1191</v>
      </c>
      <c r="C330" s="112">
        <v>4</v>
      </c>
      <c r="D330" s="112"/>
      <c r="E330" s="127" t="s">
        <v>126</v>
      </c>
      <c r="F330" s="253">
        <v>1.2E-2</v>
      </c>
      <c r="G330" s="254">
        <v>10</v>
      </c>
      <c r="H330" s="112">
        <v>100</v>
      </c>
      <c r="I330" s="112">
        <v>4</v>
      </c>
      <c r="J330" s="366">
        <v>4.5</v>
      </c>
      <c r="K330" s="15"/>
      <c r="L330" s="15"/>
      <c r="M330" s="15"/>
      <c r="N330" s="15"/>
      <c r="O330" s="15"/>
    </row>
    <row r="331" spans="1:15" s="26" customFormat="1" x14ac:dyDescent="0.2">
      <c r="A331" s="338" t="s">
        <v>949</v>
      </c>
      <c r="B331" s="678" t="s">
        <v>950</v>
      </c>
      <c r="C331" s="112" t="s">
        <v>503</v>
      </c>
      <c r="D331" s="112">
        <v>8</v>
      </c>
      <c r="E331" s="127" t="s">
        <v>126</v>
      </c>
      <c r="F331" s="253">
        <v>1.4E-2</v>
      </c>
      <c r="G331" s="254">
        <v>8</v>
      </c>
      <c r="H331" s="112">
        <v>72</v>
      </c>
      <c r="I331" s="112">
        <v>6.88</v>
      </c>
      <c r="J331" s="366">
        <v>7.87</v>
      </c>
      <c r="K331" s="15"/>
      <c r="L331" s="15"/>
      <c r="M331" s="15"/>
      <c r="N331" s="15"/>
      <c r="O331" s="15"/>
    </row>
    <row r="332" spans="1:15" s="26" customFormat="1" x14ac:dyDescent="0.2">
      <c r="A332" s="338" t="s">
        <v>1115</v>
      </c>
      <c r="B332" s="678" t="s">
        <v>1113</v>
      </c>
      <c r="C332" s="112" t="s">
        <v>1114</v>
      </c>
      <c r="D332" s="112">
        <v>4</v>
      </c>
      <c r="E332" s="127" t="s">
        <v>126</v>
      </c>
      <c r="F332" s="253">
        <v>1.2E-2</v>
      </c>
      <c r="G332" s="254">
        <v>12</v>
      </c>
      <c r="H332" s="112">
        <v>96</v>
      </c>
      <c r="I332" s="112">
        <v>5.04</v>
      </c>
      <c r="J332" s="366">
        <v>5.5</v>
      </c>
      <c r="K332" s="15"/>
      <c r="L332" s="15"/>
      <c r="M332" s="15"/>
      <c r="N332" s="15"/>
      <c r="O332" s="15"/>
    </row>
    <row r="333" spans="1:15" s="26" customFormat="1" ht="13.5" thickBot="1" x14ac:dyDescent="0.25">
      <c r="A333" s="338" t="s">
        <v>504</v>
      </c>
      <c r="B333" s="678" t="s">
        <v>502</v>
      </c>
      <c r="C333" s="112" t="s">
        <v>503</v>
      </c>
      <c r="D333" s="112">
        <v>8</v>
      </c>
      <c r="E333" s="127" t="s">
        <v>126</v>
      </c>
      <c r="F333" s="253">
        <v>1.4E-2</v>
      </c>
      <c r="G333" s="254">
        <v>8</v>
      </c>
      <c r="H333" s="112">
        <v>72</v>
      </c>
      <c r="I333" s="112">
        <v>6.88</v>
      </c>
      <c r="J333" s="366">
        <v>7.87</v>
      </c>
      <c r="K333" s="15"/>
      <c r="L333" s="15"/>
      <c r="M333" s="15"/>
      <c r="N333" s="15"/>
      <c r="O333" s="15"/>
    </row>
    <row r="334" spans="1:15" s="26" customFormat="1" x14ac:dyDescent="0.2">
      <c r="A334" s="338"/>
      <c r="B334" s="710" t="s">
        <v>996</v>
      </c>
      <c r="C334" s="801"/>
      <c r="D334" s="801"/>
      <c r="E334" s="607"/>
      <c r="F334" s="608"/>
      <c r="G334" s="609"/>
      <c r="H334" s="801"/>
      <c r="I334" s="801"/>
      <c r="J334" s="610"/>
      <c r="K334" s="15"/>
      <c r="L334" s="15"/>
      <c r="M334" s="15"/>
      <c r="N334" s="15"/>
      <c r="O334" s="15"/>
    </row>
    <row r="335" spans="1:15" s="26" customFormat="1" ht="13.5" thickBot="1" x14ac:dyDescent="0.25">
      <c r="A335" s="338"/>
      <c r="B335" s="711" t="s">
        <v>597</v>
      </c>
      <c r="C335" s="611"/>
      <c r="D335" s="611"/>
      <c r="E335" s="612"/>
      <c r="F335" s="613"/>
      <c r="G335" s="614"/>
      <c r="H335" s="611"/>
      <c r="I335" s="611"/>
      <c r="J335" s="615"/>
      <c r="K335" s="15"/>
      <c r="L335" s="15"/>
      <c r="M335" s="15"/>
      <c r="N335" s="15"/>
      <c r="O335" s="15"/>
    </row>
    <row r="336" spans="1:15" s="26" customFormat="1" x14ac:dyDescent="0.2">
      <c r="A336" s="338" t="s">
        <v>1118</v>
      </c>
      <c r="B336" s="678" t="s">
        <v>1119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4.49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1120</v>
      </c>
      <c r="B337" s="678" t="s">
        <v>1121</v>
      </c>
      <c r="C337" s="112" t="s">
        <v>31</v>
      </c>
      <c r="D337" s="112">
        <v>10</v>
      </c>
      <c r="E337" s="127" t="s">
        <v>126</v>
      </c>
      <c r="F337" s="253">
        <v>1.7000000000000001E-2</v>
      </c>
      <c r="G337" s="254">
        <v>12</v>
      </c>
      <c r="H337" s="112">
        <v>72</v>
      </c>
      <c r="I337" s="112">
        <v>5</v>
      </c>
      <c r="J337" s="366">
        <v>5.34</v>
      </c>
      <c r="K337" s="15"/>
      <c r="L337" s="15"/>
      <c r="M337" s="15"/>
      <c r="N337" s="15"/>
      <c r="O337" s="15"/>
    </row>
    <row r="338" spans="1:15" s="26" customFormat="1" x14ac:dyDescent="0.2">
      <c r="A338" s="338" t="s">
        <v>1172</v>
      </c>
      <c r="B338" s="678" t="s">
        <v>1171</v>
      </c>
      <c r="C338" s="112">
        <v>3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3</v>
      </c>
      <c r="J338" s="366">
        <v>3.2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1170</v>
      </c>
      <c r="B339" s="678" t="s">
        <v>1169</v>
      </c>
      <c r="C339" s="112" t="s">
        <v>31</v>
      </c>
      <c r="D339" s="112">
        <v>8</v>
      </c>
      <c r="E339" s="127" t="s">
        <v>126</v>
      </c>
      <c r="F339" s="253">
        <v>1.7000000000000001E-2</v>
      </c>
      <c r="G339" s="254">
        <v>12</v>
      </c>
      <c r="H339" s="112">
        <v>72</v>
      </c>
      <c r="I339" s="112">
        <v>4</v>
      </c>
      <c r="J339" s="366">
        <v>4.49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1247</v>
      </c>
      <c r="B340" s="852" t="s">
        <v>1248</v>
      </c>
      <c r="C340" s="701" t="s">
        <v>31</v>
      </c>
      <c r="D340" s="701">
        <v>10</v>
      </c>
      <c r="E340" s="702" t="s">
        <v>126</v>
      </c>
      <c r="F340" s="703">
        <v>1.7000000000000001E-2</v>
      </c>
      <c r="G340" s="704">
        <v>12</v>
      </c>
      <c r="H340" s="701">
        <v>72</v>
      </c>
      <c r="I340" s="701">
        <v>5</v>
      </c>
      <c r="J340" s="705">
        <v>5.34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683</v>
      </c>
      <c r="B341" s="678" t="s">
        <v>699</v>
      </c>
      <c r="C341" s="112" t="s">
        <v>685</v>
      </c>
      <c r="D341" s="112">
        <v>78</v>
      </c>
      <c r="E341" s="127" t="s">
        <v>126</v>
      </c>
      <c r="F341" s="253">
        <v>8.9999999999999993E-3</v>
      </c>
      <c r="G341" s="254">
        <v>15</v>
      </c>
      <c r="H341" s="112">
        <v>120</v>
      </c>
      <c r="I341" s="112">
        <v>2.2599999999999998</v>
      </c>
      <c r="J341" s="366">
        <v>2.98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684</v>
      </c>
      <c r="B342" s="678" t="s">
        <v>786</v>
      </c>
      <c r="C342" s="112" t="s">
        <v>685</v>
      </c>
      <c r="D342" s="112">
        <v>84</v>
      </c>
      <c r="E342" s="127" t="s">
        <v>126</v>
      </c>
      <c r="F342" s="253">
        <v>8.9999999999999993E-3</v>
      </c>
      <c r="G342" s="254">
        <v>15</v>
      </c>
      <c r="H342" s="112">
        <v>120</v>
      </c>
      <c r="I342" s="112">
        <v>2.2599999999999998</v>
      </c>
      <c r="J342" s="366">
        <v>2.98</v>
      </c>
      <c r="K342" s="15"/>
      <c r="L342" s="15"/>
      <c r="M342" s="15"/>
      <c r="N342" s="15"/>
      <c r="O342" s="15"/>
    </row>
    <row r="343" spans="1:15" s="26" customFormat="1" x14ac:dyDescent="0.2">
      <c r="A343" s="338" t="s">
        <v>686</v>
      </c>
      <c r="B343" s="678" t="s">
        <v>787</v>
      </c>
      <c r="C343" s="112" t="s">
        <v>698</v>
      </c>
      <c r="D343" s="112">
        <v>78</v>
      </c>
      <c r="E343" s="127" t="s">
        <v>126</v>
      </c>
      <c r="F343" s="253">
        <v>8.9999999999999993E-3</v>
      </c>
      <c r="G343" s="254">
        <v>15</v>
      </c>
      <c r="H343" s="112">
        <v>120</v>
      </c>
      <c r="I343" s="112">
        <v>2.4300000000000002</v>
      </c>
      <c r="J343" s="366">
        <v>3.08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687</v>
      </c>
      <c r="B344" s="678" t="s">
        <v>702</v>
      </c>
      <c r="C344" s="112" t="s">
        <v>698</v>
      </c>
      <c r="D344" s="112">
        <v>84</v>
      </c>
      <c r="E344" s="127" t="s">
        <v>126</v>
      </c>
      <c r="F344" s="253">
        <v>8.9999999999999993E-3</v>
      </c>
      <c r="G344" s="254">
        <v>15</v>
      </c>
      <c r="H344" s="112">
        <v>120</v>
      </c>
      <c r="I344" s="112">
        <v>2.4300000000000002</v>
      </c>
      <c r="J344" s="366">
        <v>3.08</v>
      </c>
      <c r="K344" s="15"/>
      <c r="L344" s="15"/>
      <c r="M344" s="15"/>
      <c r="N344" s="15"/>
      <c r="O344" s="15"/>
    </row>
    <row r="345" spans="1:15" s="26" customFormat="1" x14ac:dyDescent="0.2">
      <c r="A345" s="338"/>
      <c r="B345" s="712" t="s">
        <v>555</v>
      </c>
      <c r="C345" s="112"/>
      <c r="D345" s="112"/>
      <c r="E345" s="127"/>
      <c r="F345" s="253"/>
      <c r="G345" s="254"/>
      <c r="H345" s="112"/>
      <c r="I345" s="112"/>
      <c r="J345" s="366"/>
      <c r="K345" s="15"/>
      <c r="L345" s="15"/>
      <c r="M345" s="15"/>
      <c r="N345" s="15"/>
      <c r="O345" s="15"/>
    </row>
    <row r="346" spans="1:15" s="26" customFormat="1" x14ac:dyDescent="0.2">
      <c r="A346" s="338" t="s">
        <v>784</v>
      </c>
      <c r="B346" s="678" t="s">
        <v>251</v>
      </c>
      <c r="C346" s="112" t="s">
        <v>189</v>
      </c>
      <c r="D346" s="112">
        <v>10</v>
      </c>
      <c r="E346" s="127" t="s">
        <v>62</v>
      </c>
      <c r="F346" s="253">
        <v>1.0999999999999999E-2</v>
      </c>
      <c r="G346" s="254">
        <v>15</v>
      </c>
      <c r="H346" s="112">
        <v>105</v>
      </c>
      <c r="I346" s="112">
        <v>2</v>
      </c>
      <c r="J346" s="366">
        <v>2.4700000000000002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1039</v>
      </c>
      <c r="B347" s="678" t="s">
        <v>864</v>
      </c>
      <c r="C347" s="112" t="s">
        <v>194</v>
      </c>
      <c r="D347" s="112">
        <v>10</v>
      </c>
      <c r="E347" s="127" t="s">
        <v>62</v>
      </c>
      <c r="F347" s="253">
        <v>1.7000000000000001E-2</v>
      </c>
      <c r="G347" s="254">
        <v>12</v>
      </c>
      <c r="H347" s="112">
        <v>72</v>
      </c>
      <c r="I347" s="112">
        <v>5</v>
      </c>
      <c r="J347" s="366">
        <v>5.42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1123</v>
      </c>
      <c r="B348" s="678" t="s">
        <v>1122</v>
      </c>
      <c r="C348" s="112">
        <v>4</v>
      </c>
      <c r="D348" s="112"/>
      <c r="E348" s="127" t="s">
        <v>62</v>
      </c>
      <c r="F348" s="253">
        <v>1.2E-2</v>
      </c>
      <c r="G348" s="254">
        <v>10</v>
      </c>
      <c r="H348" s="112">
        <v>100</v>
      </c>
      <c r="I348" s="112">
        <v>4</v>
      </c>
      <c r="J348" s="366">
        <v>4.5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748</v>
      </c>
      <c r="B349" s="678" t="s">
        <v>747</v>
      </c>
      <c r="C349" s="112" t="s">
        <v>194</v>
      </c>
      <c r="D349" s="112">
        <v>7</v>
      </c>
      <c r="E349" s="127" t="s">
        <v>62</v>
      </c>
      <c r="F349" s="253">
        <v>1.2E-2</v>
      </c>
      <c r="G349" s="254">
        <v>10</v>
      </c>
      <c r="H349" s="112">
        <v>100</v>
      </c>
      <c r="I349" s="112">
        <v>3.5</v>
      </c>
      <c r="J349" s="366">
        <v>4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576</v>
      </c>
      <c r="B350" s="678" t="s">
        <v>575</v>
      </c>
      <c r="C350" s="112" t="s">
        <v>194</v>
      </c>
      <c r="D350" s="112">
        <v>7</v>
      </c>
      <c r="E350" s="127" t="s">
        <v>62</v>
      </c>
      <c r="F350" s="253">
        <v>1.2E-2</v>
      </c>
      <c r="G350" s="254">
        <v>10</v>
      </c>
      <c r="H350" s="112">
        <v>100</v>
      </c>
      <c r="I350" s="112">
        <v>3.5</v>
      </c>
      <c r="J350" s="366">
        <v>4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1160</v>
      </c>
      <c r="B351" s="738" t="s">
        <v>1161</v>
      </c>
      <c r="C351" s="112" t="s">
        <v>902</v>
      </c>
      <c r="D351" s="112">
        <v>10</v>
      </c>
      <c r="E351" s="127" t="s">
        <v>62</v>
      </c>
      <c r="F351" s="253">
        <v>1.7000000000000001E-2</v>
      </c>
      <c r="G351" s="254">
        <v>12</v>
      </c>
      <c r="H351" s="112">
        <v>72</v>
      </c>
      <c r="I351" s="112">
        <v>5</v>
      </c>
      <c r="J351" s="918">
        <v>5.34</v>
      </c>
      <c r="K351" s="476"/>
      <c r="L351" s="15"/>
      <c r="M351" s="15"/>
      <c r="N351" s="15"/>
      <c r="O351" s="15"/>
    </row>
    <row r="352" spans="1:15" s="26" customFormat="1" x14ac:dyDescent="0.2">
      <c r="A352" s="338" t="s">
        <v>1162</v>
      </c>
      <c r="B352" s="738" t="s">
        <v>1163</v>
      </c>
      <c r="C352" s="112">
        <v>4</v>
      </c>
      <c r="D352" s="112"/>
      <c r="E352" s="127" t="s">
        <v>62</v>
      </c>
      <c r="F352" s="253">
        <v>1.2E-2</v>
      </c>
      <c r="G352" s="254">
        <v>10</v>
      </c>
      <c r="H352" s="112">
        <v>100</v>
      </c>
      <c r="I352" s="112">
        <v>4</v>
      </c>
      <c r="J352" s="918">
        <v>4.49</v>
      </c>
      <c r="K352" s="476"/>
      <c r="L352" s="15"/>
      <c r="M352" s="15"/>
      <c r="N352" s="15"/>
      <c r="O352" s="15"/>
    </row>
    <row r="353" spans="1:15" s="26" customFormat="1" x14ac:dyDescent="0.2">
      <c r="A353" s="338" t="s">
        <v>1173</v>
      </c>
      <c r="B353" s="738" t="s">
        <v>1174</v>
      </c>
      <c r="C353" s="112">
        <v>4</v>
      </c>
      <c r="D353" s="112"/>
      <c r="E353" s="127" t="s">
        <v>62</v>
      </c>
      <c r="F353" s="253">
        <v>1.2E-2</v>
      </c>
      <c r="G353" s="254">
        <v>10</v>
      </c>
      <c r="H353" s="112">
        <v>100</v>
      </c>
      <c r="I353" s="112">
        <v>4</v>
      </c>
      <c r="J353" s="918">
        <v>4.49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1028</v>
      </c>
      <c r="B354" s="720" t="s">
        <v>1027</v>
      </c>
      <c r="C354" s="274" t="s">
        <v>902</v>
      </c>
      <c r="D354" s="112">
        <v>10</v>
      </c>
      <c r="E354" s="127" t="s">
        <v>62</v>
      </c>
      <c r="F354" s="253">
        <v>1.7000000000000001E-2</v>
      </c>
      <c r="G354" s="254">
        <v>12</v>
      </c>
      <c r="H354" s="112">
        <v>72</v>
      </c>
      <c r="I354" s="112">
        <v>5</v>
      </c>
      <c r="J354" s="366">
        <v>5.34</v>
      </c>
      <c r="K354" s="476"/>
      <c r="L354" s="15"/>
      <c r="M354" s="15"/>
      <c r="N354" s="15"/>
      <c r="O354" s="15"/>
    </row>
    <row r="355" spans="1:15" s="26" customFormat="1" x14ac:dyDescent="0.2">
      <c r="A355" s="338"/>
      <c r="B355" s="712" t="s">
        <v>556</v>
      </c>
      <c r="C355" s="112"/>
      <c r="D355" s="112"/>
      <c r="E355" s="127"/>
      <c r="F355" s="253"/>
      <c r="G355" s="254"/>
      <c r="H355" s="112"/>
      <c r="I355" s="112"/>
      <c r="J355" s="366"/>
      <c r="K355" s="15"/>
      <c r="L355" s="15"/>
      <c r="M355" s="15"/>
      <c r="N355" s="15"/>
      <c r="O355" s="15"/>
    </row>
    <row r="356" spans="1:15" s="26" customFormat="1" x14ac:dyDescent="0.2">
      <c r="A356" s="338" t="s">
        <v>1046</v>
      </c>
      <c r="B356" s="263" t="s">
        <v>971</v>
      </c>
      <c r="C356" s="112" t="s">
        <v>189</v>
      </c>
      <c r="D356" s="112">
        <v>10</v>
      </c>
      <c r="E356" s="127" t="s">
        <v>126</v>
      </c>
      <c r="F356" s="253">
        <v>1.7000000000000001E-2</v>
      </c>
      <c r="G356" s="254">
        <v>8</v>
      </c>
      <c r="H356" s="112">
        <v>72</v>
      </c>
      <c r="I356" s="112">
        <v>2</v>
      </c>
      <c r="J356" s="366">
        <v>2.23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1047</v>
      </c>
      <c r="B357" s="263" t="s">
        <v>972</v>
      </c>
      <c r="C357" s="112" t="s">
        <v>189</v>
      </c>
      <c r="D357" s="112">
        <v>10</v>
      </c>
      <c r="E357" s="127" t="s">
        <v>126</v>
      </c>
      <c r="F357" s="253">
        <v>1.7000000000000001E-2</v>
      </c>
      <c r="G357" s="254">
        <v>8</v>
      </c>
      <c r="H357" s="112">
        <v>72</v>
      </c>
      <c r="I357" s="112">
        <v>2</v>
      </c>
      <c r="J357" s="366">
        <v>2.23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900</v>
      </c>
      <c r="B358" s="263" t="s">
        <v>983</v>
      </c>
      <c r="C358" s="112">
        <v>4</v>
      </c>
      <c r="D358" s="112"/>
      <c r="E358" s="127" t="s">
        <v>126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1017</v>
      </c>
      <c r="B359" s="263" t="s">
        <v>1018</v>
      </c>
      <c r="C359" s="112" t="s">
        <v>31</v>
      </c>
      <c r="D359" s="112">
        <v>10</v>
      </c>
      <c r="E359" s="127" t="s">
        <v>62</v>
      </c>
      <c r="F359" s="253">
        <v>1.7000000000000001E-2</v>
      </c>
      <c r="G359" s="254">
        <v>12</v>
      </c>
      <c r="H359" s="112">
        <v>72</v>
      </c>
      <c r="I359" s="112">
        <v>5</v>
      </c>
      <c r="J359" s="366">
        <v>5.39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1020</v>
      </c>
      <c r="B360" s="263" t="s">
        <v>1019</v>
      </c>
      <c r="C360" s="112" t="s">
        <v>31</v>
      </c>
      <c r="D360" s="112">
        <v>10</v>
      </c>
      <c r="E360" s="127" t="s">
        <v>62</v>
      </c>
      <c r="F360" s="253">
        <v>1.7000000000000001E-2</v>
      </c>
      <c r="G360" s="254">
        <v>12</v>
      </c>
      <c r="H360" s="112">
        <v>72</v>
      </c>
      <c r="I360" s="112">
        <v>5</v>
      </c>
      <c r="J360" s="366">
        <v>5.39</v>
      </c>
      <c r="K360" s="15"/>
      <c r="L360" s="15"/>
      <c r="M360" s="15"/>
      <c r="N360" s="15"/>
      <c r="O360" s="15"/>
    </row>
    <row r="361" spans="1:15" s="26" customFormat="1" x14ac:dyDescent="0.2">
      <c r="A361" s="861" t="s">
        <v>1099</v>
      </c>
      <c r="B361" s="263" t="s">
        <v>1098</v>
      </c>
      <c r="C361" s="112" t="s">
        <v>118</v>
      </c>
      <c r="D361" s="112">
        <v>13</v>
      </c>
      <c r="E361" s="127" t="s">
        <v>62</v>
      </c>
      <c r="F361" s="253">
        <v>1.2E-2</v>
      </c>
      <c r="G361" s="254">
        <v>10</v>
      </c>
      <c r="H361" s="112">
        <v>100</v>
      </c>
      <c r="I361" s="112">
        <v>2.34</v>
      </c>
      <c r="J361" s="366">
        <v>3.0579999999999998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899</v>
      </c>
      <c r="B362" s="678" t="s">
        <v>898</v>
      </c>
      <c r="C362" s="112">
        <v>4</v>
      </c>
      <c r="D362" s="112"/>
      <c r="E362" s="127" t="s">
        <v>126</v>
      </c>
      <c r="F362" s="253">
        <v>1.2E-2</v>
      </c>
      <c r="G362" s="254">
        <v>10</v>
      </c>
      <c r="H362" s="112">
        <v>100</v>
      </c>
      <c r="I362" s="112">
        <v>4</v>
      </c>
      <c r="J362" s="366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/>
      <c r="B363" s="712" t="s">
        <v>557</v>
      </c>
      <c r="C363" s="112"/>
      <c r="D363" s="112"/>
      <c r="E363" s="127"/>
      <c r="F363" s="253"/>
      <c r="G363" s="254"/>
      <c r="H363" s="112"/>
      <c r="I363" s="112"/>
      <c r="J363" s="366"/>
      <c r="K363" s="15"/>
      <c r="L363" s="15"/>
      <c r="M363" s="15"/>
      <c r="N363" s="15"/>
      <c r="O363" s="15"/>
    </row>
    <row r="364" spans="1:15" s="26" customFormat="1" x14ac:dyDescent="0.2">
      <c r="A364" s="338" t="s">
        <v>804</v>
      </c>
      <c r="B364" s="263" t="s">
        <v>812</v>
      </c>
      <c r="C364" s="112" t="s">
        <v>182</v>
      </c>
      <c r="D364" s="112">
        <v>4</v>
      </c>
      <c r="E364" s="127" t="s">
        <v>126</v>
      </c>
      <c r="F364" s="253">
        <v>1.2E-2</v>
      </c>
      <c r="G364" s="254">
        <v>10</v>
      </c>
      <c r="H364" s="112">
        <v>100</v>
      </c>
      <c r="I364" s="112">
        <v>4</v>
      </c>
      <c r="J364" s="366">
        <v>4.5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801</v>
      </c>
      <c r="B365" s="263" t="s">
        <v>802</v>
      </c>
      <c r="C365" s="112" t="s">
        <v>182</v>
      </c>
      <c r="D365" s="112">
        <v>4</v>
      </c>
      <c r="E365" s="127" t="s">
        <v>126</v>
      </c>
      <c r="F365" s="253">
        <v>1.2E-2</v>
      </c>
      <c r="G365" s="254">
        <v>10</v>
      </c>
      <c r="H365" s="112">
        <v>100</v>
      </c>
      <c r="I365" s="112">
        <v>4</v>
      </c>
      <c r="J365" s="366">
        <v>4.5</v>
      </c>
      <c r="K365" s="15"/>
      <c r="L365" s="15"/>
      <c r="M365" s="15"/>
      <c r="N365" s="15"/>
      <c r="O365" s="15"/>
    </row>
    <row r="366" spans="1:15" s="26" customFormat="1" ht="13.5" customHeight="1" x14ac:dyDescent="0.2">
      <c r="A366" s="338" t="s">
        <v>809</v>
      </c>
      <c r="B366" s="263" t="s">
        <v>810</v>
      </c>
      <c r="C366" s="112" t="s">
        <v>182</v>
      </c>
      <c r="D366" s="112">
        <v>4</v>
      </c>
      <c r="E366" s="127" t="s">
        <v>126</v>
      </c>
      <c r="F366" s="253">
        <v>1.2E-2</v>
      </c>
      <c r="G366" s="254">
        <v>10</v>
      </c>
      <c r="H366" s="112">
        <v>100</v>
      </c>
      <c r="I366" s="112">
        <v>4</v>
      </c>
      <c r="J366" s="366">
        <v>4.54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792</v>
      </c>
      <c r="B367" s="263" t="s">
        <v>793</v>
      </c>
      <c r="C367" s="112" t="s">
        <v>182</v>
      </c>
      <c r="D367" s="112">
        <v>4</v>
      </c>
      <c r="E367" s="127" t="s">
        <v>126</v>
      </c>
      <c r="F367" s="253">
        <v>1.2E-2</v>
      </c>
      <c r="G367" s="254">
        <v>10</v>
      </c>
      <c r="H367" s="112">
        <v>100</v>
      </c>
      <c r="I367" s="112">
        <v>4</v>
      </c>
      <c r="J367" s="366">
        <v>4.54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916</v>
      </c>
      <c r="B368" s="263" t="s">
        <v>915</v>
      </c>
      <c r="C368" s="112" t="s">
        <v>202</v>
      </c>
      <c r="D368" s="112"/>
      <c r="E368" s="127" t="s">
        <v>126</v>
      </c>
      <c r="F368" s="253">
        <v>1.2E-2</v>
      </c>
      <c r="G368" s="254">
        <v>10</v>
      </c>
      <c r="H368" s="112">
        <v>100</v>
      </c>
      <c r="I368" s="112">
        <v>4</v>
      </c>
      <c r="J368" s="366">
        <v>4.54</v>
      </c>
      <c r="K368" s="15"/>
      <c r="L368" s="15"/>
      <c r="M368" s="15"/>
      <c r="N368" s="15"/>
      <c r="O368" s="15"/>
    </row>
    <row r="369" spans="1:16" s="26" customFormat="1" x14ac:dyDescent="0.2">
      <c r="A369" s="338" t="s">
        <v>807</v>
      </c>
      <c r="B369" s="263" t="s">
        <v>808</v>
      </c>
      <c r="C369" s="112" t="s">
        <v>182</v>
      </c>
      <c r="D369" s="112">
        <v>4</v>
      </c>
      <c r="E369" s="127" t="s">
        <v>126</v>
      </c>
      <c r="F369" s="253">
        <v>1.2E-2</v>
      </c>
      <c r="G369" s="254">
        <v>10</v>
      </c>
      <c r="H369" s="112">
        <v>100</v>
      </c>
      <c r="I369" s="112">
        <v>4</v>
      </c>
      <c r="J369" s="366">
        <v>4.54</v>
      </c>
      <c r="K369" s="15"/>
      <c r="L369" s="15"/>
      <c r="M369" s="15"/>
      <c r="N369" s="15"/>
      <c r="O369" s="15"/>
    </row>
    <row r="370" spans="1:16" s="26" customFormat="1" ht="13.5" thickBot="1" x14ac:dyDescent="0.25">
      <c r="A370" s="338" t="s">
        <v>805</v>
      </c>
      <c r="B370" s="263" t="s">
        <v>806</v>
      </c>
      <c r="C370" s="112" t="s">
        <v>182</v>
      </c>
      <c r="D370" s="112">
        <v>4</v>
      </c>
      <c r="E370" s="127" t="s">
        <v>126</v>
      </c>
      <c r="F370" s="253">
        <v>1.2E-2</v>
      </c>
      <c r="G370" s="254">
        <v>10</v>
      </c>
      <c r="H370" s="112">
        <v>100</v>
      </c>
      <c r="I370" s="112">
        <v>4</v>
      </c>
      <c r="J370" s="366">
        <v>4.54</v>
      </c>
      <c r="K370" s="15"/>
      <c r="L370" s="15"/>
      <c r="M370" s="15"/>
      <c r="N370" s="15"/>
      <c r="O370" s="15"/>
    </row>
    <row r="371" spans="1:16" s="26" customFormat="1" ht="13.5" thickBot="1" x14ac:dyDescent="0.25">
      <c r="A371" s="338"/>
      <c r="B371" s="713" t="s">
        <v>98</v>
      </c>
      <c r="C371" s="540"/>
      <c r="D371" s="497"/>
      <c r="E371" s="497"/>
      <c r="F371" s="498"/>
      <c r="G371" s="499"/>
      <c r="H371" s="497"/>
      <c r="I371" s="497"/>
      <c r="J371" s="500"/>
      <c r="K371" s="14"/>
      <c r="L371" s="14"/>
      <c r="M371" s="14"/>
      <c r="N371" s="15"/>
      <c r="O371" s="15"/>
    </row>
    <row r="372" spans="1:16" s="26" customFormat="1" ht="13.5" thickBot="1" x14ac:dyDescent="0.25">
      <c r="A372" s="338"/>
      <c r="B372" s="713" t="s">
        <v>558</v>
      </c>
      <c r="C372" s="542"/>
      <c r="D372" s="541"/>
      <c r="E372" s="497"/>
      <c r="F372" s="498"/>
      <c r="G372" s="499"/>
      <c r="H372" s="497"/>
      <c r="I372" s="497"/>
      <c r="J372" s="500"/>
      <c r="K372" s="488"/>
      <c r="L372" s="14"/>
      <c r="M372" s="14"/>
      <c r="N372" s="15"/>
      <c r="O372" s="15"/>
    </row>
    <row r="373" spans="1:16" s="26" customFormat="1" x14ac:dyDescent="0.2">
      <c r="A373" s="338" t="s">
        <v>393</v>
      </c>
      <c r="B373" s="264" t="s">
        <v>394</v>
      </c>
      <c r="C373" s="111">
        <v>3</v>
      </c>
      <c r="D373" s="111"/>
      <c r="E373" s="131" t="s">
        <v>62</v>
      </c>
      <c r="F373" s="265">
        <v>1.4E-2</v>
      </c>
      <c r="G373" s="266">
        <v>10</v>
      </c>
      <c r="H373" s="111">
        <v>100</v>
      </c>
      <c r="I373" s="111">
        <v>3</v>
      </c>
      <c r="J373" s="365">
        <v>3.5</v>
      </c>
      <c r="K373" s="476"/>
      <c r="L373" s="15"/>
      <c r="M373" s="15"/>
      <c r="N373" s="15"/>
      <c r="O373" s="15"/>
    </row>
    <row r="374" spans="1:16" s="26" customFormat="1" x14ac:dyDescent="0.2">
      <c r="A374" s="338" t="s">
        <v>604</v>
      </c>
      <c r="B374" s="556" t="s">
        <v>602</v>
      </c>
      <c r="C374" s="558" t="s">
        <v>603</v>
      </c>
      <c r="D374" s="558"/>
      <c r="E374" s="127" t="s">
        <v>62</v>
      </c>
      <c r="F374" s="537">
        <v>7.0000000000000001E-3</v>
      </c>
      <c r="G374" s="538">
        <v>16</v>
      </c>
      <c r="H374" s="600">
        <v>160</v>
      </c>
      <c r="I374" s="558">
        <v>1.5</v>
      </c>
      <c r="J374" s="539">
        <v>1.82</v>
      </c>
      <c r="K374" s="476"/>
      <c r="L374" s="15"/>
      <c r="M374" s="15"/>
      <c r="N374" s="15"/>
      <c r="O374" s="15"/>
    </row>
    <row r="375" spans="1:16" s="26" customFormat="1" x14ac:dyDescent="0.2">
      <c r="A375" s="338" t="s">
        <v>827</v>
      </c>
      <c r="B375" s="263" t="s">
        <v>722</v>
      </c>
      <c r="C375" s="112">
        <v>3</v>
      </c>
      <c r="D375" s="112"/>
      <c r="E375" s="127" t="s">
        <v>62</v>
      </c>
      <c r="F375" s="253">
        <v>1.4E-2</v>
      </c>
      <c r="G375" s="254">
        <v>10</v>
      </c>
      <c r="H375" s="112">
        <v>100</v>
      </c>
      <c r="I375" s="112">
        <v>3</v>
      </c>
      <c r="J375" s="366">
        <v>3.5</v>
      </c>
      <c r="K375" s="476"/>
      <c r="L375" s="15"/>
      <c r="M375" s="15"/>
      <c r="N375" s="15"/>
      <c r="O375" s="15"/>
    </row>
    <row r="376" spans="1:16" s="26" customFormat="1" x14ac:dyDescent="0.2">
      <c r="A376" s="338" t="s">
        <v>924</v>
      </c>
      <c r="B376" s="263" t="s">
        <v>923</v>
      </c>
      <c r="C376" s="112">
        <v>1.5</v>
      </c>
      <c r="D376" s="112"/>
      <c r="E376" s="127" t="s">
        <v>62</v>
      </c>
      <c r="F376" s="253">
        <v>7.0000000000000001E-3</v>
      </c>
      <c r="G376" s="254">
        <v>16</v>
      </c>
      <c r="H376" s="112">
        <v>160</v>
      </c>
      <c r="I376" s="112">
        <v>1.5</v>
      </c>
      <c r="J376" s="366">
        <v>1.82</v>
      </c>
      <c r="K376" s="476"/>
      <c r="L376" s="476"/>
      <c r="M376" s="476"/>
      <c r="N376" s="476"/>
      <c r="O376" s="476"/>
    </row>
    <row r="377" spans="1:16" s="26" customFormat="1" x14ac:dyDescent="0.2">
      <c r="A377" s="338" t="s">
        <v>925</v>
      </c>
      <c r="B377" s="263" t="s">
        <v>926</v>
      </c>
      <c r="C377" s="112">
        <v>3</v>
      </c>
      <c r="D377" s="112"/>
      <c r="E377" s="127" t="s">
        <v>62</v>
      </c>
      <c r="F377" s="253">
        <v>1.2E-2</v>
      </c>
      <c r="G377" s="254">
        <v>10</v>
      </c>
      <c r="H377" s="112">
        <v>100</v>
      </c>
      <c r="I377" s="112">
        <v>3</v>
      </c>
      <c r="J377" s="366">
        <v>3.5</v>
      </c>
      <c r="K377" s="476"/>
      <c r="L377" s="476"/>
      <c r="M377" s="476"/>
      <c r="N377" s="476"/>
      <c r="O377" s="476"/>
    </row>
    <row r="378" spans="1:16" s="26" customFormat="1" x14ac:dyDescent="0.2">
      <c r="A378" s="338" t="s">
        <v>1143</v>
      </c>
      <c r="B378" s="263" t="s">
        <v>1142</v>
      </c>
      <c r="C378" s="112" t="s">
        <v>1144</v>
      </c>
      <c r="D378" s="112">
        <v>80</v>
      </c>
      <c r="E378" s="127" t="s">
        <v>126</v>
      </c>
      <c r="F378" s="253">
        <v>1.7000000000000001E-2</v>
      </c>
      <c r="G378" s="254">
        <v>12</v>
      </c>
      <c r="H378" s="112">
        <v>72</v>
      </c>
      <c r="I378" s="112">
        <v>4.32</v>
      </c>
      <c r="J378" s="366">
        <v>4.97</v>
      </c>
      <c r="K378" s="476"/>
      <c r="L378" s="476"/>
      <c r="M378" s="476"/>
      <c r="N378" s="476"/>
      <c r="O378" s="476"/>
    </row>
    <row r="379" spans="1:16" s="26" customFormat="1" x14ac:dyDescent="0.2">
      <c r="A379" s="338" t="s">
        <v>946</v>
      </c>
      <c r="B379" s="263" t="s">
        <v>945</v>
      </c>
      <c r="C379" s="112" t="s">
        <v>533</v>
      </c>
      <c r="D379" s="112">
        <v>60</v>
      </c>
      <c r="E379" s="127" t="s">
        <v>126</v>
      </c>
      <c r="F379" s="253">
        <v>0.01</v>
      </c>
      <c r="G379" s="254">
        <v>13</v>
      </c>
      <c r="H379" s="112">
        <v>117</v>
      </c>
      <c r="I379" s="112">
        <v>2.4</v>
      </c>
      <c r="J379" s="366">
        <v>3.1</v>
      </c>
      <c r="K379" s="476"/>
      <c r="L379" s="476"/>
      <c r="M379" s="476"/>
      <c r="N379" s="476"/>
      <c r="O379" s="476"/>
    </row>
    <row r="380" spans="1:16" s="26" customFormat="1" x14ac:dyDescent="0.2">
      <c r="A380" s="338" t="s">
        <v>1148</v>
      </c>
      <c r="B380" s="263" t="s">
        <v>1145</v>
      </c>
      <c r="C380" s="112" t="s">
        <v>447</v>
      </c>
      <c r="D380" s="112">
        <v>80</v>
      </c>
      <c r="E380" s="127" t="s">
        <v>126</v>
      </c>
      <c r="F380" s="253">
        <v>1.7000000000000001E-2</v>
      </c>
      <c r="G380" s="254">
        <v>12</v>
      </c>
      <c r="H380" s="112">
        <v>72</v>
      </c>
      <c r="I380" s="112">
        <v>4</v>
      </c>
      <c r="J380" s="366">
        <v>4.54</v>
      </c>
      <c r="K380" s="476"/>
      <c r="L380" s="476"/>
      <c r="M380" s="476"/>
      <c r="N380" s="476"/>
      <c r="O380" s="476"/>
    </row>
    <row r="381" spans="1:16" s="26" customFormat="1" x14ac:dyDescent="0.2">
      <c r="A381" s="338" t="s">
        <v>948</v>
      </c>
      <c r="B381" s="263" t="s">
        <v>947</v>
      </c>
      <c r="C381" s="112" t="s">
        <v>533</v>
      </c>
      <c r="D381" s="112">
        <v>60</v>
      </c>
      <c r="E381" s="127" t="s">
        <v>126</v>
      </c>
      <c r="F381" s="253">
        <v>0.01</v>
      </c>
      <c r="G381" s="254">
        <v>13</v>
      </c>
      <c r="H381" s="112">
        <v>117</v>
      </c>
      <c r="I381" s="112">
        <v>2.4</v>
      </c>
      <c r="J381" s="366">
        <v>3.1</v>
      </c>
      <c r="K381" s="476"/>
      <c r="L381" s="476"/>
      <c r="M381" s="476"/>
      <c r="N381" s="476"/>
      <c r="O381" s="476"/>
    </row>
    <row r="382" spans="1:16" s="26" customFormat="1" x14ac:dyDescent="0.2">
      <c r="A382" s="338" t="s">
        <v>579</v>
      </c>
      <c r="B382" s="263" t="s">
        <v>578</v>
      </c>
      <c r="C382" s="112" t="s">
        <v>194</v>
      </c>
      <c r="D382" s="112">
        <v>6</v>
      </c>
      <c r="E382" s="127" t="s">
        <v>126</v>
      </c>
      <c r="F382" s="253">
        <v>1.7999999999999999E-2</v>
      </c>
      <c r="G382" s="254">
        <v>12</v>
      </c>
      <c r="H382" s="112">
        <v>72</v>
      </c>
      <c r="I382" s="112">
        <v>3</v>
      </c>
      <c r="J382" s="366">
        <v>3.75</v>
      </c>
      <c r="K382" s="476"/>
      <c r="L382" s="476"/>
      <c r="M382" s="476"/>
      <c r="N382" s="476"/>
      <c r="O382" s="476"/>
    </row>
    <row r="383" spans="1:16" s="26" customFormat="1" x14ac:dyDescent="0.2">
      <c r="A383" s="338" t="s">
        <v>989</v>
      </c>
      <c r="B383" s="1061" t="s">
        <v>1250</v>
      </c>
      <c r="C383" s="701" t="s">
        <v>1251</v>
      </c>
      <c r="D383" s="701">
        <v>15</v>
      </c>
      <c r="E383" s="702" t="s">
        <v>126</v>
      </c>
      <c r="F383" s="703">
        <v>8.0000000000000002E-3</v>
      </c>
      <c r="G383" s="704">
        <v>16</v>
      </c>
      <c r="H383" s="701">
        <v>160</v>
      </c>
      <c r="I383" s="701">
        <v>1.77</v>
      </c>
      <c r="J383" s="705">
        <v>2</v>
      </c>
      <c r="K383" s="476"/>
      <c r="L383" s="476"/>
      <c r="M383" s="476"/>
      <c r="N383" s="476"/>
      <c r="O383" s="476"/>
    </row>
    <row r="384" spans="1:16" s="26" customFormat="1" x14ac:dyDescent="0.2">
      <c r="A384" s="338" t="s">
        <v>1101</v>
      </c>
      <c r="B384" s="263" t="s">
        <v>1104</v>
      </c>
      <c r="C384" s="112" t="s">
        <v>603</v>
      </c>
      <c r="D384" s="112"/>
      <c r="E384" s="127" t="s">
        <v>64</v>
      </c>
      <c r="F384" s="253">
        <v>8.0000000000000002E-3</v>
      </c>
      <c r="G384" s="254">
        <v>16</v>
      </c>
      <c r="H384" s="112">
        <v>160</v>
      </c>
      <c r="I384" s="112">
        <v>1.5</v>
      </c>
      <c r="J384" s="366">
        <v>1.83</v>
      </c>
      <c r="K384" s="476"/>
      <c r="L384" s="476"/>
      <c r="M384" s="476"/>
      <c r="N384" s="476"/>
      <c r="O384" s="476"/>
      <c r="P384" s="488"/>
    </row>
    <row r="385" spans="1:16" s="26" customFormat="1" x14ac:dyDescent="0.2">
      <c r="A385" s="338" t="s">
        <v>1102</v>
      </c>
      <c r="B385" s="263" t="s">
        <v>1105</v>
      </c>
      <c r="C385" s="112" t="s">
        <v>603</v>
      </c>
      <c r="D385" s="112"/>
      <c r="E385" s="127" t="s">
        <v>64</v>
      </c>
      <c r="F385" s="253">
        <v>8.0000000000000002E-3</v>
      </c>
      <c r="G385" s="254">
        <v>16</v>
      </c>
      <c r="H385" s="112">
        <v>160</v>
      </c>
      <c r="I385" s="112">
        <v>1.5</v>
      </c>
      <c r="J385" s="366">
        <v>1.83</v>
      </c>
      <c r="K385" s="476"/>
      <c r="L385" s="476"/>
      <c r="M385" s="476"/>
      <c r="N385" s="476"/>
      <c r="O385" s="476"/>
      <c r="P385" s="488"/>
    </row>
    <row r="386" spans="1:16" s="26" customFormat="1" x14ac:dyDescent="0.2">
      <c r="A386" s="338" t="s">
        <v>461</v>
      </c>
      <c r="B386" s="263" t="s">
        <v>1182</v>
      </c>
      <c r="C386" s="112">
        <v>4</v>
      </c>
      <c r="D386" s="112"/>
      <c r="E386" s="127" t="s">
        <v>64</v>
      </c>
      <c r="F386" s="253">
        <v>1.7999999999999999E-2</v>
      </c>
      <c r="G386" s="254">
        <v>12</v>
      </c>
      <c r="H386" s="112">
        <v>72</v>
      </c>
      <c r="I386" s="112">
        <v>4</v>
      </c>
      <c r="J386" s="366">
        <v>4.54</v>
      </c>
      <c r="K386" s="476"/>
      <c r="L386" s="476"/>
      <c r="M386" s="476"/>
      <c r="N386" s="476"/>
      <c r="O386" s="476"/>
      <c r="P386" s="488"/>
    </row>
    <row r="387" spans="1:16" s="26" customFormat="1" x14ac:dyDescent="0.2">
      <c r="A387" s="338" t="s">
        <v>870</v>
      </c>
      <c r="B387" s="263" t="s">
        <v>1183</v>
      </c>
      <c r="C387" s="112" t="s">
        <v>194</v>
      </c>
      <c r="D387" s="112">
        <v>8</v>
      </c>
      <c r="E387" s="127" t="s">
        <v>64</v>
      </c>
      <c r="F387" s="253">
        <v>1.7000000000000001E-2</v>
      </c>
      <c r="G387" s="254">
        <v>12</v>
      </c>
      <c r="H387" s="112">
        <v>72</v>
      </c>
      <c r="I387" s="112">
        <v>4</v>
      </c>
      <c r="J387" s="366">
        <v>4.74</v>
      </c>
      <c r="K387" s="476"/>
      <c r="L387" s="476"/>
      <c r="M387" s="476"/>
      <c r="N387" s="476"/>
      <c r="O387" s="476"/>
      <c r="P387" s="488"/>
    </row>
    <row r="388" spans="1:16" s="26" customFormat="1" x14ac:dyDescent="0.2">
      <c r="A388" s="338" t="s">
        <v>1216</v>
      </c>
      <c r="B388" s="263" t="s">
        <v>1217</v>
      </c>
      <c r="C388" s="112" t="s">
        <v>1218</v>
      </c>
      <c r="D388" s="112">
        <v>80</v>
      </c>
      <c r="E388" s="127" t="s">
        <v>62</v>
      </c>
      <c r="F388" s="253">
        <v>1.7000000000000001E-2</v>
      </c>
      <c r="G388" s="254">
        <v>12</v>
      </c>
      <c r="H388" s="112">
        <v>72</v>
      </c>
      <c r="I388" s="112">
        <v>4.4800000000000004</v>
      </c>
      <c r="J388" s="366">
        <v>4.82</v>
      </c>
      <c r="K388" s="476"/>
      <c r="L388" s="476"/>
      <c r="M388" s="476"/>
      <c r="N388" s="476"/>
      <c r="O388" s="476"/>
      <c r="P388" s="488"/>
    </row>
    <row r="389" spans="1:16" s="26" customFormat="1" x14ac:dyDescent="0.2">
      <c r="A389" s="338" t="s">
        <v>1151</v>
      </c>
      <c r="B389" s="263" t="s">
        <v>1149</v>
      </c>
      <c r="C389" s="112" t="s">
        <v>1150</v>
      </c>
      <c r="D389" s="112">
        <v>80</v>
      </c>
      <c r="E389" s="127" t="s">
        <v>64</v>
      </c>
      <c r="F389" s="253">
        <v>1.7000000000000001E-2</v>
      </c>
      <c r="G389" s="254">
        <v>12</v>
      </c>
      <c r="H389" s="112">
        <v>72</v>
      </c>
      <c r="I389" s="112">
        <v>4.6399999999999997</v>
      </c>
      <c r="J389" s="366">
        <v>5.34</v>
      </c>
      <c r="K389" s="476"/>
      <c r="L389" s="476"/>
      <c r="M389" s="476"/>
      <c r="N389" s="476"/>
      <c r="O389" s="476"/>
      <c r="P389" s="488"/>
    </row>
    <row r="390" spans="1:16" s="26" customFormat="1" x14ac:dyDescent="0.2">
      <c r="A390" s="338" t="s">
        <v>907</v>
      </c>
      <c r="B390" s="263" t="s">
        <v>906</v>
      </c>
      <c r="C390" s="112" t="s">
        <v>194</v>
      </c>
      <c r="D390" s="112">
        <v>6</v>
      </c>
      <c r="E390" s="127" t="s">
        <v>64</v>
      </c>
      <c r="F390" s="253">
        <v>1.7999999999999999E-2</v>
      </c>
      <c r="G390" s="254">
        <v>12</v>
      </c>
      <c r="H390" s="112">
        <v>72</v>
      </c>
      <c r="I390" s="112">
        <v>3</v>
      </c>
      <c r="J390" s="366">
        <v>3.35</v>
      </c>
      <c r="K390" s="476"/>
      <c r="L390" s="15"/>
      <c r="M390" s="15"/>
      <c r="N390" s="15"/>
      <c r="O390" s="15"/>
    </row>
    <row r="391" spans="1:16" s="26" customFormat="1" x14ac:dyDescent="0.2">
      <c r="A391" s="338" t="s">
        <v>905</v>
      </c>
      <c r="B391" s="263" t="s">
        <v>904</v>
      </c>
      <c r="C391" s="112">
        <v>3</v>
      </c>
      <c r="D391" s="112"/>
      <c r="E391" s="127" t="s">
        <v>64</v>
      </c>
      <c r="F391" s="253">
        <v>1.2E-2</v>
      </c>
      <c r="G391" s="254">
        <v>10</v>
      </c>
      <c r="H391" s="112">
        <v>100</v>
      </c>
      <c r="I391" s="112">
        <v>3</v>
      </c>
      <c r="J391" s="366">
        <v>3.22</v>
      </c>
      <c r="K391" s="476"/>
      <c r="L391" s="476"/>
      <c r="M391" s="476"/>
      <c r="N391" s="476"/>
      <c r="O391" s="476"/>
    </row>
    <row r="392" spans="1:16" s="26" customFormat="1" ht="13.5" thickBot="1" x14ac:dyDescent="0.25">
      <c r="A392" s="338" t="s">
        <v>936</v>
      </c>
      <c r="B392" s="263" t="s">
        <v>934</v>
      </c>
      <c r="C392" s="112" t="s">
        <v>935</v>
      </c>
      <c r="D392" s="112">
        <v>8</v>
      </c>
      <c r="E392" s="127" t="s">
        <v>64</v>
      </c>
      <c r="F392" s="253">
        <v>1.7000000000000001E-2</v>
      </c>
      <c r="G392" s="254">
        <v>12</v>
      </c>
      <c r="H392" s="112">
        <v>72</v>
      </c>
      <c r="I392" s="112">
        <v>1.68</v>
      </c>
      <c r="J392" s="366">
        <v>2</v>
      </c>
      <c r="K392" s="476"/>
      <c r="L392" s="476"/>
      <c r="M392" s="476"/>
      <c r="N392" s="476"/>
      <c r="O392" s="476"/>
    </row>
    <row r="393" spans="1:16" s="26" customFormat="1" ht="13.5" thickBot="1" x14ac:dyDescent="0.25">
      <c r="A393" s="338"/>
      <c r="B393" s="713" t="s">
        <v>560</v>
      </c>
      <c r="C393" s="542"/>
      <c r="D393" s="541"/>
      <c r="E393" s="497"/>
      <c r="F393" s="498"/>
      <c r="G393" s="499"/>
      <c r="H393" s="497"/>
      <c r="I393" s="497"/>
      <c r="J393" s="500"/>
      <c r="K393" s="476"/>
      <c r="L393" s="15"/>
      <c r="M393" s="15"/>
      <c r="N393" s="15"/>
      <c r="O393" s="15"/>
    </row>
    <row r="394" spans="1:16" s="26" customFormat="1" x14ac:dyDescent="0.2">
      <c r="A394" s="338" t="s">
        <v>611</v>
      </c>
      <c r="B394" s="682" t="s">
        <v>610</v>
      </c>
      <c r="C394" s="274">
        <v>1.5</v>
      </c>
      <c r="D394" s="112"/>
      <c r="E394" s="127" t="s">
        <v>126</v>
      </c>
      <c r="F394" s="253">
        <v>7.0000000000000001E-3</v>
      </c>
      <c r="G394" s="254">
        <v>16</v>
      </c>
      <c r="H394" s="112">
        <v>160</v>
      </c>
      <c r="I394" s="112">
        <v>1.5</v>
      </c>
      <c r="J394" s="366">
        <v>1.83</v>
      </c>
      <c r="K394" s="476"/>
      <c r="L394" s="15"/>
      <c r="M394" s="15"/>
      <c r="N394" s="15"/>
      <c r="O394" s="15"/>
    </row>
    <row r="395" spans="1:16" s="26" customFormat="1" x14ac:dyDescent="0.2">
      <c r="A395" s="338" t="s">
        <v>825</v>
      </c>
      <c r="B395" s="682" t="s">
        <v>824</v>
      </c>
      <c r="C395" s="274">
        <v>4</v>
      </c>
      <c r="D395" s="112"/>
      <c r="E395" s="127" t="s">
        <v>126</v>
      </c>
      <c r="F395" s="253">
        <v>1.7999999999999999E-2</v>
      </c>
      <c r="G395" s="254">
        <v>12</v>
      </c>
      <c r="H395" s="112">
        <v>72</v>
      </c>
      <c r="I395" s="112">
        <v>4</v>
      </c>
      <c r="J395" s="366">
        <v>4.28</v>
      </c>
      <c r="K395" s="476"/>
      <c r="L395" s="15"/>
      <c r="M395" s="15"/>
      <c r="N395" s="15"/>
      <c r="O395" s="15"/>
    </row>
    <row r="396" spans="1:16" s="26" customFormat="1" x14ac:dyDescent="0.2">
      <c r="A396" s="338" t="s">
        <v>608</v>
      </c>
      <c r="B396" s="682" t="s">
        <v>609</v>
      </c>
      <c r="C396" s="274">
        <v>1.5</v>
      </c>
      <c r="D396" s="112"/>
      <c r="E396" s="127" t="s">
        <v>126</v>
      </c>
      <c r="F396" s="253">
        <v>7.0000000000000001E-3</v>
      </c>
      <c r="G396" s="254">
        <v>16</v>
      </c>
      <c r="H396" s="112">
        <v>160</v>
      </c>
      <c r="I396" s="112">
        <v>1.5</v>
      </c>
      <c r="J396" s="366">
        <v>1.83</v>
      </c>
      <c r="K396" s="476"/>
      <c r="L396" s="15"/>
      <c r="M396" s="15"/>
      <c r="N396" s="15"/>
      <c r="O396" s="15"/>
    </row>
    <row r="397" spans="1:16" s="26" customFormat="1" x14ac:dyDescent="0.2">
      <c r="A397" s="338" t="s">
        <v>826</v>
      </c>
      <c r="B397" s="682" t="s">
        <v>823</v>
      </c>
      <c r="C397" s="274">
        <v>4</v>
      </c>
      <c r="D397" s="112"/>
      <c r="E397" s="127" t="s">
        <v>126</v>
      </c>
      <c r="F397" s="253">
        <v>1.7999999999999999E-2</v>
      </c>
      <c r="G397" s="254">
        <v>12</v>
      </c>
      <c r="H397" s="112">
        <v>72</v>
      </c>
      <c r="I397" s="112">
        <v>4</v>
      </c>
      <c r="J397" s="366">
        <v>4.28</v>
      </c>
      <c r="K397" s="476"/>
      <c r="L397" s="15"/>
      <c r="M397" s="15"/>
      <c r="N397" s="15"/>
      <c r="O397" s="15"/>
    </row>
    <row r="398" spans="1:16" s="26" customFormat="1" x14ac:dyDescent="0.2">
      <c r="A398" s="338" t="s">
        <v>862</v>
      </c>
      <c r="B398" s="682" t="s">
        <v>863</v>
      </c>
      <c r="C398" s="274">
        <v>1.5</v>
      </c>
      <c r="D398" s="112"/>
      <c r="E398" s="127" t="s">
        <v>126</v>
      </c>
      <c r="F398" s="253">
        <v>7.0000000000000001E-3</v>
      </c>
      <c r="G398" s="254">
        <v>16</v>
      </c>
      <c r="H398" s="112">
        <v>160</v>
      </c>
      <c r="I398" s="112">
        <v>1.5</v>
      </c>
      <c r="J398" s="366">
        <v>1.83</v>
      </c>
      <c r="K398" s="476"/>
      <c r="L398" s="15"/>
      <c r="M398" s="15"/>
      <c r="N398" s="15"/>
      <c r="O398" s="15"/>
    </row>
    <row r="399" spans="1:16" s="26" customFormat="1" ht="13.5" customHeight="1" x14ac:dyDescent="0.2">
      <c r="A399" s="338" t="s">
        <v>1215</v>
      </c>
      <c r="B399" s="682" t="s">
        <v>980</v>
      </c>
      <c r="C399" s="274" t="s">
        <v>537</v>
      </c>
      <c r="D399" s="112">
        <v>160</v>
      </c>
      <c r="E399" s="127" t="s">
        <v>126</v>
      </c>
      <c r="F399" s="253">
        <v>1.7999999999999999E-2</v>
      </c>
      <c r="G399" s="254">
        <v>12</v>
      </c>
      <c r="H399" s="112">
        <v>72</v>
      </c>
      <c r="I399" s="112">
        <v>4</v>
      </c>
      <c r="J399" s="366">
        <v>4.6970000000000001</v>
      </c>
      <c r="K399" s="476"/>
      <c r="L399" s="15"/>
      <c r="M399" s="15"/>
      <c r="N399" s="15"/>
      <c r="O399" s="15"/>
    </row>
    <row r="400" spans="1:16" s="26" customFormat="1" x14ac:dyDescent="0.2">
      <c r="A400" s="338" t="s">
        <v>490</v>
      </c>
      <c r="B400" s="682" t="s">
        <v>518</v>
      </c>
      <c r="C400" s="274" t="s">
        <v>491</v>
      </c>
      <c r="D400" s="112">
        <v>8</v>
      </c>
      <c r="E400" s="127" t="s">
        <v>126</v>
      </c>
      <c r="F400" s="253">
        <v>1.2E-2</v>
      </c>
      <c r="G400" s="254">
        <v>10</v>
      </c>
      <c r="H400" s="112">
        <v>100</v>
      </c>
      <c r="I400" s="112">
        <v>2.2400000000000002</v>
      </c>
      <c r="J400" s="366">
        <v>2.8</v>
      </c>
      <c r="K400" s="476"/>
      <c r="L400" s="15"/>
      <c r="M400" s="15"/>
      <c r="N400" s="15"/>
      <c r="O400" s="15"/>
    </row>
    <row r="401" spans="1:15" s="26" customFormat="1" x14ac:dyDescent="0.2">
      <c r="A401" s="338" t="s">
        <v>1138</v>
      </c>
      <c r="B401" s="682" t="s">
        <v>1139</v>
      </c>
      <c r="C401" s="274" t="s">
        <v>189</v>
      </c>
      <c r="D401" s="112">
        <v>8</v>
      </c>
      <c r="E401" s="127" t="s">
        <v>126</v>
      </c>
      <c r="F401" s="253">
        <v>1.7000000000000001E-2</v>
      </c>
      <c r="G401" s="254">
        <v>9</v>
      </c>
      <c r="H401" s="112">
        <v>72</v>
      </c>
      <c r="I401" s="112">
        <v>1.6</v>
      </c>
      <c r="J401" s="366">
        <v>2.29</v>
      </c>
      <c r="K401" s="476"/>
      <c r="L401" s="15"/>
      <c r="M401" s="15"/>
      <c r="N401" s="15"/>
      <c r="O401" s="15"/>
    </row>
    <row r="402" spans="1:15" s="26" customFormat="1" x14ac:dyDescent="0.2">
      <c r="A402" s="338" t="s">
        <v>492</v>
      </c>
      <c r="B402" s="682" t="s">
        <v>519</v>
      </c>
      <c r="C402" s="274" t="s">
        <v>491</v>
      </c>
      <c r="D402" s="112">
        <v>8</v>
      </c>
      <c r="E402" s="127" t="s">
        <v>126</v>
      </c>
      <c r="F402" s="253">
        <v>1.2E-2</v>
      </c>
      <c r="G402" s="254">
        <v>10</v>
      </c>
      <c r="H402" s="112">
        <v>100</v>
      </c>
      <c r="I402" s="112">
        <v>2.2400000000000002</v>
      </c>
      <c r="J402" s="366">
        <v>2.8</v>
      </c>
      <c r="K402" s="476"/>
      <c r="L402" s="15"/>
      <c r="M402" s="15"/>
      <c r="N402" s="15"/>
      <c r="O402" s="15"/>
    </row>
    <row r="403" spans="1:15" s="26" customFormat="1" x14ac:dyDescent="0.2">
      <c r="A403" s="338" t="s">
        <v>1141</v>
      </c>
      <c r="B403" s="682" t="s">
        <v>1140</v>
      </c>
      <c r="C403" s="274" t="s">
        <v>189</v>
      </c>
      <c r="D403" s="112">
        <v>8</v>
      </c>
      <c r="E403" s="127" t="s">
        <v>126</v>
      </c>
      <c r="F403" s="253">
        <v>1.7000000000000001E-2</v>
      </c>
      <c r="G403" s="254">
        <v>9</v>
      </c>
      <c r="H403" s="112">
        <v>72</v>
      </c>
      <c r="I403" s="112">
        <v>1.6</v>
      </c>
      <c r="J403" s="366">
        <v>2.29</v>
      </c>
      <c r="K403" s="476"/>
      <c r="L403" s="15"/>
      <c r="M403" s="15"/>
      <c r="N403" s="15"/>
      <c r="O403" s="15"/>
    </row>
    <row r="404" spans="1:15" s="26" customFormat="1" ht="13.5" customHeight="1" x14ac:dyDescent="0.2">
      <c r="A404" s="338" t="s">
        <v>375</v>
      </c>
      <c r="B404" s="682" t="s">
        <v>168</v>
      </c>
      <c r="C404" s="274" t="s">
        <v>166</v>
      </c>
      <c r="D404" s="112">
        <v>200</v>
      </c>
      <c r="E404" s="127" t="s">
        <v>126</v>
      </c>
      <c r="F404" s="253">
        <v>1.7999999999999999E-2</v>
      </c>
      <c r="G404" s="254">
        <v>12</v>
      </c>
      <c r="H404" s="112">
        <v>72</v>
      </c>
      <c r="I404" s="112">
        <v>4</v>
      </c>
      <c r="J404" s="366">
        <v>5.04</v>
      </c>
      <c r="K404" s="476"/>
      <c r="L404" s="15"/>
      <c r="M404" s="15"/>
      <c r="N404" s="15"/>
      <c r="O404" s="15"/>
    </row>
    <row r="405" spans="1:15" s="26" customFormat="1" ht="13.5" customHeight="1" x14ac:dyDescent="0.2">
      <c r="A405" s="338" t="s">
        <v>909</v>
      </c>
      <c r="B405" s="682" t="s">
        <v>908</v>
      </c>
      <c r="C405" s="274" t="s">
        <v>189</v>
      </c>
      <c r="D405" s="112">
        <v>8</v>
      </c>
      <c r="E405" s="127" t="s">
        <v>126</v>
      </c>
      <c r="F405" s="253">
        <v>1.7000000000000001E-2</v>
      </c>
      <c r="G405" s="254">
        <v>8</v>
      </c>
      <c r="H405" s="112">
        <v>72</v>
      </c>
      <c r="I405" s="112">
        <v>1.6</v>
      </c>
      <c r="J405" s="366">
        <v>2.02</v>
      </c>
      <c r="K405" s="476"/>
      <c r="L405" s="15"/>
      <c r="M405" s="15"/>
      <c r="N405" s="15"/>
      <c r="O405" s="15"/>
    </row>
    <row r="406" spans="1:15" s="26" customFormat="1" ht="13.5" customHeight="1" x14ac:dyDescent="0.2">
      <c r="A406" s="338" t="s">
        <v>911</v>
      </c>
      <c r="B406" s="682" t="s">
        <v>910</v>
      </c>
      <c r="C406" s="274">
        <v>2</v>
      </c>
      <c r="D406" s="112"/>
      <c r="E406" s="127" t="s">
        <v>126</v>
      </c>
      <c r="F406" s="253">
        <v>1.2E-2</v>
      </c>
      <c r="G406" s="254">
        <v>10</v>
      </c>
      <c r="H406" s="112">
        <v>100</v>
      </c>
      <c r="I406" s="112">
        <v>2</v>
      </c>
      <c r="J406" s="366">
        <v>2.2000000000000002</v>
      </c>
      <c r="K406" s="476"/>
      <c r="L406" s="15"/>
      <c r="M406" s="15"/>
      <c r="N406" s="15"/>
      <c r="O406" s="15"/>
    </row>
    <row r="407" spans="1:15" s="26" customFormat="1" ht="13.5" customHeight="1" x14ac:dyDescent="0.2">
      <c r="A407" s="338" t="s">
        <v>726</v>
      </c>
      <c r="B407" s="682" t="s">
        <v>1106</v>
      </c>
      <c r="C407" s="274" t="s">
        <v>1008</v>
      </c>
      <c r="D407" s="112">
        <v>6</v>
      </c>
      <c r="E407" s="127" t="s">
        <v>126</v>
      </c>
      <c r="F407" s="253">
        <v>8.0000000000000002E-3</v>
      </c>
      <c r="G407" s="254">
        <v>16</v>
      </c>
      <c r="H407" s="112">
        <v>144</v>
      </c>
      <c r="I407" s="112">
        <v>0.9</v>
      </c>
      <c r="J407" s="366">
        <v>1.3544</v>
      </c>
      <c r="K407" s="476"/>
      <c r="L407" s="15"/>
      <c r="M407" s="15"/>
      <c r="N407" s="15"/>
      <c r="O407" s="15"/>
    </row>
    <row r="408" spans="1:15" s="26" customFormat="1" ht="13.5" customHeight="1" x14ac:dyDescent="0.2">
      <c r="A408" s="338" t="s">
        <v>918</v>
      </c>
      <c r="B408" s="682" t="s">
        <v>917</v>
      </c>
      <c r="C408" s="274">
        <v>3.3</v>
      </c>
      <c r="D408" s="112"/>
      <c r="E408" s="127" t="s">
        <v>126</v>
      </c>
      <c r="F408" s="253">
        <v>1.7999999999999999E-2</v>
      </c>
      <c r="G408" s="254">
        <v>12</v>
      </c>
      <c r="H408" s="112">
        <v>72</v>
      </c>
      <c r="I408" s="112">
        <v>3.3</v>
      </c>
      <c r="J408" s="366">
        <v>3.58</v>
      </c>
      <c r="K408" s="476"/>
      <c r="L408" s="15"/>
      <c r="M408" s="15"/>
      <c r="N408" s="15"/>
      <c r="O408" s="15"/>
    </row>
    <row r="409" spans="1:15" s="26" customFormat="1" ht="13.5" customHeight="1" x14ac:dyDescent="0.2">
      <c r="A409" s="338" t="s">
        <v>922</v>
      </c>
      <c r="B409" s="682" t="s">
        <v>921</v>
      </c>
      <c r="C409" s="759" t="s">
        <v>194</v>
      </c>
      <c r="D409" s="758">
        <v>6</v>
      </c>
      <c r="E409" s="127" t="s">
        <v>126</v>
      </c>
      <c r="F409" s="726">
        <v>1.7999999999999999E-2</v>
      </c>
      <c r="G409" s="727">
        <v>12</v>
      </c>
      <c r="H409" s="758">
        <v>72</v>
      </c>
      <c r="I409" s="758">
        <v>3</v>
      </c>
      <c r="J409" s="728">
        <v>3.33</v>
      </c>
      <c r="K409" s="476"/>
      <c r="L409" s="15"/>
      <c r="M409" s="15"/>
      <c r="N409" s="15"/>
      <c r="O409" s="15"/>
    </row>
    <row r="410" spans="1:15" s="26" customFormat="1" x14ac:dyDescent="0.2">
      <c r="A410" s="338" t="s">
        <v>713</v>
      </c>
      <c r="B410" s="682" t="s">
        <v>711</v>
      </c>
      <c r="C410" s="274">
        <v>1.5</v>
      </c>
      <c r="D410" s="112"/>
      <c r="E410" s="127" t="s">
        <v>126</v>
      </c>
      <c r="F410" s="253">
        <v>7.0000000000000001E-3</v>
      </c>
      <c r="G410" s="254">
        <v>16</v>
      </c>
      <c r="H410" s="112">
        <v>144</v>
      </c>
      <c r="I410" s="112">
        <v>1.5</v>
      </c>
      <c r="J410" s="366">
        <v>1.83</v>
      </c>
      <c r="K410" s="578"/>
      <c r="L410" s="544"/>
      <c r="M410" s="544"/>
      <c r="N410" s="544"/>
      <c r="O410" s="544"/>
    </row>
    <row r="411" spans="1:15" s="26" customFormat="1" x14ac:dyDescent="0.2">
      <c r="A411" s="338" t="s">
        <v>920</v>
      </c>
      <c r="B411" s="760" t="s">
        <v>919</v>
      </c>
      <c r="C411" s="759" t="s">
        <v>194</v>
      </c>
      <c r="D411" s="758">
        <v>6</v>
      </c>
      <c r="E411" s="127" t="s">
        <v>126</v>
      </c>
      <c r="F411" s="726">
        <v>1.7999999999999999E-2</v>
      </c>
      <c r="G411" s="727">
        <v>12</v>
      </c>
      <c r="H411" s="758">
        <v>72</v>
      </c>
      <c r="I411" s="758">
        <v>3</v>
      </c>
      <c r="J411" s="728">
        <v>3.33</v>
      </c>
      <c r="K411" s="578"/>
      <c r="L411" s="544"/>
      <c r="M411" s="544"/>
      <c r="N411" s="544"/>
      <c r="O411" s="544"/>
    </row>
    <row r="412" spans="1:15" s="26" customFormat="1" ht="13.5" thickBot="1" x14ac:dyDescent="0.25">
      <c r="A412" s="338" t="s">
        <v>714</v>
      </c>
      <c r="B412" s="714" t="s">
        <v>712</v>
      </c>
      <c r="C412" s="606">
        <v>1.5</v>
      </c>
      <c r="D412" s="113"/>
      <c r="E412" s="117" t="s">
        <v>126</v>
      </c>
      <c r="F412" s="316">
        <v>7.0000000000000001E-3</v>
      </c>
      <c r="G412" s="317">
        <v>16</v>
      </c>
      <c r="H412" s="113">
        <v>144</v>
      </c>
      <c r="I412" s="113">
        <v>1.5</v>
      </c>
      <c r="J412" s="367">
        <v>1.83</v>
      </c>
      <c r="K412" s="578"/>
      <c r="L412" s="544"/>
      <c r="M412" s="544"/>
      <c r="N412" s="544"/>
      <c r="O412" s="544"/>
    </row>
    <row r="413" spans="1:15" s="26" customFormat="1" ht="13.5" thickBot="1" x14ac:dyDescent="0.25">
      <c r="A413" s="338"/>
      <c r="B413" s="315" t="s">
        <v>97</v>
      </c>
      <c r="C413" s="258"/>
      <c r="D413" s="261"/>
      <c r="E413" s="114"/>
      <c r="F413" s="259"/>
      <c r="G413" s="260"/>
      <c r="H413" s="261"/>
      <c r="I413" s="261"/>
      <c r="J413" s="262"/>
      <c r="K413" s="363"/>
      <c r="L413" s="363"/>
      <c r="M413" s="363"/>
      <c r="N413" s="363"/>
      <c r="O413" s="363"/>
    </row>
    <row r="414" spans="1:15" s="26" customFormat="1" x14ac:dyDescent="0.2">
      <c r="A414" s="338" t="s">
        <v>671</v>
      </c>
      <c r="B414" s="715" t="s">
        <v>207</v>
      </c>
      <c r="C414" s="693" t="s">
        <v>72</v>
      </c>
      <c r="D414" s="111">
        <v>9</v>
      </c>
      <c r="E414" s="131" t="s">
        <v>63</v>
      </c>
      <c r="F414" s="265">
        <v>1.7000000000000001E-2</v>
      </c>
      <c r="G414" s="266">
        <v>8</v>
      </c>
      <c r="H414" s="111">
        <v>64</v>
      </c>
      <c r="I414" s="111">
        <v>3.6</v>
      </c>
      <c r="J414" s="365">
        <v>4.66</v>
      </c>
      <c r="K414" s="476"/>
      <c r="L414" s="15"/>
      <c r="M414" s="15"/>
      <c r="N414" s="15"/>
      <c r="O414" s="15"/>
    </row>
    <row r="415" spans="1:15" s="26" customFormat="1" ht="13.5" thickBot="1" x14ac:dyDescent="0.25">
      <c r="A415" s="338" t="s">
        <v>670</v>
      </c>
      <c r="B415" s="714" t="s">
        <v>208</v>
      </c>
      <c r="C415" s="606" t="s">
        <v>72</v>
      </c>
      <c r="D415" s="113">
        <v>9</v>
      </c>
      <c r="E415" s="117" t="s">
        <v>63</v>
      </c>
      <c r="F415" s="316">
        <v>1.7000000000000001E-2</v>
      </c>
      <c r="G415" s="317">
        <v>8</v>
      </c>
      <c r="H415" s="113">
        <v>64</v>
      </c>
      <c r="I415" s="113">
        <v>3.6</v>
      </c>
      <c r="J415" s="367">
        <v>4.66</v>
      </c>
      <c r="K415" s="476"/>
      <c r="L415" s="15"/>
      <c r="M415" s="15"/>
      <c r="N415" s="15"/>
      <c r="O415" s="15"/>
    </row>
    <row r="416" spans="1:15" s="26" customFormat="1" ht="13.5" thickBot="1" x14ac:dyDescent="0.25">
      <c r="A416" s="338"/>
      <c r="B416" s="743" t="s">
        <v>174</v>
      </c>
      <c r="C416" s="540"/>
      <c r="D416" s="497"/>
      <c r="E416" s="497"/>
      <c r="F416" s="498"/>
      <c r="G416" s="499"/>
      <c r="H416" s="497"/>
      <c r="I416" s="497"/>
      <c r="J416" s="500"/>
      <c r="K416" s="14"/>
      <c r="L416" s="14"/>
      <c r="M416" s="14"/>
      <c r="N416" s="15"/>
      <c r="O416" s="15"/>
    </row>
    <row r="417" spans="1:15" s="26" customFormat="1" x14ac:dyDescent="0.2">
      <c r="A417" s="616" t="s">
        <v>1096</v>
      </c>
      <c r="B417" s="870" t="s">
        <v>1095</v>
      </c>
      <c r="C417" s="477" t="s">
        <v>1097</v>
      </c>
      <c r="D417" s="111">
        <v>13</v>
      </c>
      <c r="E417" s="111" t="s">
        <v>126</v>
      </c>
      <c r="F417" s="265">
        <v>1.2E-2</v>
      </c>
      <c r="G417" s="266">
        <v>10</v>
      </c>
      <c r="H417" s="111">
        <v>100</v>
      </c>
      <c r="I417" s="111">
        <v>1.0920000000000001</v>
      </c>
      <c r="J417" s="111">
        <v>1.81</v>
      </c>
      <c r="K417" s="14"/>
      <c r="L417" s="14"/>
      <c r="M417" s="14"/>
      <c r="N417" s="14"/>
      <c r="O417" s="15"/>
    </row>
    <row r="418" spans="1:15" s="26" customFormat="1" ht="12.75" customHeight="1" x14ac:dyDescent="0.2">
      <c r="A418" s="616" t="s">
        <v>872</v>
      </c>
      <c r="B418" s="736" t="s">
        <v>1094</v>
      </c>
      <c r="C418" s="737" t="s">
        <v>79</v>
      </c>
      <c r="D418" s="846">
        <v>6</v>
      </c>
      <c r="E418" s="536" t="s">
        <v>126</v>
      </c>
      <c r="F418" s="537">
        <v>8.0000000000000002E-3</v>
      </c>
      <c r="G418" s="538">
        <v>16</v>
      </c>
      <c r="H418" s="846">
        <v>144</v>
      </c>
      <c r="I418" s="846">
        <v>0.9</v>
      </c>
      <c r="J418" s="539">
        <v>1.3544</v>
      </c>
      <c r="K418" s="476"/>
      <c r="L418" s="15"/>
      <c r="M418" s="15"/>
      <c r="N418" s="15"/>
      <c r="O418" s="15"/>
    </row>
    <row r="419" spans="1:15" s="26" customFormat="1" ht="13.5" customHeight="1" x14ac:dyDescent="0.2">
      <c r="A419" s="338" t="s">
        <v>873</v>
      </c>
      <c r="B419" s="738" t="s">
        <v>1128</v>
      </c>
      <c r="C419" s="436" t="s">
        <v>79</v>
      </c>
      <c r="D419" s="112">
        <v>6</v>
      </c>
      <c r="E419" s="127" t="s">
        <v>126</v>
      </c>
      <c r="F419" s="253">
        <v>8.0000000000000002E-3</v>
      </c>
      <c r="G419" s="254">
        <v>16</v>
      </c>
      <c r="H419" s="112">
        <v>144</v>
      </c>
      <c r="I419" s="112">
        <v>0.9</v>
      </c>
      <c r="J419" s="366">
        <v>1.3544</v>
      </c>
      <c r="K419" s="488"/>
      <c r="L419" s="14"/>
      <c r="M419" s="14"/>
      <c r="N419" s="15"/>
      <c r="O419" s="15"/>
    </row>
    <row r="420" spans="1:15" s="26" customFormat="1" ht="13.5" customHeight="1" x14ac:dyDescent="0.2">
      <c r="A420" s="616"/>
      <c r="B420" s="314" t="s">
        <v>99</v>
      </c>
      <c r="C420" s="255"/>
      <c r="D420" s="820"/>
      <c r="E420" s="138"/>
      <c r="F420" s="256"/>
      <c r="G420" s="257"/>
      <c r="H420" s="820"/>
      <c r="I420" s="820"/>
      <c r="J420" s="824"/>
      <c r="K420" s="14"/>
      <c r="L420" s="14"/>
      <c r="M420" s="14"/>
      <c r="N420" s="15"/>
      <c r="O420" s="15"/>
    </row>
    <row r="421" spans="1:15" s="26" customFormat="1" x14ac:dyDescent="0.2">
      <c r="A421" s="338" t="s">
        <v>788</v>
      </c>
      <c r="B421" s="738" t="s">
        <v>203</v>
      </c>
      <c r="C421" s="436" t="s">
        <v>182</v>
      </c>
      <c r="D421" s="112">
        <v>4</v>
      </c>
      <c r="E421" s="127" t="s">
        <v>126</v>
      </c>
      <c r="F421" s="253">
        <v>1.2E-2</v>
      </c>
      <c r="G421" s="254">
        <v>10</v>
      </c>
      <c r="H421" s="112">
        <v>100</v>
      </c>
      <c r="I421" s="112">
        <v>4</v>
      </c>
      <c r="J421" s="366">
        <v>4.54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1124</v>
      </c>
      <c r="B422" s="738" t="s">
        <v>1125</v>
      </c>
      <c r="C422" s="436" t="s">
        <v>194</v>
      </c>
      <c r="D422" s="112">
        <v>10</v>
      </c>
      <c r="E422" s="127" t="s">
        <v>126</v>
      </c>
      <c r="F422" s="253">
        <v>1.7000000000000001E-2</v>
      </c>
      <c r="G422" s="254">
        <v>12</v>
      </c>
      <c r="H422" s="112">
        <v>72</v>
      </c>
      <c r="I422" s="112">
        <v>5</v>
      </c>
      <c r="J422" s="366">
        <v>5.42</v>
      </c>
      <c r="K422" s="476"/>
      <c r="L422" s="476"/>
      <c r="M422" s="476"/>
      <c r="N422" s="476"/>
      <c r="O422" s="476"/>
    </row>
    <row r="423" spans="1:15" s="26" customFormat="1" x14ac:dyDescent="0.2">
      <c r="A423" s="338" t="s">
        <v>1069</v>
      </c>
      <c r="B423" s="738" t="s">
        <v>1070</v>
      </c>
      <c r="C423" s="436" t="s">
        <v>202</v>
      </c>
      <c r="D423" s="112"/>
      <c r="E423" s="127" t="s">
        <v>62</v>
      </c>
      <c r="F423" s="253">
        <v>1.2E-2</v>
      </c>
      <c r="G423" s="254">
        <v>10</v>
      </c>
      <c r="H423" s="112">
        <v>100</v>
      </c>
      <c r="I423" s="112">
        <v>4</v>
      </c>
      <c r="J423" s="366">
        <v>4.24</v>
      </c>
      <c r="K423" s="476"/>
      <c r="L423" s="476"/>
      <c r="M423" s="476"/>
      <c r="N423" s="476"/>
      <c r="O423" s="476"/>
    </row>
    <row r="424" spans="1:15" s="26" customFormat="1" x14ac:dyDescent="0.2">
      <c r="A424" s="338" t="s">
        <v>940</v>
      </c>
      <c r="B424" s="750" t="s">
        <v>938</v>
      </c>
      <c r="C424" s="436" t="s">
        <v>189</v>
      </c>
      <c r="D424" s="112">
        <v>10</v>
      </c>
      <c r="E424" s="127" t="s">
        <v>62</v>
      </c>
      <c r="F424" s="253">
        <v>1.7000000000000001E-2</v>
      </c>
      <c r="G424" s="254">
        <v>8</v>
      </c>
      <c r="H424" s="112">
        <v>72</v>
      </c>
      <c r="I424" s="112">
        <v>2</v>
      </c>
      <c r="J424" s="366">
        <v>2.4</v>
      </c>
      <c r="K424" s="476"/>
      <c r="L424" s="476"/>
      <c r="M424" s="476"/>
      <c r="N424" s="476"/>
      <c r="O424" s="476"/>
    </row>
    <row r="425" spans="1:15" s="26" customFormat="1" x14ac:dyDescent="0.2">
      <c r="A425" s="338" t="s">
        <v>992</v>
      </c>
      <c r="B425" s="750" t="s">
        <v>993</v>
      </c>
      <c r="C425" s="436" t="s">
        <v>31</v>
      </c>
      <c r="D425" s="112">
        <v>10</v>
      </c>
      <c r="E425" s="127" t="s">
        <v>62</v>
      </c>
      <c r="F425" s="253">
        <v>1.7000000000000001E-2</v>
      </c>
      <c r="G425" s="254">
        <v>12</v>
      </c>
      <c r="H425" s="112">
        <v>72</v>
      </c>
      <c r="I425" s="112">
        <v>5</v>
      </c>
      <c r="J425" s="366">
        <v>5.39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1065</v>
      </c>
      <c r="B426" s="738" t="s">
        <v>1066</v>
      </c>
      <c r="C426" s="436" t="s">
        <v>202</v>
      </c>
      <c r="D426" s="112"/>
      <c r="E426" s="127" t="s">
        <v>62</v>
      </c>
      <c r="F426" s="253">
        <v>1.2E-2</v>
      </c>
      <c r="G426" s="254">
        <v>10</v>
      </c>
      <c r="H426" s="112">
        <v>100</v>
      </c>
      <c r="I426" s="112">
        <v>4</v>
      </c>
      <c r="J426" s="366">
        <v>4.24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999</v>
      </c>
      <c r="B427" s="750" t="s">
        <v>1000</v>
      </c>
      <c r="C427" s="436" t="s">
        <v>31</v>
      </c>
      <c r="D427" s="112">
        <v>10</v>
      </c>
      <c r="E427" s="127" t="s">
        <v>62</v>
      </c>
      <c r="F427" s="253">
        <v>1.7000000000000001E-2</v>
      </c>
      <c r="G427" s="254">
        <v>12</v>
      </c>
      <c r="H427" s="112">
        <v>72</v>
      </c>
      <c r="I427" s="112">
        <v>5</v>
      </c>
      <c r="J427" s="366">
        <v>5.39</v>
      </c>
      <c r="K427" s="476"/>
      <c r="L427" s="15"/>
      <c r="M427" s="15"/>
      <c r="N427" s="15"/>
      <c r="O427" s="15"/>
    </row>
    <row r="428" spans="1:15" s="26" customFormat="1" x14ac:dyDescent="0.2">
      <c r="A428" s="338" t="s">
        <v>1067</v>
      </c>
      <c r="B428" s="750" t="s">
        <v>1068</v>
      </c>
      <c r="C428" s="436" t="s">
        <v>202</v>
      </c>
      <c r="D428" s="112"/>
      <c r="E428" s="127" t="s">
        <v>62</v>
      </c>
      <c r="F428" s="253">
        <v>1.2E-2</v>
      </c>
      <c r="G428" s="254">
        <v>10</v>
      </c>
      <c r="H428" s="112">
        <v>100</v>
      </c>
      <c r="I428" s="112">
        <v>4</v>
      </c>
      <c r="J428" s="366">
        <v>4.24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1048</v>
      </c>
      <c r="B429" s="738" t="s">
        <v>1025</v>
      </c>
      <c r="C429" s="436" t="s">
        <v>31</v>
      </c>
      <c r="D429" s="112">
        <v>10</v>
      </c>
      <c r="E429" s="127" t="s">
        <v>62</v>
      </c>
      <c r="F429" s="253">
        <v>1.7000000000000001E-2</v>
      </c>
      <c r="G429" s="254">
        <v>12</v>
      </c>
      <c r="H429" s="112">
        <v>72</v>
      </c>
      <c r="I429" s="112">
        <v>5</v>
      </c>
      <c r="J429" s="366">
        <v>5.39</v>
      </c>
      <c r="K429" s="476"/>
      <c r="L429" s="15"/>
      <c r="M429" s="15"/>
      <c r="N429" s="15"/>
      <c r="O429" s="15"/>
    </row>
    <row r="430" spans="1:15" s="26" customFormat="1" x14ac:dyDescent="0.2">
      <c r="A430" s="338" t="s">
        <v>1071</v>
      </c>
      <c r="B430" s="738" t="s">
        <v>1072</v>
      </c>
      <c r="C430" s="436" t="s">
        <v>202</v>
      </c>
      <c r="D430" s="112"/>
      <c r="E430" s="127" t="s">
        <v>62</v>
      </c>
      <c r="F430" s="253">
        <v>1.2E-2</v>
      </c>
      <c r="G430" s="254">
        <v>10</v>
      </c>
      <c r="H430" s="112">
        <v>100</v>
      </c>
      <c r="I430" s="112">
        <v>4</v>
      </c>
      <c r="J430" s="366">
        <v>4.24</v>
      </c>
      <c r="K430" s="476"/>
      <c r="L430" s="15"/>
      <c r="M430" s="15"/>
      <c r="N430" s="15"/>
      <c r="O430" s="15"/>
    </row>
    <row r="431" spans="1:15" s="26" customFormat="1" x14ac:dyDescent="0.2">
      <c r="A431" s="338" t="s">
        <v>1042</v>
      </c>
      <c r="B431" s="821" t="s">
        <v>845</v>
      </c>
      <c r="C431" s="436" t="s">
        <v>202</v>
      </c>
      <c r="D431" s="112"/>
      <c r="E431" s="127" t="s">
        <v>62</v>
      </c>
      <c r="F431" s="253">
        <v>1.2E-2</v>
      </c>
      <c r="G431" s="254">
        <v>10</v>
      </c>
      <c r="H431" s="112">
        <v>100</v>
      </c>
      <c r="I431" s="112">
        <v>4</v>
      </c>
      <c r="J431" s="366">
        <v>4.24</v>
      </c>
      <c r="K431" s="476"/>
      <c r="L431" s="15"/>
      <c r="M431" s="15"/>
      <c r="N431" s="15"/>
      <c r="O431" s="15"/>
    </row>
    <row r="432" spans="1:15" s="26" customFormat="1" x14ac:dyDescent="0.2">
      <c r="A432" s="338" t="s">
        <v>1043</v>
      </c>
      <c r="B432" s="821" t="s">
        <v>847</v>
      </c>
      <c r="C432" s="436" t="s">
        <v>202</v>
      </c>
      <c r="D432" s="112"/>
      <c r="E432" s="127" t="s">
        <v>62</v>
      </c>
      <c r="F432" s="253">
        <v>1.2E-2</v>
      </c>
      <c r="G432" s="254">
        <v>10</v>
      </c>
      <c r="H432" s="112">
        <v>100</v>
      </c>
      <c r="I432" s="112">
        <v>4</v>
      </c>
      <c r="J432" s="366">
        <v>4.24</v>
      </c>
      <c r="K432" s="476"/>
      <c r="L432" s="15"/>
      <c r="M432" s="15"/>
      <c r="N432" s="15"/>
      <c r="O432" s="15"/>
    </row>
    <row r="433" spans="1:15" s="26" customFormat="1" x14ac:dyDescent="0.2">
      <c r="A433" s="338" t="s">
        <v>930</v>
      </c>
      <c r="B433" s="821" t="s">
        <v>931</v>
      </c>
      <c r="C433" s="436" t="s">
        <v>182</v>
      </c>
      <c r="D433" s="112">
        <v>4</v>
      </c>
      <c r="E433" s="127" t="s">
        <v>62</v>
      </c>
      <c r="F433" s="253">
        <v>1.2E-2</v>
      </c>
      <c r="G433" s="254">
        <v>10</v>
      </c>
      <c r="H433" s="112">
        <v>100</v>
      </c>
      <c r="I433" s="112">
        <v>4</v>
      </c>
      <c r="J433" s="366">
        <v>4.22</v>
      </c>
      <c r="K433" s="476"/>
      <c r="L433" s="15"/>
      <c r="M433" s="15"/>
      <c r="N433" s="15"/>
      <c r="O433" s="15"/>
    </row>
    <row r="434" spans="1:15" s="26" customFormat="1" x14ac:dyDescent="0.2">
      <c r="A434" s="338" t="s">
        <v>914</v>
      </c>
      <c r="B434" s="821" t="s">
        <v>913</v>
      </c>
      <c r="C434" s="436" t="s">
        <v>202</v>
      </c>
      <c r="D434" s="112"/>
      <c r="E434" s="127" t="s">
        <v>62</v>
      </c>
      <c r="F434" s="253">
        <v>1.2E-2</v>
      </c>
      <c r="G434" s="254">
        <v>10</v>
      </c>
      <c r="H434" s="112">
        <v>100</v>
      </c>
      <c r="I434" s="112">
        <v>4</v>
      </c>
      <c r="J434" s="366">
        <v>4.2</v>
      </c>
      <c r="K434" s="476"/>
      <c r="L434" s="15"/>
      <c r="M434" s="15"/>
      <c r="N434" s="15"/>
      <c r="O434" s="15"/>
    </row>
    <row r="435" spans="1:15" s="26" customFormat="1" x14ac:dyDescent="0.2">
      <c r="A435" s="338" t="s">
        <v>1044</v>
      </c>
      <c r="B435" s="821" t="s">
        <v>848</v>
      </c>
      <c r="C435" s="436" t="s">
        <v>202</v>
      </c>
      <c r="D435" s="112"/>
      <c r="E435" s="127" t="s">
        <v>62</v>
      </c>
      <c r="F435" s="253">
        <v>1.2E-2</v>
      </c>
      <c r="G435" s="254">
        <v>10</v>
      </c>
      <c r="H435" s="112">
        <v>100</v>
      </c>
      <c r="I435" s="112">
        <v>4</v>
      </c>
      <c r="J435" s="366">
        <v>4.24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850</v>
      </c>
      <c r="B436" s="750" t="s">
        <v>849</v>
      </c>
      <c r="C436" s="436" t="s">
        <v>189</v>
      </c>
      <c r="D436" s="112">
        <v>10</v>
      </c>
      <c r="E436" s="127" t="s">
        <v>62</v>
      </c>
      <c r="F436" s="253">
        <v>1.7000000000000001E-2</v>
      </c>
      <c r="G436" s="254">
        <v>8</v>
      </c>
      <c r="H436" s="112">
        <v>72</v>
      </c>
      <c r="I436" s="112">
        <v>2</v>
      </c>
      <c r="J436" s="366">
        <v>2.27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1010</v>
      </c>
      <c r="B437" s="738" t="s">
        <v>1009</v>
      </c>
      <c r="C437" s="436" t="s">
        <v>31</v>
      </c>
      <c r="D437" s="112">
        <v>10</v>
      </c>
      <c r="E437" s="127" t="s">
        <v>62</v>
      </c>
      <c r="F437" s="253">
        <v>1.7000000000000001E-2</v>
      </c>
      <c r="G437" s="254">
        <v>12</v>
      </c>
      <c r="H437" s="112">
        <v>72</v>
      </c>
      <c r="I437" s="112">
        <v>5</v>
      </c>
      <c r="J437" s="366">
        <v>5.39</v>
      </c>
      <c r="K437" s="476"/>
      <c r="L437" s="15"/>
      <c r="M437" s="15"/>
      <c r="N437" s="15"/>
      <c r="O437" s="15"/>
    </row>
    <row r="438" spans="1:15" s="26" customFormat="1" x14ac:dyDescent="0.2">
      <c r="A438" s="338" t="s">
        <v>1075</v>
      </c>
      <c r="B438" s="738" t="s">
        <v>1076</v>
      </c>
      <c r="C438" s="436" t="s">
        <v>202</v>
      </c>
      <c r="D438" s="112"/>
      <c r="E438" s="127" t="s">
        <v>62</v>
      </c>
      <c r="F438" s="253">
        <v>1.2E-2</v>
      </c>
      <c r="G438" s="254">
        <v>10</v>
      </c>
      <c r="H438" s="112">
        <v>100</v>
      </c>
      <c r="I438" s="112">
        <v>4</v>
      </c>
      <c r="J438" s="366">
        <v>4.24</v>
      </c>
      <c r="K438" s="476"/>
      <c r="L438" s="15"/>
      <c r="M438" s="476"/>
      <c r="N438" s="15"/>
      <c r="O438" s="15"/>
    </row>
    <row r="439" spans="1:15" s="26" customFormat="1" x14ac:dyDescent="0.2">
      <c r="A439" s="338" t="s">
        <v>903</v>
      </c>
      <c r="B439" s="738" t="s">
        <v>887</v>
      </c>
      <c r="C439" s="436" t="s">
        <v>902</v>
      </c>
      <c r="D439" s="112">
        <v>10</v>
      </c>
      <c r="E439" s="127" t="s">
        <v>62</v>
      </c>
      <c r="F439" s="253">
        <v>1.7000000000000001E-2</v>
      </c>
      <c r="G439" s="254">
        <v>12</v>
      </c>
      <c r="H439" s="112">
        <v>72</v>
      </c>
      <c r="I439" s="112">
        <v>5</v>
      </c>
      <c r="J439" s="366">
        <v>5.34</v>
      </c>
      <c r="K439" s="476"/>
      <c r="L439" s="15"/>
      <c r="M439" s="15"/>
      <c r="N439" s="15"/>
      <c r="O439" s="15"/>
    </row>
    <row r="440" spans="1:15" s="26" customFormat="1" x14ac:dyDescent="0.2">
      <c r="A440" s="338" t="s">
        <v>888</v>
      </c>
      <c r="B440" s="738" t="s">
        <v>889</v>
      </c>
      <c r="C440" s="436" t="s">
        <v>202</v>
      </c>
      <c r="D440" s="112"/>
      <c r="E440" s="127" t="s">
        <v>62</v>
      </c>
      <c r="F440" s="253">
        <v>1.2E-2</v>
      </c>
      <c r="G440" s="254">
        <v>10</v>
      </c>
      <c r="H440" s="112">
        <v>100</v>
      </c>
      <c r="I440" s="112">
        <v>4</v>
      </c>
      <c r="J440" s="366">
        <v>4.54</v>
      </c>
      <c r="K440" s="476"/>
      <c r="L440" s="15"/>
      <c r="M440" s="15"/>
      <c r="N440" s="15"/>
      <c r="O440" s="15"/>
    </row>
    <row r="441" spans="1:15" s="26" customFormat="1" x14ac:dyDescent="0.2">
      <c r="A441" s="338" t="s">
        <v>997</v>
      </c>
      <c r="B441" s="750" t="s">
        <v>998</v>
      </c>
      <c r="C441" s="436" t="s">
        <v>189</v>
      </c>
      <c r="D441" s="112">
        <v>10</v>
      </c>
      <c r="E441" s="127" t="s">
        <v>62</v>
      </c>
      <c r="F441" s="253">
        <v>1.7000000000000001E-2</v>
      </c>
      <c r="G441" s="254">
        <v>8</v>
      </c>
      <c r="H441" s="112">
        <v>72</v>
      </c>
      <c r="I441" s="112">
        <v>2</v>
      </c>
      <c r="J441" s="366">
        <v>2.4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1073</v>
      </c>
      <c r="B442" s="860" t="s">
        <v>1074</v>
      </c>
      <c r="C442" s="436" t="s">
        <v>202</v>
      </c>
      <c r="D442" s="112"/>
      <c r="E442" s="127" t="s">
        <v>62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4.24</v>
      </c>
      <c r="K442" s="476"/>
      <c r="L442" s="15"/>
      <c r="M442" s="15"/>
      <c r="N442" s="15"/>
      <c r="O442" s="15"/>
    </row>
    <row r="443" spans="1:15" s="26" customFormat="1" ht="13.5" thickBot="1" x14ac:dyDescent="0.25">
      <c r="A443" s="338" t="s">
        <v>1013</v>
      </c>
      <c r="B443" s="822" t="s">
        <v>1026</v>
      </c>
      <c r="C443" s="436" t="s">
        <v>31</v>
      </c>
      <c r="D443" s="112">
        <v>10</v>
      </c>
      <c r="E443" s="127" t="s">
        <v>62</v>
      </c>
      <c r="F443" s="253">
        <v>1.7000000000000001E-2</v>
      </c>
      <c r="G443" s="254">
        <v>12</v>
      </c>
      <c r="H443" s="112">
        <v>72</v>
      </c>
      <c r="I443" s="112">
        <v>5</v>
      </c>
      <c r="J443" s="366">
        <v>5.39</v>
      </c>
      <c r="K443" s="476"/>
      <c r="L443" s="15"/>
      <c r="M443" s="15"/>
      <c r="N443" s="15"/>
      <c r="O443" s="15"/>
    </row>
    <row r="444" spans="1:15" s="26" customFormat="1" x14ac:dyDescent="0.2">
      <c r="A444" s="338"/>
      <c r="B444" s="314" t="s">
        <v>564</v>
      </c>
      <c r="C444" s="255"/>
      <c r="D444" s="820"/>
      <c r="E444" s="138"/>
      <c r="F444" s="256"/>
      <c r="G444" s="257"/>
      <c r="H444" s="820"/>
      <c r="I444" s="820"/>
      <c r="J444" s="824"/>
      <c r="K444" s="14"/>
      <c r="L444" s="14"/>
      <c r="M444" s="14"/>
      <c r="N444" s="15"/>
      <c r="O444" s="15"/>
    </row>
    <row r="445" spans="1:15" s="26" customFormat="1" x14ac:dyDescent="0.2">
      <c r="A445" s="338" t="s">
        <v>411</v>
      </c>
      <c r="B445" s="750" t="s">
        <v>412</v>
      </c>
      <c r="C445" s="436" t="s">
        <v>79</v>
      </c>
      <c r="D445" s="112">
        <v>12</v>
      </c>
      <c r="E445" s="127" t="s">
        <v>62</v>
      </c>
      <c r="F445" s="253">
        <v>1.7999999999999999E-2</v>
      </c>
      <c r="G445" s="254">
        <v>12</v>
      </c>
      <c r="H445" s="112">
        <v>72</v>
      </c>
      <c r="I445" s="112">
        <v>1.8</v>
      </c>
      <c r="J445" s="366">
        <v>2.48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413</v>
      </c>
      <c r="B446" s="750" t="s">
        <v>414</v>
      </c>
      <c r="C446" s="436" t="s">
        <v>79</v>
      </c>
      <c r="D446" s="112">
        <v>12</v>
      </c>
      <c r="E446" s="127" t="s">
        <v>62</v>
      </c>
      <c r="F446" s="253">
        <v>1.7999999999999999E-2</v>
      </c>
      <c r="G446" s="254">
        <v>12</v>
      </c>
      <c r="H446" s="112">
        <v>72</v>
      </c>
      <c r="I446" s="112">
        <v>1.8</v>
      </c>
      <c r="J446" s="366">
        <v>2.48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469</v>
      </c>
      <c r="B447" s="823" t="s">
        <v>549</v>
      </c>
      <c r="C447" s="436" t="s">
        <v>118</v>
      </c>
      <c r="D447" s="112">
        <v>14</v>
      </c>
      <c r="E447" s="127" t="s">
        <v>62</v>
      </c>
      <c r="F447" s="253">
        <v>2.1000000000000001E-2</v>
      </c>
      <c r="G447" s="254">
        <v>6</v>
      </c>
      <c r="H447" s="112">
        <v>54</v>
      </c>
      <c r="I447" s="112">
        <v>2.52</v>
      </c>
      <c r="J447" s="366">
        <v>3.56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470</v>
      </c>
      <c r="B448" s="823" t="s">
        <v>548</v>
      </c>
      <c r="C448" s="436" t="s">
        <v>118</v>
      </c>
      <c r="D448" s="112">
        <v>14</v>
      </c>
      <c r="E448" s="127" t="s">
        <v>62</v>
      </c>
      <c r="F448" s="253">
        <v>2.1000000000000001E-2</v>
      </c>
      <c r="G448" s="254">
        <v>6</v>
      </c>
      <c r="H448" s="112">
        <v>54</v>
      </c>
      <c r="I448" s="112">
        <v>2.52</v>
      </c>
      <c r="J448" s="366">
        <v>3.56</v>
      </c>
      <c r="K448" s="476"/>
      <c r="L448" s="15"/>
      <c r="M448" s="15"/>
      <c r="N448" s="15"/>
      <c r="O448" s="15"/>
    </row>
    <row r="449" spans="1:22" s="26" customFormat="1" x14ac:dyDescent="0.2">
      <c r="A449" s="338" t="s">
        <v>1021</v>
      </c>
      <c r="B449" s="823" t="s">
        <v>1022</v>
      </c>
      <c r="C449" s="436" t="s">
        <v>54</v>
      </c>
      <c r="D449" s="112"/>
      <c r="E449" s="127" t="s">
        <v>62</v>
      </c>
      <c r="F449" s="253">
        <v>1.7000000000000001E-2</v>
      </c>
      <c r="G449" s="254">
        <v>8</v>
      </c>
      <c r="H449" s="112">
        <v>64</v>
      </c>
      <c r="I449" s="112">
        <v>3</v>
      </c>
      <c r="J449" s="366">
        <v>3.27</v>
      </c>
      <c r="K449" s="476"/>
      <c r="L449" s="476"/>
      <c r="M449" s="15"/>
      <c r="N449" s="15"/>
      <c r="O449" s="15"/>
    </row>
    <row r="450" spans="1:22" s="26" customFormat="1" x14ac:dyDescent="0.2">
      <c r="A450" s="338" t="s">
        <v>1024</v>
      </c>
      <c r="B450" s="823" t="s">
        <v>1023</v>
      </c>
      <c r="C450" s="436" t="s">
        <v>74</v>
      </c>
      <c r="D450" s="112">
        <v>10</v>
      </c>
      <c r="E450" s="127" t="s">
        <v>62</v>
      </c>
      <c r="F450" s="253">
        <v>1.7000000000000001E-2</v>
      </c>
      <c r="G450" s="254">
        <v>8</v>
      </c>
      <c r="H450" s="112">
        <v>72</v>
      </c>
      <c r="I450" s="112">
        <v>2.5</v>
      </c>
      <c r="J450" s="366">
        <v>2.87</v>
      </c>
      <c r="K450" s="476"/>
      <c r="L450" s="476"/>
      <c r="M450" s="476"/>
      <c r="N450" s="476"/>
      <c r="O450" s="476"/>
    </row>
    <row r="451" spans="1:22" s="26" customFormat="1" ht="12.75" customHeight="1" x14ac:dyDescent="0.2">
      <c r="A451" s="338" t="s">
        <v>944</v>
      </c>
      <c r="B451" s="823" t="s">
        <v>941</v>
      </c>
      <c r="C451" s="436" t="s">
        <v>74</v>
      </c>
      <c r="D451" s="112">
        <v>12</v>
      </c>
      <c r="E451" s="127" t="s">
        <v>62</v>
      </c>
      <c r="F451" s="253">
        <v>1.7000000000000001E-2</v>
      </c>
      <c r="G451" s="254">
        <v>8</v>
      </c>
      <c r="H451" s="112">
        <v>72</v>
      </c>
      <c r="I451" s="112">
        <v>3</v>
      </c>
      <c r="J451" s="366">
        <v>3.4</v>
      </c>
      <c r="K451" s="476"/>
      <c r="L451" s="15"/>
      <c r="M451" s="15"/>
      <c r="N451" s="15"/>
      <c r="O451" s="15"/>
    </row>
    <row r="452" spans="1:22" s="26" customFormat="1" ht="12.75" customHeight="1" thickBot="1" x14ac:dyDescent="0.25">
      <c r="A452" s="338" t="s">
        <v>943</v>
      </c>
      <c r="B452" s="823" t="s">
        <v>942</v>
      </c>
      <c r="C452" s="439" t="s">
        <v>74</v>
      </c>
      <c r="D452" s="113">
        <v>12</v>
      </c>
      <c r="E452" s="117" t="s">
        <v>62</v>
      </c>
      <c r="F452" s="316">
        <v>1.7000000000000001E-2</v>
      </c>
      <c r="G452" s="317">
        <v>8</v>
      </c>
      <c r="H452" s="113">
        <v>72</v>
      </c>
      <c r="I452" s="113">
        <v>3</v>
      </c>
      <c r="J452" s="367">
        <v>3.4</v>
      </c>
      <c r="K452" s="476"/>
      <c r="L452" s="15"/>
      <c r="M452" s="15"/>
      <c r="N452" s="15"/>
      <c r="O452" s="15"/>
    </row>
    <row r="453" spans="1:22" s="26" customFormat="1" x14ac:dyDescent="0.2">
      <c r="A453" s="338"/>
      <c r="B453" s="782" t="s">
        <v>100</v>
      </c>
      <c r="C453" s="783"/>
      <c r="D453" s="783"/>
      <c r="E453" s="784"/>
      <c r="F453" s="785"/>
      <c r="G453" s="786"/>
      <c r="H453" s="783"/>
      <c r="I453" s="783"/>
      <c r="J453" s="787"/>
      <c r="K453" s="476"/>
      <c r="L453" s="15"/>
      <c r="M453" s="15"/>
      <c r="N453" s="15"/>
      <c r="O453" s="15"/>
    </row>
    <row r="454" spans="1:22" s="26" customFormat="1" x14ac:dyDescent="0.2">
      <c r="A454" s="338" t="s">
        <v>673</v>
      </c>
      <c r="B454" s="556" t="s">
        <v>674</v>
      </c>
      <c r="C454" s="929" t="s">
        <v>72</v>
      </c>
      <c r="D454" s="929">
        <v>9</v>
      </c>
      <c r="E454" s="536" t="s">
        <v>62</v>
      </c>
      <c r="F454" s="537">
        <v>1.7000000000000001E-2</v>
      </c>
      <c r="G454" s="538">
        <v>8</v>
      </c>
      <c r="H454" s="929">
        <v>64</v>
      </c>
      <c r="I454" s="929">
        <v>3.6</v>
      </c>
      <c r="J454" s="539">
        <v>4.66</v>
      </c>
      <c r="K454" s="476"/>
      <c r="L454" s="15"/>
      <c r="M454" s="15"/>
      <c r="N454" s="15"/>
      <c r="O454" s="15"/>
    </row>
    <row r="455" spans="1:22" s="26" customFormat="1" x14ac:dyDescent="0.2">
      <c r="A455" s="338" t="s">
        <v>960</v>
      </c>
      <c r="B455" s="556" t="s">
        <v>961</v>
      </c>
      <c r="C455" s="112" t="s">
        <v>55</v>
      </c>
      <c r="D455" s="112"/>
      <c r="E455" s="127" t="s">
        <v>62</v>
      </c>
      <c r="F455" s="253">
        <v>8.9999999999999993E-3</v>
      </c>
      <c r="G455" s="254">
        <v>16</v>
      </c>
      <c r="H455" s="112">
        <v>144</v>
      </c>
      <c r="I455" s="112">
        <v>2</v>
      </c>
      <c r="J455" s="366">
        <v>2.2799999999999998</v>
      </c>
      <c r="K455" s="476"/>
      <c r="L455" s="15"/>
      <c r="M455" s="15"/>
      <c r="N455" s="15"/>
      <c r="O455" s="15"/>
    </row>
    <row r="456" spans="1:22" s="26" customFormat="1" x14ac:dyDescent="0.2">
      <c r="A456" s="338" t="s">
        <v>1153</v>
      </c>
      <c r="B456" s="687" t="s">
        <v>1152</v>
      </c>
      <c r="C456" s="112" t="s">
        <v>72</v>
      </c>
      <c r="D456" s="112">
        <v>9</v>
      </c>
      <c r="E456" s="127" t="s">
        <v>62</v>
      </c>
      <c r="F456" s="253">
        <v>1.7000000000000001E-2</v>
      </c>
      <c r="G456" s="254">
        <v>8</v>
      </c>
      <c r="H456" s="112">
        <v>64</v>
      </c>
      <c r="I456" s="112">
        <v>3.6</v>
      </c>
      <c r="J456" s="366">
        <v>4.66</v>
      </c>
      <c r="K456" s="476"/>
      <c r="L456" s="15"/>
      <c r="M456" s="15"/>
      <c r="N456" s="15"/>
      <c r="O456" s="15"/>
    </row>
    <row r="457" spans="1:22" s="26" customFormat="1" hidden="1" x14ac:dyDescent="0.2">
      <c r="A457" s="338"/>
      <c r="B457" s="687" t="s">
        <v>1154</v>
      </c>
      <c r="C457" s="112" t="s">
        <v>55</v>
      </c>
      <c r="D457" s="112"/>
      <c r="E457" s="127" t="s">
        <v>62</v>
      </c>
      <c r="F457" s="253">
        <v>8.9999999999999993E-3</v>
      </c>
      <c r="G457" s="254">
        <v>16</v>
      </c>
      <c r="H457" s="112">
        <v>144</v>
      </c>
      <c r="I457" s="112">
        <v>2</v>
      </c>
      <c r="J457" s="366">
        <v>2.2799999999999998</v>
      </c>
      <c r="K457" s="476"/>
      <c r="L457" s="15"/>
      <c r="M457" s="15"/>
      <c r="N457" s="15"/>
      <c r="O457" s="15"/>
    </row>
    <row r="458" spans="1:22" s="26" customFormat="1" x14ac:dyDescent="0.2">
      <c r="A458" s="338" t="s">
        <v>672</v>
      </c>
      <c r="B458" s="687" t="s">
        <v>115</v>
      </c>
      <c r="C458" s="112" t="s">
        <v>72</v>
      </c>
      <c r="D458" s="112">
        <v>9</v>
      </c>
      <c r="E458" s="127" t="s">
        <v>62</v>
      </c>
      <c r="F458" s="253">
        <v>1.7000000000000001E-2</v>
      </c>
      <c r="G458" s="254">
        <v>8</v>
      </c>
      <c r="H458" s="112">
        <v>64</v>
      </c>
      <c r="I458" s="112">
        <v>3.6</v>
      </c>
      <c r="J458" s="366">
        <v>4.66</v>
      </c>
      <c r="K458" s="476"/>
      <c r="L458" s="15"/>
      <c r="M458" s="15"/>
      <c r="N458" s="15"/>
      <c r="O458" s="15"/>
      <c r="P458" s="13"/>
      <c r="Q458" s="13"/>
      <c r="R458" s="13"/>
      <c r="S458" s="13"/>
      <c r="T458" s="13"/>
      <c r="U458" s="13"/>
      <c r="V458" s="13"/>
    </row>
    <row r="459" spans="1:22" s="26" customFormat="1" ht="13.5" thickBot="1" x14ac:dyDescent="0.25">
      <c r="A459" s="338" t="s">
        <v>966</v>
      </c>
      <c r="B459" s="719" t="s">
        <v>973</v>
      </c>
      <c r="C459" s="112" t="s">
        <v>55</v>
      </c>
      <c r="D459" s="112"/>
      <c r="E459" s="127" t="s">
        <v>62</v>
      </c>
      <c r="F459" s="253">
        <v>8.9999999999999993E-3</v>
      </c>
      <c r="G459" s="254">
        <v>16</v>
      </c>
      <c r="H459" s="112">
        <v>144</v>
      </c>
      <c r="I459" s="112">
        <v>2</v>
      </c>
      <c r="J459" s="366">
        <v>2.2799999999999998</v>
      </c>
      <c r="K459" s="476"/>
      <c r="L459" s="15"/>
      <c r="M459" s="15"/>
      <c r="N459" s="15"/>
      <c r="O459" s="15"/>
      <c r="P459" s="13"/>
      <c r="Q459" s="13"/>
      <c r="R459" s="13"/>
      <c r="S459" s="13"/>
      <c r="T459" s="13"/>
      <c r="U459" s="13"/>
      <c r="V459" s="13"/>
    </row>
    <row r="460" spans="1:22" s="13" customFormat="1" ht="13.5" thickBot="1" x14ac:dyDescent="0.25">
      <c r="A460" s="338"/>
      <c r="B460" s="341" t="s">
        <v>165</v>
      </c>
      <c r="C460" s="342"/>
      <c r="D460" s="342"/>
      <c r="E460" s="343" t="s">
        <v>161</v>
      </c>
      <c r="F460" s="344">
        <f>SUMPRODUCT($F$310:$F$459,K310:K459)</f>
        <v>0</v>
      </c>
      <c r="G460" s="344">
        <f>SUMPRODUCT($F$311:$F$459,L311:L459)</f>
        <v>0</v>
      </c>
      <c r="H460" s="344">
        <f>SUMPRODUCT($F$311:$F$459,M311:M459)</f>
        <v>0</v>
      </c>
      <c r="I460" s="344">
        <f>SUMPRODUCT($F$311:$F$459,N311:N459)</f>
        <v>0</v>
      </c>
      <c r="J460" s="344">
        <f>SUMPRODUCT($F$311:$F$459,O311:O459)</f>
        <v>0</v>
      </c>
      <c r="K460" s="319">
        <f>SUMPRODUCT($I$311:$I$459,K311:K459)</f>
        <v>0</v>
      </c>
      <c r="L460" s="319">
        <f>SUMPRODUCT($I$311:$I$459,L311:L459)</f>
        <v>0</v>
      </c>
      <c r="M460" s="319">
        <f>SUMPRODUCT($I$311:$I$459,M311:M459)</f>
        <v>0</v>
      </c>
      <c r="N460" s="319">
        <f>SUMPRODUCT($I$311:$I$459,N311:N459)</f>
        <v>0</v>
      </c>
      <c r="O460" s="319">
        <f>SUMPRODUCT($I$311:$I$459,O311:O459)</f>
        <v>0</v>
      </c>
    </row>
    <row r="461" spans="1:22" s="13" customFormat="1" ht="13.5" thickBot="1" x14ac:dyDescent="0.25">
      <c r="A461" s="717"/>
      <c r="B461" s="246" t="s">
        <v>34</v>
      </c>
      <c r="C461" s="267"/>
      <c r="D461" s="267"/>
      <c r="E461" s="267"/>
      <c r="F461" s="268"/>
      <c r="G461" s="267"/>
      <c r="H461" s="269"/>
      <c r="I461" s="269"/>
      <c r="J461" s="270"/>
      <c r="K461" s="349">
        <f>SUMPRODUCT($J$311:$J$459,K311:K459)</f>
        <v>0</v>
      </c>
      <c r="L461" s="349">
        <f>SUMPRODUCT($J$311:$J$459,L311:L459)</f>
        <v>0</v>
      </c>
      <c r="M461" s="349">
        <f>SUMPRODUCT($J$311:$J$459,M311:M459)</f>
        <v>0</v>
      </c>
      <c r="N461" s="349">
        <f>SUMPRODUCT($J$311:$J$459,N311:N459)</f>
        <v>0</v>
      </c>
      <c r="O461" s="349">
        <f>SUMPRODUCT($J$311:$J$459,O311:O459)</f>
        <v>0</v>
      </c>
    </row>
    <row r="462" spans="1:22" s="13" customFormat="1" x14ac:dyDescent="0.2">
      <c r="A462" s="324"/>
      <c r="B462" s="144"/>
      <c r="C462" s="144"/>
      <c r="D462"/>
      <c r="E462" s="159"/>
      <c r="F462" s="219"/>
      <c r="G462" s="159"/>
      <c r="H462"/>
      <c r="I462"/>
      <c r="J462" s="3"/>
      <c r="K462" s="1"/>
      <c r="L462" s="1"/>
      <c r="M462" s="1"/>
      <c r="N462" s="1"/>
      <c r="O462" s="1"/>
    </row>
    <row r="463" spans="1:22" s="13" customFormat="1" x14ac:dyDescent="0.2">
      <c r="A463" s="324"/>
      <c r="B463" s="144"/>
      <c r="C463" s="144"/>
      <c r="D463"/>
      <c r="E463" s="159"/>
      <c r="F463" s="219"/>
      <c r="G463" s="159"/>
      <c r="H463"/>
      <c r="I463"/>
      <c r="J463" s="3"/>
      <c r="K463" s="1"/>
      <c r="L463" s="1"/>
      <c r="M463" s="1"/>
      <c r="N463" s="1"/>
      <c r="O463" s="1"/>
      <c r="P463"/>
      <c r="Q463"/>
      <c r="R463"/>
      <c r="S463"/>
      <c r="T463"/>
      <c r="U463"/>
      <c r="V463"/>
    </row>
  </sheetData>
  <sheetProtection algorithmName="SHA-512" hashValue="Li/TqLNZayr4Z+RQmMSnRn6i6Fok2kiMTNCTBIC7OkVUvTtC9BpjhD79/XBfukyGXr5FRnIK051zUAWY1Wk3hA==" saltValue="4F/b+9a+Nb2ph41VZfV3Ag==" spinCount="100000" sheet="1" objects="1" scenarios="1" formatColumns="0"/>
  <autoFilter ref="B1:B463"/>
  <mergeCells count="10">
    <mergeCell ref="E1:J1"/>
    <mergeCell ref="B278:J278"/>
    <mergeCell ref="H4:J4"/>
    <mergeCell ref="H5:J5"/>
    <mergeCell ref="H6:I7"/>
    <mergeCell ref="H8:J8"/>
    <mergeCell ref="B10:O11"/>
    <mergeCell ref="C260:C265"/>
    <mergeCell ref="D259:D265"/>
    <mergeCell ref="D266:D272"/>
  </mergeCells>
  <conditionalFormatting sqref="K420:O420">
    <cfRule type="expression" dxfId="237" priority="789">
      <formula>IF(MOD(K420,$G420)&lt;&gt;0,TRUE,FALSE)</formula>
    </cfRule>
  </conditionalFormatting>
  <conditionalFormatting sqref="AD123:IV123 W444:Z444 W441:IV443 W436:IV436 W420:Z420 AD88:IV89 W310:Z310 P309:V310 AD413:IV415 P413:Z415 P362:IV363 AD98:IV98 AD143:IV148 W437:Z438 P416:IV417 P441:V444 P359:Z361 AD359:IV361 P434:V438 AD434:IV435 W434:Z435 AD100:IV100 AD130:IV141 AD41:IV61 AD239:IV239 P289:Z292 AD289:IV292 AD347:IV350 P347:Z350 W424:Z426 AD424:IV426 W429:IV430 P439:Z440 P445:Z448 AD445:IV448 W460:Y460 AC460:IV460 AD204:IV223 AD187:IV196 P187:Z223 P239:Z243 P41:Z61 P130:Z141 P100:Z100 P143:Z148 P74:Z80 AD74:IV80 P355:Z357 AD355:IV357 AD437:IV440 P379:Z383 Q384:Z387 W431:Z432 AD431:IV432 P429:V432 AD12:IV33 Q23:Q35 P12:Z33 AD150:IV159 P150:Z159 P38:Z39 Q38:Q61 P35:Z36 AD38:IV39 AD35:IV36 P88:Z98 AD92:IV96 P249:P271 R249:Z271 Q249:R261 P390:Z409 P272:Z287 AD249:IV287 P307:V307 AD307:IV308 W307:Z308 P165:Z182 Q165:Q223 AD165:IV182 AD310:IV318 P311:Z318 P364:Z375 AD364:IV375 AD103:IV107 P103:Z109 P162:Z163 AD162:IV163 P11:V11 P333:Z339 AD333:IV339 AD321:IV330 P321:Z330 AD379:IV387 AD389:IV409 Q389:Z389 P226:Z230 AD226:IV230 AD233:IV237 P233:Z237 Q233:Q245 Q74:Q109 P123:Z127 Q123:Q159 Q247:Q271 W421:IV423 P420:V426 P451:Z459 AD451:IV459 AD341:IV345 P341:Z345">
    <cfRule type="cellIs" dxfId="236" priority="788" stopIfTrue="1" operator="lessThan">
      <formula>0</formula>
    </cfRule>
  </conditionalFormatting>
  <conditionalFormatting sqref="W4:Z7 AD4:IV7">
    <cfRule type="cellIs" dxfId="235" priority="787" stopIfTrue="1" operator="lessThan">
      <formula>0</formula>
    </cfRule>
  </conditionalFormatting>
  <conditionalFormatting sqref="Q38:Q61 Q12:Q36 Q165:Q223 Q162:Q163 Q11:V11 Q226:Q230 Q233:Q245 Q74:Q109 Q123:Q159 Q247:Q271">
    <cfRule type="cellIs" dxfId="234" priority="756" stopIfTrue="1" operator="greaterThan">
      <formula>540</formula>
    </cfRule>
  </conditionalFormatting>
  <conditionalFormatting sqref="AD97:IV97">
    <cfRule type="cellIs" dxfId="233" priority="739" stopIfTrue="1" operator="lessThan">
      <formula>0</formula>
    </cfRule>
  </conditionalFormatting>
  <conditionalFormatting sqref="P10:V10">
    <cfRule type="cellIs" dxfId="232" priority="708" stopIfTrue="1" operator="lessThan">
      <formula>0</formula>
    </cfRule>
  </conditionalFormatting>
  <conditionalFormatting sqref="Q10:V10">
    <cfRule type="cellIs" dxfId="231" priority="707" stopIfTrue="1" operator="greaterThan">
      <formula>540</formula>
    </cfRule>
  </conditionalFormatting>
  <conditionalFormatting sqref="AD240:IV240">
    <cfRule type="cellIs" dxfId="230" priority="689" stopIfTrue="1" operator="lessThan">
      <formula>0</formula>
    </cfRule>
  </conditionalFormatting>
  <conditionalFormatting sqref="AD198:IV203">
    <cfRule type="cellIs" dxfId="229" priority="673" stopIfTrue="1" operator="lessThan">
      <formula>0</formula>
    </cfRule>
  </conditionalFormatting>
  <conditionalFormatting sqref="K28:O33 K236:O237 K147:O148 K321:M321 O321 K150:O156 K98:O98 K77:O78 K93:O93 K134:O141 K205:O206 K249:O249 K275:O275 K289:O292 K317:O318 K210:O218 K333:O335 K187:O190 K434:O436 K438:O448 K384:N387 K414:O416 K347:O350 K341:O345 K429:O432 K20:O24 K168:O184 K35:O36 K259:O272 K391:O409 K282:O287 K307:O307 K312:K314 L312:O312 K322:O330 K362:O383 K355:O360 K389:N389 K100:O107 K421:O426 K451:O459">
    <cfRule type="expression" dxfId="228" priority="654" stopIfTrue="1">
      <formula>IF(MOD(K20,$G20)&lt;&gt;0,TRUE,FALSE)</formula>
    </cfRule>
  </conditionalFormatting>
  <conditionalFormatting sqref="AD420:IV420 AD444:IV444">
    <cfRule type="cellIs" dxfId="227" priority="653" stopIfTrue="1" operator="lessThan">
      <formula>0</formula>
    </cfRule>
  </conditionalFormatting>
  <conditionalFormatting sqref="AD124:IV125">
    <cfRule type="cellIs" dxfId="226" priority="646" stopIfTrue="1" operator="lessThan">
      <formula>0</formula>
    </cfRule>
  </conditionalFormatting>
  <conditionalFormatting sqref="AD197:IV197">
    <cfRule type="cellIs" dxfId="225" priority="644" stopIfTrue="1" operator="lessThan">
      <formula>0</formula>
    </cfRule>
  </conditionalFormatting>
  <conditionalFormatting sqref="AD108:IV109">
    <cfRule type="cellIs" dxfId="224" priority="579" stopIfTrue="1" operator="lessThan">
      <formula>0</formula>
    </cfRule>
  </conditionalFormatting>
  <conditionalFormatting sqref="AD126:IV127">
    <cfRule type="cellIs" dxfId="223" priority="578" stopIfTrue="1" operator="lessThan">
      <formula>0</formula>
    </cfRule>
  </conditionalFormatting>
  <conditionalFormatting sqref="AD90:IV91">
    <cfRule type="cellIs" dxfId="222" priority="570" stopIfTrue="1" operator="lessThan">
      <formula>0</formula>
    </cfRule>
  </conditionalFormatting>
  <conditionalFormatting sqref="K191:O191">
    <cfRule type="expression" dxfId="221" priority="541" stopIfTrue="1">
      <formula>IF(MOD(K191,$G191)&lt;&gt;0,TRUE,FALSE)</formula>
    </cfRule>
  </conditionalFormatting>
  <conditionalFormatting sqref="AD241:IV243">
    <cfRule type="cellIs" dxfId="220" priority="530" stopIfTrue="1" operator="lessThan">
      <formula>0</formula>
    </cfRule>
  </conditionalFormatting>
  <conditionalFormatting sqref="K57:O58">
    <cfRule type="expression" dxfId="219" priority="503" stopIfTrue="1">
      <formula>IF(MOD(K57,$G57)&lt;&gt;0,TRUE,FALSE)</formula>
    </cfRule>
  </conditionalFormatting>
  <conditionalFormatting sqref="K89:O89">
    <cfRule type="expression" dxfId="218" priority="498" stopIfTrue="1">
      <formula>IF(MOD(K89,$G89)&lt;&gt;0,TRUE,FALSE)</formula>
    </cfRule>
  </conditionalFormatting>
  <conditionalFormatting sqref="K124:O125">
    <cfRule type="expression" dxfId="217" priority="494" stopIfTrue="1">
      <formula>IF(MOD(K124,$G124)&lt;&gt;0,TRUE,FALSE)</formula>
    </cfRule>
  </conditionalFormatting>
  <conditionalFormatting sqref="K192:O201">
    <cfRule type="expression" dxfId="216" priority="486" stopIfTrue="1">
      <formula>IF(MOD(K192,$G192)&lt;&gt;0,TRUE,FALSE)</formula>
    </cfRule>
  </conditionalFormatting>
  <conditionalFormatting sqref="K229:O230">
    <cfRule type="expression" dxfId="215" priority="481" stopIfTrue="1">
      <formula>IF(MOD(K229,$G229)&lt;&gt;0,TRUE,FALSE)</formula>
    </cfRule>
  </conditionalFormatting>
  <conditionalFormatting sqref="K242:O243 K245:O245 K247:O247">
    <cfRule type="expression" dxfId="214" priority="479" stopIfTrue="1">
      <formula>IF(MOD(K242,$G242)&lt;&gt;0,TRUE,FALSE)</formula>
    </cfRule>
  </conditionalFormatting>
  <conditionalFormatting sqref="K253:O255">
    <cfRule type="expression" dxfId="213" priority="477" stopIfTrue="1">
      <formula>IF(MOD(K253,$G253)&lt;&gt;0,TRUE,FALSE)</formula>
    </cfRule>
  </conditionalFormatting>
  <conditionalFormatting sqref="P293:Z295 AD293:IV295 AD297:IV298 P297:Z298 P300:Z306 AD300:IV306">
    <cfRule type="cellIs" dxfId="212" priority="424" stopIfTrue="1" operator="lessThan">
      <formula>0</formula>
    </cfRule>
  </conditionalFormatting>
  <conditionalFormatting sqref="K293:O295 K297:O298 K300:O306">
    <cfRule type="expression" dxfId="211" priority="423" stopIfTrue="1">
      <formula>IF(MOD(K293,$G293)&lt;&gt;0,TRUE,FALSE)</formula>
    </cfRule>
  </conditionalFormatting>
  <conditionalFormatting sqref="K49:O53">
    <cfRule type="expression" dxfId="210" priority="416" stopIfTrue="1">
      <formula>IF(MOD(K49,$G49)&lt;&gt;0,TRUE,FALSE)</formula>
    </cfRule>
  </conditionalFormatting>
  <conditionalFormatting sqref="K41:O45">
    <cfRule type="expression" dxfId="209" priority="417" stopIfTrue="1">
      <formula>IF(MOD(K41,$G41)&lt;&gt;0,TRUE,FALSE)</formula>
    </cfRule>
  </conditionalFormatting>
  <conditionalFormatting sqref="K131:O133 K130:M130 O130">
    <cfRule type="expression" dxfId="208" priority="412" stopIfTrue="1">
      <formula>IF(MOD(K130,$G130)&lt;&gt;0,TRUE,FALSE)</formula>
    </cfRule>
  </conditionalFormatting>
  <conditionalFormatting sqref="K143:O146">
    <cfRule type="expression" dxfId="207" priority="411" stopIfTrue="1">
      <formula>IF(MOD(K143,$G143)&lt;&gt;0,TRUE,FALSE)</formula>
    </cfRule>
  </conditionalFormatting>
  <conditionalFormatting sqref="K13:O16">
    <cfRule type="expression" dxfId="206" priority="389" stopIfTrue="1">
      <formula>IF(MOD(K13,$G13)&lt;&gt;0,TRUE,FALSE)</formula>
    </cfRule>
  </conditionalFormatting>
  <conditionalFormatting sqref="AD40:IV40 P40:Z40">
    <cfRule type="cellIs" dxfId="205" priority="387" stopIfTrue="1" operator="lessThan">
      <formula>0</formula>
    </cfRule>
  </conditionalFormatting>
  <conditionalFormatting sqref="AD81:IV85 P81:Z87">
    <cfRule type="cellIs" dxfId="204" priority="378" stopIfTrue="1" operator="lessThan">
      <formula>0</formula>
    </cfRule>
  </conditionalFormatting>
  <conditionalFormatting sqref="AD86:IV87">
    <cfRule type="cellIs" dxfId="203" priority="377" stopIfTrue="1" operator="lessThan">
      <formula>0</formula>
    </cfRule>
  </conditionalFormatting>
  <conditionalFormatting sqref="K85:O85">
    <cfRule type="expression" dxfId="202" priority="376" stopIfTrue="1">
      <formula>IF(MOD(K85,$G85)&lt;&gt;0,TRUE,FALSE)</formula>
    </cfRule>
  </conditionalFormatting>
  <conditionalFormatting sqref="K82:O84">
    <cfRule type="expression" dxfId="201" priority="374" stopIfTrue="1">
      <formula>IF(MOD(K82,$G82)&lt;&gt;0,TRUE,FALSE)</formula>
    </cfRule>
  </conditionalFormatting>
  <conditionalFormatting sqref="P244:Z245 P247:Z248">
    <cfRule type="cellIs" dxfId="200" priority="356" stopIfTrue="1" operator="lessThan">
      <formula>0</formula>
    </cfRule>
  </conditionalFormatting>
  <conditionalFormatting sqref="AD244:IV245 AD247:IV248">
    <cfRule type="cellIs" dxfId="199" priority="355" stopIfTrue="1" operator="lessThan">
      <formula>0</formula>
    </cfRule>
  </conditionalFormatting>
  <conditionalFormatting sqref="K244:O244 K248:O248">
    <cfRule type="expression" dxfId="198" priority="354" stopIfTrue="1">
      <formula>IF(MOD(K244,$G244)&lt;&gt;0,TRUE,FALSE)</formula>
    </cfRule>
  </conditionalFormatting>
  <conditionalFormatting sqref="P410:Z412 AD410:IV412">
    <cfRule type="cellIs" dxfId="197" priority="352" stopIfTrue="1" operator="lessThan">
      <formula>0</formula>
    </cfRule>
  </conditionalFormatting>
  <conditionalFormatting sqref="K410:O412">
    <cfRule type="expression" dxfId="196" priority="351" stopIfTrue="1">
      <formula>IF(MOD(K410,$G410)&lt;&gt;0,TRUE,FALSE)</formula>
    </cfRule>
  </conditionalFormatting>
  <conditionalFormatting sqref="K273:O274">
    <cfRule type="expression" dxfId="195" priority="797" stopIfTrue="1">
      <formula>IF(MOD(K273,#REF!)&lt;&gt;0,TRUE,FALSE)</formula>
    </cfRule>
  </conditionalFormatting>
  <conditionalFormatting sqref="AD183:IV183 P183:Z183">
    <cfRule type="cellIs" dxfId="194" priority="342" stopIfTrue="1" operator="lessThan">
      <formula>0</formula>
    </cfRule>
  </conditionalFormatting>
  <conditionalFormatting sqref="AD288:IV288 P288:Z288">
    <cfRule type="cellIs" dxfId="193" priority="339" stopIfTrue="1" operator="lessThan">
      <formula>0</formula>
    </cfRule>
  </conditionalFormatting>
  <conditionalFormatting sqref="K288:O288">
    <cfRule type="expression" dxfId="192" priority="338" stopIfTrue="1">
      <formula>IF(MOD(K288,$G288)&lt;&gt;0,TRUE,FALSE)</formula>
    </cfRule>
  </conditionalFormatting>
  <conditionalFormatting sqref="AD149:IV149 P149:Z149">
    <cfRule type="cellIs" dxfId="191" priority="336" stopIfTrue="1" operator="lessThan">
      <formula>0</formula>
    </cfRule>
  </conditionalFormatting>
  <conditionalFormatting sqref="K149:O149">
    <cfRule type="expression" dxfId="190" priority="335" stopIfTrue="1">
      <formula>IF(MOD(K149,$G149)&lt;&gt;0,TRUE,FALSE)</formula>
    </cfRule>
  </conditionalFormatting>
  <conditionalFormatting sqref="AD346:IV346 P346:Z346">
    <cfRule type="cellIs" dxfId="189" priority="333" stopIfTrue="1" operator="lessThan">
      <formula>0</formula>
    </cfRule>
  </conditionalFormatting>
  <conditionalFormatting sqref="K346:O346">
    <cfRule type="expression" dxfId="188" priority="332" stopIfTrue="1">
      <formula>IF(MOD(K346,$G346)&lt;&gt;0,TRUE,FALSE)</formula>
    </cfRule>
  </conditionalFormatting>
  <conditionalFormatting sqref="AD319:IV320 P319:Z320">
    <cfRule type="cellIs" dxfId="187" priority="327" stopIfTrue="1" operator="lessThan">
      <formula>0</formula>
    </cfRule>
  </conditionalFormatting>
  <conditionalFormatting sqref="K319:O319 N321">
    <cfRule type="expression" dxfId="186" priority="326" stopIfTrue="1">
      <formula>IF(MOD(K319,$G319)&lt;&gt;0,TRUE,FALSE)</formula>
    </cfRule>
  </conditionalFormatting>
  <conditionalFormatting sqref="P418:IV419">
    <cfRule type="cellIs" dxfId="185" priority="310" stopIfTrue="1" operator="lessThan">
      <formula>0</formula>
    </cfRule>
  </conditionalFormatting>
  <conditionalFormatting sqref="K418:O419">
    <cfRule type="expression" dxfId="184" priority="309" stopIfTrue="1">
      <formula>IF(MOD(K418,$G418)&lt;&gt;0,TRUE,FALSE)</formula>
    </cfRule>
  </conditionalFormatting>
  <conditionalFormatting sqref="AD238:IV238 P238:Z238">
    <cfRule type="cellIs" dxfId="183" priority="306" stopIfTrue="1" operator="lessThan">
      <formula>0</formula>
    </cfRule>
  </conditionalFormatting>
  <conditionalFormatting sqref="K238:O238">
    <cfRule type="expression" dxfId="182" priority="305" stopIfTrue="1">
      <formula>IF(MOD(K238,$G238)&lt;&gt;0,TRUE,FALSE)</formula>
    </cfRule>
  </conditionalFormatting>
  <conditionalFormatting sqref="K186:O186">
    <cfRule type="expression" dxfId="181" priority="298" stopIfTrue="1">
      <formula>IF(MOD(K186,$G186)&lt;&gt;0,TRUE,FALSE)</formula>
    </cfRule>
  </conditionalFormatting>
  <conditionalFormatting sqref="AD186:IV186 P186:Z186">
    <cfRule type="cellIs" dxfId="180" priority="296" stopIfTrue="1" operator="lessThan">
      <formula>0</formula>
    </cfRule>
  </conditionalFormatting>
  <conditionalFormatting sqref="AD184:IV184 P184:Z184">
    <cfRule type="cellIs" dxfId="179" priority="290" stopIfTrue="1" operator="lessThan">
      <formula>0</formula>
    </cfRule>
  </conditionalFormatting>
  <conditionalFormatting sqref="K185:O185">
    <cfRule type="expression" dxfId="178" priority="288" stopIfTrue="1">
      <formula>IF(MOD(K185,$G185)&lt;&gt;0,TRUE,FALSE)</formula>
    </cfRule>
  </conditionalFormatting>
  <conditionalFormatting sqref="AD185:IV185 P185:Z185">
    <cfRule type="cellIs" dxfId="177" priority="287" stopIfTrue="1" operator="lessThan">
      <formula>0</formula>
    </cfRule>
  </conditionalFormatting>
  <conditionalFormatting sqref="AD34:IV34 P34:Z34">
    <cfRule type="cellIs" dxfId="176" priority="277" stopIfTrue="1" operator="lessThan">
      <formula>0</formula>
    </cfRule>
  </conditionalFormatting>
  <conditionalFormatting sqref="K34:O34">
    <cfRule type="expression" dxfId="175" priority="276" stopIfTrue="1">
      <formula>IF(MOD(K34,$G34)&lt;&gt;0,TRUE,FALSE)</formula>
    </cfRule>
  </conditionalFormatting>
  <conditionalFormatting sqref="AD358:IV358 P358:Z358">
    <cfRule type="cellIs" dxfId="174" priority="271" stopIfTrue="1" operator="lessThan">
      <formula>0</formula>
    </cfRule>
  </conditionalFormatting>
  <conditionalFormatting sqref="AD376:IV378 P376:Z378">
    <cfRule type="cellIs" dxfId="173" priority="268" stopIfTrue="1" operator="lessThan">
      <formula>0</formula>
    </cfRule>
  </conditionalFormatting>
  <conditionalFormatting sqref="AD433:IV433 P433:Z433">
    <cfRule type="cellIs" dxfId="172" priority="265" stopIfTrue="1" operator="lessThan">
      <formula>0</formula>
    </cfRule>
  </conditionalFormatting>
  <conditionalFormatting sqref="K433:O433">
    <cfRule type="expression" dxfId="171" priority="264" stopIfTrue="1">
      <formula>IF(MOD(K433,$G433)&lt;&gt;0,TRUE,FALSE)</formula>
    </cfRule>
  </conditionalFormatting>
  <conditionalFormatting sqref="AD142:IV142 P142:Z142">
    <cfRule type="cellIs" dxfId="170" priority="261" stopIfTrue="1" operator="lessThan">
      <formula>0</formula>
    </cfRule>
  </conditionalFormatting>
  <conditionalFormatting sqref="K390">
    <cfRule type="expression" dxfId="169" priority="257" stopIfTrue="1">
      <formula>IF(MOD(K390,$G390)&lt;&gt;0,TRUE,FALSE)</formula>
    </cfRule>
  </conditionalFormatting>
  <conditionalFormatting sqref="L390:O390">
    <cfRule type="expression" dxfId="168" priority="256" stopIfTrue="1">
      <formula>IF(MOD(L390,$G390)&lt;&gt;0,TRUE,FALSE)</formula>
    </cfRule>
  </conditionalFormatting>
  <conditionalFormatting sqref="K142:O142">
    <cfRule type="expression" dxfId="167" priority="255" stopIfTrue="1">
      <formula>IF(MOD(K142,$G142)&lt;&gt;0,TRUE,FALSE)</formula>
    </cfRule>
  </conditionalFormatting>
  <conditionalFormatting sqref="AD331:IV332 P331:Z332">
    <cfRule type="cellIs" dxfId="166" priority="253" stopIfTrue="1" operator="lessThan">
      <formula>0</formula>
    </cfRule>
  </conditionalFormatting>
  <conditionalFormatting sqref="K331:O332">
    <cfRule type="expression" dxfId="165" priority="252" stopIfTrue="1">
      <formula>IF(MOD(K331,$G331)&lt;&gt;0,TRUE,FALSE)</formula>
    </cfRule>
  </conditionalFormatting>
  <conditionalFormatting sqref="K296:O296">
    <cfRule type="expression" dxfId="164" priority="250" stopIfTrue="1">
      <formula>IF(MOD(K296,$G296)&lt;&gt;0,TRUE,FALSE)</formula>
    </cfRule>
  </conditionalFormatting>
  <conditionalFormatting sqref="P296:Z296 AD296:IV296">
    <cfRule type="cellIs" dxfId="163" priority="248" stopIfTrue="1" operator="lessThan">
      <formula>0</formula>
    </cfRule>
  </conditionalFormatting>
  <conditionalFormatting sqref="AD299:IV299 P299:Z299">
    <cfRule type="cellIs" dxfId="162" priority="247" stopIfTrue="1" operator="lessThan">
      <formula>0</formula>
    </cfRule>
  </conditionalFormatting>
  <conditionalFormatting sqref="K299:O299">
    <cfRule type="expression" dxfId="161" priority="246" stopIfTrue="1">
      <formula>IF(MOD(K299,$G299)&lt;&gt;0,TRUE,FALSE)</formula>
    </cfRule>
  </conditionalFormatting>
  <conditionalFormatting sqref="AD101:IV101 P101:Z101">
    <cfRule type="cellIs" dxfId="160" priority="244" stopIfTrue="1" operator="lessThan">
      <formula>0</formula>
    </cfRule>
  </conditionalFormatting>
  <conditionalFormatting sqref="AD102:IV102 P102:Z102">
    <cfRule type="cellIs" dxfId="159" priority="241" stopIfTrue="1" operator="lessThan">
      <formula>0</formula>
    </cfRule>
  </conditionalFormatting>
  <conditionalFormatting sqref="AD99:IV99 P99:Z99">
    <cfRule type="cellIs" dxfId="158" priority="238" stopIfTrue="1" operator="lessThan">
      <formula>0</formula>
    </cfRule>
  </conditionalFormatting>
  <conditionalFormatting sqref="K99:O99">
    <cfRule type="expression" dxfId="157" priority="237" stopIfTrue="1">
      <formula>IF(MOD(K99,$G99)&lt;&gt;0,TRUE,FALSE)</formula>
    </cfRule>
  </conditionalFormatting>
  <conditionalFormatting sqref="AD128:IV128 P128:Z128">
    <cfRule type="cellIs" dxfId="156" priority="232" stopIfTrue="1" operator="lessThan">
      <formula>0</formula>
    </cfRule>
  </conditionalFormatting>
  <conditionalFormatting sqref="K128">
    <cfRule type="expression" dxfId="155" priority="230" stopIfTrue="1">
      <formula>IF(MOD(K128,$G128)&lt;&gt;0,TRUE,FALSE)</formula>
    </cfRule>
  </conditionalFormatting>
  <conditionalFormatting sqref="AD129:IV129 P129:Z129">
    <cfRule type="cellIs" dxfId="154" priority="229" stopIfTrue="1" operator="lessThan">
      <formula>0</formula>
    </cfRule>
  </conditionalFormatting>
  <conditionalFormatting sqref="K129">
    <cfRule type="expression" dxfId="153" priority="227" stopIfTrue="1">
      <formula>IF(MOD(K129,$G129)&lt;&gt;0,TRUE,FALSE)</formula>
    </cfRule>
  </conditionalFormatting>
  <conditionalFormatting sqref="L128">
    <cfRule type="expression" dxfId="152" priority="226" stopIfTrue="1">
      <formula>IF(MOD(L128,$G128)&lt;&gt;0,TRUE,FALSE)</formula>
    </cfRule>
  </conditionalFormatting>
  <conditionalFormatting sqref="L129">
    <cfRule type="expression" dxfId="151" priority="225" stopIfTrue="1">
      <formula>IF(MOD(L129,$G129)&lt;&gt;0,TRUE,FALSE)</formula>
    </cfRule>
  </conditionalFormatting>
  <conditionalFormatting sqref="M128">
    <cfRule type="expression" dxfId="150" priority="224" stopIfTrue="1">
      <formula>IF(MOD(M128,$G128)&lt;&gt;0,TRUE,FALSE)</formula>
    </cfRule>
  </conditionalFormatting>
  <conditionalFormatting sqref="M129">
    <cfRule type="expression" dxfId="149" priority="223" stopIfTrue="1">
      <formula>IF(MOD(M129,$G129)&lt;&gt;0,TRUE,FALSE)</formula>
    </cfRule>
  </conditionalFormatting>
  <conditionalFormatting sqref="N128">
    <cfRule type="expression" dxfId="148" priority="222" stopIfTrue="1">
      <formula>IF(MOD(N128,$G128)&lt;&gt;0,TRUE,FALSE)</formula>
    </cfRule>
  </conditionalFormatting>
  <conditionalFormatting sqref="O128">
    <cfRule type="expression" dxfId="147" priority="220" stopIfTrue="1">
      <formula>IF(MOD(O128,$G128)&lt;&gt;0,TRUE,FALSE)</formula>
    </cfRule>
  </conditionalFormatting>
  <conditionalFormatting sqref="O129">
    <cfRule type="expression" dxfId="146" priority="219" stopIfTrue="1">
      <formula>IF(MOD(O129,$G129)&lt;&gt;0,TRUE,FALSE)</formula>
    </cfRule>
  </conditionalFormatting>
  <conditionalFormatting sqref="N129">
    <cfRule type="expression" dxfId="145" priority="218" stopIfTrue="1">
      <formula>IF(MOD(N129,$G129)&lt;&gt;0,TRUE,FALSE)</formula>
    </cfRule>
  </conditionalFormatting>
  <conditionalFormatting sqref="N130">
    <cfRule type="expression" dxfId="144" priority="217" stopIfTrue="1">
      <formula>IF(MOD(N130,$G130)&lt;&gt;0,TRUE,FALSE)</formula>
    </cfRule>
  </conditionalFormatting>
  <conditionalFormatting sqref="P427:IV428">
    <cfRule type="cellIs" dxfId="143" priority="209" stopIfTrue="1" operator="lessThan">
      <formula>0</formula>
    </cfRule>
  </conditionalFormatting>
  <conditionalFormatting sqref="AD449:IV450 P449:Z450">
    <cfRule type="cellIs" dxfId="142" priority="202" stopIfTrue="1" operator="lessThan">
      <formula>0</formula>
    </cfRule>
  </conditionalFormatting>
  <conditionalFormatting sqref="K450:N450 K449 M449:O449">
    <cfRule type="expression" dxfId="141" priority="201" stopIfTrue="1">
      <formula>IF(MOD(K449,$G449)&lt;&gt;0,TRUE,FALSE)</formula>
    </cfRule>
  </conditionalFormatting>
  <conditionalFormatting sqref="L449">
    <cfRule type="expression" dxfId="140" priority="196" stopIfTrue="1">
      <formula>IF(MOD(L449,$G449)&lt;&gt;0,TRUE,FALSE)</formula>
    </cfRule>
  </conditionalFormatting>
  <conditionalFormatting sqref="O450">
    <cfRule type="expression" dxfId="139" priority="195" stopIfTrue="1">
      <formula>IF(MOD(O450,$G450)&lt;&gt;0,TRUE,FALSE)</formula>
    </cfRule>
  </conditionalFormatting>
  <conditionalFormatting sqref="K427:O427">
    <cfRule type="expression" dxfId="138" priority="193" stopIfTrue="1">
      <formula>IF(MOD(K427,$G427)&lt;&gt;0,TRUE,FALSE)</formula>
    </cfRule>
  </conditionalFormatting>
  <conditionalFormatting sqref="K437:O437">
    <cfRule type="expression" dxfId="137" priority="192" stopIfTrue="1">
      <formula>IF(MOD(K437,$G437)&lt;&gt;0,TRUE,FALSE)</formula>
    </cfRule>
  </conditionalFormatting>
  <conditionalFormatting sqref="K428:O428">
    <cfRule type="expression" dxfId="136" priority="191" stopIfTrue="1">
      <formula>IF(MOD(K428,$G428)&lt;&gt;0,TRUE,FALSE)</formula>
    </cfRule>
  </conditionalFormatting>
  <conditionalFormatting sqref="P354:Z354 AD354:IV354">
    <cfRule type="cellIs" dxfId="135" priority="181" stopIfTrue="1" operator="lessThan">
      <formula>0</formula>
    </cfRule>
  </conditionalFormatting>
  <conditionalFormatting sqref="K354:O354">
    <cfRule type="expression" dxfId="134" priority="180" stopIfTrue="1">
      <formula>IF(MOD(K354,$G354)&lt;&gt;0,TRUE,FALSE)</formula>
    </cfRule>
  </conditionalFormatting>
  <conditionalFormatting sqref="O384:P387 O389:P389">
    <cfRule type="expression" dxfId="133" priority="170" stopIfTrue="1">
      <formula>IF(MOD(O384,$G384)&lt;&gt;0,TRUE,FALSE)</formula>
    </cfRule>
  </conditionalFormatting>
  <conditionalFormatting sqref="K417:O417">
    <cfRule type="expression" dxfId="132" priority="169">
      <formula>IF(MOD(K417,$G417)&lt;&gt;0,TRUE,FALSE)</formula>
    </cfRule>
  </conditionalFormatting>
  <conditionalFormatting sqref="L313:L314">
    <cfRule type="expression" dxfId="131" priority="162" stopIfTrue="1">
      <formula>IF(MOD(L313,$G313)&lt;&gt;0,TRUE,FALSE)</formula>
    </cfRule>
  </conditionalFormatting>
  <conditionalFormatting sqref="M313:M314">
    <cfRule type="expression" dxfId="130" priority="161" stopIfTrue="1">
      <formula>IF(MOD(M313,$G313)&lt;&gt;0,TRUE,FALSE)</formula>
    </cfRule>
  </conditionalFormatting>
  <conditionalFormatting sqref="N313:N314">
    <cfRule type="expression" dxfId="129" priority="160" stopIfTrue="1">
      <formula>IF(MOD(N313,$G313)&lt;&gt;0,TRUE,FALSE)</formula>
    </cfRule>
  </conditionalFormatting>
  <conditionalFormatting sqref="O313:O314">
    <cfRule type="expression" dxfId="128" priority="159" stopIfTrue="1">
      <formula>IF(MOD(O313,$G313)&lt;&gt;0,TRUE,FALSE)</formula>
    </cfRule>
  </conditionalFormatting>
  <conditionalFormatting sqref="AD62:IV64 P62:Z64 P69:Z73 AD69:IV73">
    <cfRule type="cellIs" dxfId="127" priority="152" stopIfTrue="1" operator="lessThan">
      <formula>0</formula>
    </cfRule>
  </conditionalFormatting>
  <conditionalFormatting sqref="Q62:Q64 Q69:Q73">
    <cfRule type="cellIs" dxfId="126" priority="151" stopIfTrue="1" operator="greaterThan">
      <formula>540</formula>
    </cfRule>
  </conditionalFormatting>
  <conditionalFormatting sqref="K62:O64 K69:O73">
    <cfRule type="expression" dxfId="125" priority="150" stopIfTrue="1">
      <formula>IF(MOD(K62,$G62)&lt;&gt;0,TRUE,FALSE)</formula>
    </cfRule>
  </conditionalFormatting>
  <conditionalFormatting sqref="AD351:IV352 P351:Z352">
    <cfRule type="cellIs" dxfId="124" priority="148" stopIfTrue="1" operator="lessThan">
      <formula>0</formula>
    </cfRule>
  </conditionalFormatting>
  <conditionalFormatting sqref="K351:O352">
    <cfRule type="expression" dxfId="123" priority="147" stopIfTrue="1">
      <formula>IF(MOD(K351,$G351)&lt;&gt;0,TRUE,FALSE)</formula>
    </cfRule>
  </conditionalFormatting>
  <conditionalFormatting sqref="AD353:IV353 P353:Z353">
    <cfRule type="cellIs" dxfId="122" priority="132" stopIfTrue="1" operator="lessThan">
      <formula>0</formula>
    </cfRule>
  </conditionalFormatting>
  <conditionalFormatting sqref="K353:O353">
    <cfRule type="expression" dxfId="121" priority="131" stopIfTrue="1">
      <formula>IF(MOD(K353,$G353)&lt;&gt;0,TRUE,FALSE)</formula>
    </cfRule>
  </conditionalFormatting>
  <conditionalFormatting sqref="P164:Z164 AD164:IV164">
    <cfRule type="cellIs" dxfId="120" priority="123" stopIfTrue="1" operator="lessThan">
      <formula>0</formula>
    </cfRule>
  </conditionalFormatting>
  <conditionalFormatting sqref="K162:O164">
    <cfRule type="expression" dxfId="119" priority="120" stopIfTrue="1">
      <formula>IF(MOD(K162,$G162)&lt;&gt;0,TRUE,FALSE)</formula>
    </cfRule>
  </conditionalFormatting>
  <conditionalFormatting sqref="P161:Z161 AD161:IV161">
    <cfRule type="cellIs" dxfId="118" priority="106" stopIfTrue="1" operator="lessThan">
      <formula>0</formula>
    </cfRule>
  </conditionalFormatting>
  <conditionalFormatting sqref="Q161">
    <cfRule type="cellIs" dxfId="117" priority="105" stopIfTrue="1" operator="greaterThan">
      <formula>540</formula>
    </cfRule>
  </conditionalFormatting>
  <conditionalFormatting sqref="K161:O161">
    <cfRule type="expression" dxfId="116" priority="103" stopIfTrue="1">
      <formula>IF(MOD(K161,$G161)&lt;&gt;0,TRUE,FALSE)</formula>
    </cfRule>
  </conditionalFormatting>
  <conditionalFormatting sqref="P160:Z160 AD160:IV160">
    <cfRule type="cellIs" dxfId="115" priority="102" stopIfTrue="1" operator="lessThan">
      <formula>0</formula>
    </cfRule>
  </conditionalFormatting>
  <conditionalFormatting sqref="Q160">
    <cfRule type="cellIs" dxfId="114" priority="101" stopIfTrue="1" operator="greaterThan">
      <formula>540</formula>
    </cfRule>
  </conditionalFormatting>
  <conditionalFormatting sqref="K160:O160">
    <cfRule type="expression" dxfId="113" priority="99" stopIfTrue="1">
      <formula>IF(MOD(K160,$G160)&lt;&gt;0,TRUE,FALSE)</formula>
    </cfRule>
  </conditionalFormatting>
  <conditionalFormatting sqref="AD37:IV37 P37:Z37">
    <cfRule type="cellIs" dxfId="112" priority="97" stopIfTrue="1" operator="lessThan">
      <formula>0</formula>
    </cfRule>
  </conditionalFormatting>
  <conditionalFormatting sqref="Q37">
    <cfRule type="cellIs" dxfId="111" priority="96" stopIfTrue="1" operator="greaterThan">
      <formula>540</formula>
    </cfRule>
  </conditionalFormatting>
  <conditionalFormatting sqref="K37:O37">
    <cfRule type="expression" dxfId="110" priority="95" stopIfTrue="1">
      <formula>IF(MOD(K37,$G37)&lt;&gt;0,TRUE,FALSE)</formula>
    </cfRule>
  </conditionalFormatting>
  <conditionalFormatting sqref="K311:O311">
    <cfRule type="expression" dxfId="109" priority="93" stopIfTrue="1">
      <formula>IF(MOD(K311,$G311)&lt;&gt;0,TRUE,FALSE)</formula>
    </cfRule>
  </conditionalFormatting>
  <conditionalFormatting sqref="AD388:IV388 Q388:Z388">
    <cfRule type="cellIs" dxfId="108" priority="91" stopIfTrue="1" operator="lessThan">
      <formula>0</formula>
    </cfRule>
  </conditionalFormatting>
  <conditionalFormatting sqref="K388:N388">
    <cfRule type="expression" dxfId="107" priority="90" stopIfTrue="1">
      <formula>IF(MOD(K388,$G388)&lt;&gt;0,TRUE,FALSE)</formula>
    </cfRule>
  </conditionalFormatting>
  <conditionalFormatting sqref="O388:P388">
    <cfRule type="expression" dxfId="106" priority="89" stopIfTrue="1">
      <formula>IF(MOD(O388,$G388)&lt;&gt;0,TRUE,FALSE)</formula>
    </cfRule>
  </conditionalFormatting>
  <conditionalFormatting sqref="P224:Z224 AD224:IV224">
    <cfRule type="cellIs" dxfId="105" priority="88" stopIfTrue="1" operator="lessThan">
      <formula>0</formula>
    </cfRule>
  </conditionalFormatting>
  <conditionalFormatting sqref="Q224">
    <cfRule type="cellIs" dxfId="104" priority="87" stopIfTrue="1" operator="greaterThan">
      <formula>540</formula>
    </cfRule>
  </conditionalFormatting>
  <conditionalFormatting sqref="P225:Z225 AD225:IV225">
    <cfRule type="cellIs" dxfId="103" priority="84" stopIfTrue="1" operator="lessThan">
      <formula>0</formula>
    </cfRule>
  </conditionalFormatting>
  <conditionalFormatting sqref="Q225">
    <cfRule type="cellIs" dxfId="102" priority="83" stopIfTrue="1" operator="greaterThan">
      <formula>540</formula>
    </cfRule>
  </conditionalFormatting>
  <conditionalFormatting sqref="AD231:IV231 P231:Z231">
    <cfRule type="cellIs" dxfId="101" priority="78" stopIfTrue="1" operator="lessThan">
      <formula>0</formula>
    </cfRule>
  </conditionalFormatting>
  <conditionalFormatting sqref="Q231">
    <cfRule type="cellIs" dxfId="100" priority="77" stopIfTrue="1" operator="greaterThan">
      <formula>540</formula>
    </cfRule>
  </conditionalFormatting>
  <conditionalFormatting sqref="K231:O231">
    <cfRule type="expression" dxfId="99" priority="76" stopIfTrue="1">
      <formula>IF(MOD(K231,$G231)&lt;&gt;0,TRUE,FALSE)</formula>
    </cfRule>
  </conditionalFormatting>
  <conditionalFormatting sqref="K222:O223 K225:O225">
    <cfRule type="expression" dxfId="98" priority="74" stopIfTrue="1">
      <formula>IF(MOD(K222,$G222)&lt;&gt;0,TRUE,FALSE)</formula>
    </cfRule>
  </conditionalFormatting>
  <conditionalFormatting sqref="K224:O224">
    <cfRule type="expression" dxfId="97" priority="73" stopIfTrue="1">
      <formula>IF(MOD(K224,$G224)&lt;&gt;0,TRUE,FALSE)</formula>
    </cfRule>
  </conditionalFormatting>
  <conditionalFormatting sqref="P232:Z232 AD232:IV232">
    <cfRule type="cellIs" dxfId="96" priority="72" stopIfTrue="1" operator="lessThan">
      <formula>0</formula>
    </cfRule>
  </conditionalFormatting>
  <conditionalFormatting sqref="Q232">
    <cfRule type="cellIs" dxfId="95" priority="71" stopIfTrue="1" operator="greaterThan">
      <formula>540</formula>
    </cfRule>
  </conditionalFormatting>
  <conditionalFormatting sqref="K232:O232">
    <cfRule type="expression" dxfId="94" priority="70" stopIfTrue="1">
      <formula>IF(MOD(K232,$G232)&lt;&gt;0,TRUE,FALSE)</formula>
    </cfRule>
  </conditionalFormatting>
  <conditionalFormatting sqref="AD65:IV65 P65:Z65">
    <cfRule type="cellIs" dxfId="93" priority="67" stopIfTrue="1" operator="lessThan">
      <formula>0</formula>
    </cfRule>
  </conditionalFormatting>
  <conditionalFormatting sqref="Q65">
    <cfRule type="cellIs" dxfId="92" priority="66" stopIfTrue="1" operator="greaterThan">
      <formula>540</formula>
    </cfRule>
  </conditionalFormatting>
  <conditionalFormatting sqref="K65:O65">
    <cfRule type="expression" dxfId="91" priority="65" stopIfTrue="1">
      <formula>IF(MOD(K65,$G65)&lt;&gt;0,TRUE,FALSE)</formula>
    </cfRule>
  </conditionalFormatting>
  <conditionalFormatting sqref="AD66:IV66 P66:Z66">
    <cfRule type="cellIs" dxfId="90" priority="64" stopIfTrue="1" operator="lessThan">
      <formula>0</formula>
    </cfRule>
  </conditionalFormatting>
  <conditionalFormatting sqref="Q66">
    <cfRule type="cellIs" dxfId="89" priority="63" stopIfTrue="1" operator="greaterThan">
      <formula>540</formula>
    </cfRule>
  </conditionalFormatting>
  <conditionalFormatting sqref="K66:O66">
    <cfRule type="expression" dxfId="88" priority="62" stopIfTrue="1">
      <formula>IF(MOD(K66,$G66)&lt;&gt;0,TRUE,FALSE)</formula>
    </cfRule>
  </conditionalFormatting>
  <conditionalFormatting sqref="Q67">
    <cfRule type="cellIs" dxfId="87" priority="60" stopIfTrue="1" operator="lessThan">
      <formula>0</formula>
    </cfRule>
  </conditionalFormatting>
  <conditionalFormatting sqref="Q67">
    <cfRule type="cellIs" dxfId="86" priority="59" stopIfTrue="1" operator="greaterThan">
      <formula>540</formula>
    </cfRule>
  </conditionalFormatting>
  <conditionalFormatting sqref="AD67:IV67 P67:Z67">
    <cfRule type="cellIs" dxfId="85" priority="57" stopIfTrue="1" operator="lessThan">
      <formula>0</formula>
    </cfRule>
  </conditionalFormatting>
  <conditionalFormatting sqref="K67:O67">
    <cfRule type="expression" dxfId="84" priority="56" stopIfTrue="1">
      <formula>IF(MOD(K67,$G67)&lt;&gt;0,TRUE,FALSE)</formula>
    </cfRule>
  </conditionalFormatting>
  <conditionalFormatting sqref="Q68">
    <cfRule type="cellIs" dxfId="83" priority="55" stopIfTrue="1" operator="lessThan">
      <formula>0</formula>
    </cfRule>
  </conditionalFormatting>
  <conditionalFormatting sqref="Q68">
    <cfRule type="cellIs" dxfId="82" priority="54" stopIfTrue="1" operator="greaterThan">
      <formula>540</formula>
    </cfRule>
  </conditionalFormatting>
  <conditionalFormatting sqref="AD68:IV68 P68:Z68">
    <cfRule type="cellIs" dxfId="81" priority="52" stopIfTrue="1" operator="lessThan">
      <formula>0</formula>
    </cfRule>
  </conditionalFormatting>
  <conditionalFormatting sqref="K68:O68">
    <cfRule type="expression" dxfId="80" priority="51" stopIfTrue="1">
      <formula>IF(MOD(K68,$G68)&lt;&gt;0,TRUE,FALSE)</formula>
    </cfRule>
  </conditionalFormatting>
  <conditionalFormatting sqref="AD110:IV110 Q115:Q116 Q112:Q113 P110:Z110">
    <cfRule type="cellIs" dxfId="79" priority="37" stopIfTrue="1" operator="lessThan">
      <formula>0</formula>
    </cfRule>
  </conditionalFormatting>
  <conditionalFormatting sqref="Q115:Q116 Q112:Q113 Q110">
    <cfRule type="cellIs" dxfId="78" priority="36" stopIfTrue="1" operator="greaterThan">
      <formula>540</formula>
    </cfRule>
  </conditionalFormatting>
  <conditionalFormatting sqref="AD112:IV113 P112:Z113">
    <cfRule type="cellIs" dxfId="77" priority="34" stopIfTrue="1" operator="lessThan">
      <formula>0</formula>
    </cfRule>
  </conditionalFormatting>
  <conditionalFormatting sqref="AD115:IV116 P115:Z116">
    <cfRule type="cellIs" dxfId="76" priority="33" stopIfTrue="1" operator="lessThan">
      <formula>0</formula>
    </cfRule>
  </conditionalFormatting>
  <conditionalFormatting sqref="AD114:IV114 P114:Z114">
    <cfRule type="cellIs" dxfId="75" priority="27" stopIfTrue="1" operator="lessThan">
      <formula>0</formula>
    </cfRule>
  </conditionalFormatting>
  <conditionalFormatting sqref="Q118:Q119">
    <cfRule type="cellIs" dxfId="74" priority="20" stopIfTrue="1" operator="lessThan">
      <formula>0</formula>
    </cfRule>
  </conditionalFormatting>
  <conditionalFormatting sqref="Q118:Q119">
    <cfRule type="cellIs" dxfId="73" priority="19" stopIfTrue="1" operator="greaterThan">
      <formula>540</formula>
    </cfRule>
  </conditionalFormatting>
  <conditionalFormatting sqref="P111:Z111 AD111:IV111">
    <cfRule type="cellIs" dxfId="72" priority="24" stopIfTrue="1" operator="lessThan">
      <formula>0</formula>
    </cfRule>
  </conditionalFormatting>
  <conditionalFormatting sqref="Q114">
    <cfRule type="cellIs" dxfId="71" priority="26" stopIfTrue="1" operator="greaterThan">
      <formula>540</formula>
    </cfRule>
  </conditionalFormatting>
  <conditionalFormatting sqref="K114:O114">
    <cfRule type="expression" dxfId="70" priority="25" stopIfTrue="1">
      <formula>IF(MOD(K114,$G114)&lt;&gt;0,TRUE,FALSE)</formula>
    </cfRule>
  </conditionalFormatting>
  <conditionalFormatting sqref="AD118:IV119 P118:Z119">
    <cfRule type="cellIs" dxfId="69" priority="18" stopIfTrue="1" operator="lessThan">
      <formula>0</formula>
    </cfRule>
  </conditionalFormatting>
  <conditionalFormatting sqref="Q111">
    <cfRule type="cellIs" dxfId="68" priority="23" stopIfTrue="1" operator="greaterThan">
      <formula>540</formula>
    </cfRule>
  </conditionalFormatting>
  <conditionalFormatting sqref="K111:O111">
    <cfRule type="expression" dxfId="67" priority="22" stopIfTrue="1">
      <formula>IF(MOD(K111,$G111)&lt;&gt;0,TRUE,FALSE)</formula>
    </cfRule>
  </conditionalFormatting>
  <conditionalFormatting sqref="Q117">
    <cfRule type="cellIs" dxfId="66" priority="17" stopIfTrue="1" operator="lessThan">
      <formula>0</formula>
    </cfRule>
  </conditionalFormatting>
  <conditionalFormatting sqref="Q117">
    <cfRule type="cellIs" dxfId="65" priority="16" stopIfTrue="1" operator="greaterThan">
      <formula>540</formula>
    </cfRule>
  </conditionalFormatting>
  <conditionalFormatting sqref="AD117:IV117 P117:Z117">
    <cfRule type="cellIs" dxfId="64" priority="15" stopIfTrue="1" operator="lessThan">
      <formula>0</formula>
    </cfRule>
  </conditionalFormatting>
  <conditionalFormatting sqref="K117:O117">
    <cfRule type="expression" dxfId="63" priority="14" stopIfTrue="1">
      <formula>IF(MOD(K117,$G117)&lt;&gt;0,TRUE,FALSE)</formula>
    </cfRule>
  </conditionalFormatting>
  <conditionalFormatting sqref="AD120:IV120 Q120:Q122 P120 R120:Z120">
    <cfRule type="cellIs" dxfId="62" priority="13" stopIfTrue="1" operator="lessThan">
      <formula>0</formula>
    </cfRule>
  </conditionalFormatting>
  <conditionalFormatting sqref="Q120:Q122">
    <cfRule type="cellIs" dxfId="61" priority="12" stopIfTrue="1" operator="greaterThan">
      <formula>540</formula>
    </cfRule>
  </conditionalFormatting>
  <conditionalFormatting sqref="K120:O120">
    <cfRule type="expression" dxfId="60" priority="11" stopIfTrue="1">
      <formula>IF(MOD(K120,$G120)&lt;&gt;0,TRUE,FALSE)</formula>
    </cfRule>
  </conditionalFormatting>
  <conditionalFormatting sqref="AD121:IV122 P121:Z122">
    <cfRule type="cellIs" dxfId="59" priority="9" stopIfTrue="1" operator="lessThan">
      <formula>0</formula>
    </cfRule>
  </conditionalFormatting>
  <conditionalFormatting sqref="Q246">
    <cfRule type="cellIs" dxfId="58" priority="8" stopIfTrue="1" operator="lessThan">
      <formula>0</formula>
    </cfRule>
  </conditionalFormatting>
  <conditionalFormatting sqref="Q246">
    <cfRule type="cellIs" dxfId="57" priority="7" stopIfTrue="1" operator="greaterThan">
      <formula>540</formula>
    </cfRule>
  </conditionalFormatting>
  <conditionalFormatting sqref="P246:Z246">
    <cfRule type="cellIs" dxfId="56" priority="5" stopIfTrue="1" operator="lessThan">
      <formula>0</formula>
    </cfRule>
  </conditionalFormatting>
  <conditionalFormatting sqref="AD246:IV246">
    <cfRule type="cellIs" dxfId="55" priority="4" stopIfTrue="1" operator="lessThan">
      <formula>0</formula>
    </cfRule>
  </conditionalFormatting>
  <conditionalFormatting sqref="K246:O246">
    <cfRule type="expression" dxfId="54" priority="3" stopIfTrue="1">
      <formula>IF(MOD(K246,$G246)&lt;&gt;0,TRUE,FALSE)</formula>
    </cfRule>
  </conditionalFormatting>
  <conditionalFormatting sqref="P340:Z340 AD340:IV340">
    <cfRule type="cellIs" dxfId="53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A13:A39 A41:A120 A123:A333 A335:A461</xm:sqref>
        </x14:conditionalFormatting>
        <x14:conditionalFormatting xmlns:xm="http://schemas.microsoft.com/office/excel/2006/main">
          <x14:cfRule type="expression" priority="386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11" id="{0A2EF05E-879D-4AAC-9F48-320D96E8A945}">
            <xm:f>-MATCH($A334,'\\server\zayavki\30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A334</xm:sqref>
        </x14:conditionalFormatting>
        <x14:conditionalFormatting xmlns:xm="http://schemas.microsoft.com/office/excel/2006/main">
          <x14:cfRule type="expression" priority="10" id="{344C3954-C72D-4421-9051-A0855B6F321F}">
            <xm:f>-MATCH($A121,'\\server\zayavki\Архив\32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A121:A122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zoomScale="85" zoomScaleNormal="85" workbookViewId="0">
      <pane ySplit="1" topLeftCell="A158" activePane="bottomLeft" state="frozen"/>
      <selection pane="bottomLeft" activeCell="A167" sqref="A167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ht="13.5" thickBot="1" x14ac:dyDescent="0.25">
      <c r="A7" s="690" t="s">
        <v>256</v>
      </c>
      <c r="B7" s="101" t="s">
        <v>4</v>
      </c>
      <c r="C7" s="53" t="s">
        <v>5</v>
      </c>
      <c r="D7" s="472">
        <v>12</v>
      </c>
      <c r="E7" s="182">
        <v>0.505</v>
      </c>
      <c r="F7" s="35">
        <v>54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338"/>
      <c r="B8" s="25" t="s">
        <v>6</v>
      </c>
      <c r="C8" s="187"/>
      <c r="D8" s="45"/>
      <c r="E8" s="45"/>
      <c r="F8" s="45"/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x14ac:dyDescent="0.2">
      <c r="A9" s="690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494">
        <v>144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257</v>
      </c>
      <c r="B10" s="185" t="s">
        <v>3</v>
      </c>
      <c r="C10" s="50" t="s">
        <v>47</v>
      </c>
      <c r="D10" s="183">
        <v>20</v>
      </c>
      <c r="E10" s="180">
        <v>0.67</v>
      </c>
      <c r="F10" s="495">
        <v>80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951</v>
      </c>
      <c r="B11" s="185" t="s">
        <v>780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338" t="s">
        <v>386</v>
      </c>
      <c r="B12" s="185" t="s">
        <v>3</v>
      </c>
      <c r="C12" s="50" t="s">
        <v>48</v>
      </c>
      <c r="D12" s="107">
        <v>10</v>
      </c>
      <c r="E12" s="181">
        <v>0.505</v>
      </c>
      <c r="F12" s="480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441</v>
      </c>
      <c r="B13" s="185" t="s">
        <v>4</v>
      </c>
      <c r="C13" s="50" t="s">
        <v>5</v>
      </c>
      <c r="D13" s="183">
        <v>12</v>
      </c>
      <c r="E13" s="98">
        <v>0.505</v>
      </c>
      <c r="F13" s="495">
        <v>54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ht="13.5" thickBot="1" x14ac:dyDescent="0.25">
      <c r="A14" s="690" t="s">
        <v>438</v>
      </c>
      <c r="B14" s="101" t="s">
        <v>439</v>
      </c>
      <c r="C14" s="53" t="s">
        <v>5</v>
      </c>
      <c r="D14" s="83">
        <v>12</v>
      </c>
      <c r="E14" s="182">
        <v>0.505</v>
      </c>
      <c r="F14" s="496">
        <v>54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ht="13.5" thickBot="1" x14ac:dyDescent="0.25">
      <c r="A15" s="338"/>
      <c r="B15" s="55" t="s">
        <v>7</v>
      </c>
      <c r="C15" s="618"/>
      <c r="D15" s="55"/>
      <c r="E15" s="55"/>
      <c r="F15" s="55"/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897" t="s">
        <v>516</v>
      </c>
      <c r="B16" s="730" t="s">
        <v>3</v>
      </c>
      <c r="C16" s="905" t="s">
        <v>37</v>
      </c>
      <c r="D16" s="81">
        <v>40</v>
      </c>
      <c r="E16" s="82">
        <v>0.67</v>
      </c>
      <c r="F16" s="494">
        <v>144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x14ac:dyDescent="0.2">
      <c r="A17" s="873" t="s">
        <v>514</v>
      </c>
      <c r="B17" s="880" t="s">
        <v>3</v>
      </c>
      <c r="C17" s="902" t="s">
        <v>29</v>
      </c>
      <c r="D17" s="183">
        <v>20</v>
      </c>
      <c r="E17" s="180">
        <v>0.67</v>
      </c>
      <c r="F17" s="495">
        <v>144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73" t="s">
        <v>727</v>
      </c>
      <c r="B18" s="880" t="s">
        <v>3</v>
      </c>
      <c r="C18" s="902" t="s">
        <v>29</v>
      </c>
      <c r="D18" s="183">
        <v>20</v>
      </c>
      <c r="E18" s="181">
        <v>0.505</v>
      </c>
      <c r="F18" s="495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3" t="s">
        <v>258</v>
      </c>
      <c r="B19" s="880" t="s">
        <v>3</v>
      </c>
      <c r="C19" s="902" t="s">
        <v>47</v>
      </c>
      <c r="D19" s="107">
        <v>20</v>
      </c>
      <c r="E19" s="181">
        <v>0.505</v>
      </c>
      <c r="F19" s="480">
        <v>80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3" t="s">
        <v>1229</v>
      </c>
      <c r="B20" s="880" t="s">
        <v>1228</v>
      </c>
      <c r="C20" s="902" t="s">
        <v>47</v>
      </c>
      <c r="D20" s="107">
        <v>20</v>
      </c>
      <c r="E20" s="181">
        <v>0.72</v>
      </c>
      <c r="F20" s="480">
        <v>80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3" t="s">
        <v>994</v>
      </c>
      <c r="B21" s="880" t="s">
        <v>3</v>
      </c>
      <c r="C21" s="902" t="s">
        <v>580</v>
      </c>
      <c r="D21" s="107">
        <v>12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3" t="s">
        <v>782</v>
      </c>
      <c r="B22" s="880" t="s">
        <v>3</v>
      </c>
      <c r="C22" s="902" t="s">
        <v>580</v>
      </c>
      <c r="D22" s="107">
        <v>12</v>
      </c>
      <c r="E22" s="181">
        <v>0.4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3" t="s">
        <v>1029</v>
      </c>
      <c r="B23" s="880" t="s">
        <v>3</v>
      </c>
      <c r="C23" s="902" t="s">
        <v>48</v>
      </c>
      <c r="D23" s="183">
        <v>10</v>
      </c>
      <c r="E23" s="98">
        <v>0.505</v>
      </c>
      <c r="F23" s="495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3" t="s">
        <v>820</v>
      </c>
      <c r="B24" s="881" t="s">
        <v>819</v>
      </c>
      <c r="C24" s="991" t="s">
        <v>209</v>
      </c>
      <c r="D24" s="640">
        <v>12</v>
      </c>
      <c r="E24" s="641">
        <v>0.4</v>
      </c>
      <c r="F24" s="642">
        <v>54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3" t="s">
        <v>259</v>
      </c>
      <c r="B25" s="880" t="s">
        <v>4</v>
      </c>
      <c r="C25" s="992" t="s">
        <v>5</v>
      </c>
      <c r="D25" s="428">
        <v>12</v>
      </c>
      <c r="E25" s="871">
        <v>0.505</v>
      </c>
      <c r="F25" s="879">
        <v>54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3" t="s">
        <v>1159</v>
      </c>
      <c r="B26" s="990" t="s">
        <v>4</v>
      </c>
      <c r="C26" s="902" t="s">
        <v>1155</v>
      </c>
      <c r="D26" s="51">
        <v>12</v>
      </c>
      <c r="E26" s="59">
        <v>0.505</v>
      </c>
      <c r="F26" s="480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ht="13.5" thickBot="1" x14ac:dyDescent="0.25">
      <c r="A27" s="873" t="s">
        <v>1212</v>
      </c>
      <c r="B27" s="882" t="s">
        <v>1214</v>
      </c>
      <c r="C27" s="901" t="s">
        <v>15</v>
      </c>
      <c r="D27" s="747">
        <v>8</v>
      </c>
      <c r="E27" s="59">
        <v>0.505</v>
      </c>
      <c r="F27" s="52">
        <v>64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ht="13.5" thickBot="1" x14ac:dyDescent="0.25">
      <c r="A28" s="338"/>
      <c r="B28" s="45" t="s">
        <v>8</v>
      </c>
      <c r="C28" s="44"/>
      <c r="D28" s="24"/>
      <c r="E28" s="24"/>
      <c r="F28" s="773"/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338" t="s">
        <v>513</v>
      </c>
      <c r="B29" s="99" t="s">
        <v>3</v>
      </c>
      <c r="C29" s="46" t="s">
        <v>29</v>
      </c>
      <c r="D29" s="47">
        <v>20</v>
      </c>
      <c r="E29" s="57">
        <v>0.67</v>
      </c>
      <c r="F29" s="48">
        <v>144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x14ac:dyDescent="0.2">
      <c r="A30" s="338" t="s">
        <v>260</v>
      </c>
      <c r="B30" s="185" t="s">
        <v>3</v>
      </c>
      <c r="C30" s="50" t="s">
        <v>47</v>
      </c>
      <c r="D30" s="51">
        <v>20</v>
      </c>
      <c r="E30" s="58">
        <v>0.67</v>
      </c>
      <c r="F30" s="52">
        <v>80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952</v>
      </c>
      <c r="B31" s="185" t="s">
        <v>780</v>
      </c>
      <c r="C31" s="50" t="s">
        <v>47</v>
      </c>
      <c r="D31" s="51">
        <v>20</v>
      </c>
      <c r="E31" s="59">
        <v>0.505</v>
      </c>
      <c r="F31" s="52">
        <v>80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1031</v>
      </c>
      <c r="B32" s="185" t="s">
        <v>3</v>
      </c>
      <c r="C32" s="50" t="s">
        <v>48</v>
      </c>
      <c r="D32" s="51">
        <v>10</v>
      </c>
      <c r="E32" s="59">
        <v>0.505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ht="13.5" thickBot="1" x14ac:dyDescent="0.25">
      <c r="A33" s="690" t="s">
        <v>261</v>
      </c>
      <c r="B33" s="101" t="s">
        <v>4</v>
      </c>
      <c r="C33" s="53" t="s">
        <v>5</v>
      </c>
      <c r="D33" s="54">
        <v>12</v>
      </c>
      <c r="E33" s="60">
        <v>0.505</v>
      </c>
      <c r="F33" s="34">
        <v>54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ht="13.5" thickBot="1" x14ac:dyDescent="0.25">
      <c r="A34" s="338"/>
      <c r="B34" s="64" t="s">
        <v>9</v>
      </c>
      <c r="C34" s="65"/>
      <c r="D34" s="55"/>
      <c r="E34" s="55"/>
      <c r="F34" s="55"/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515</v>
      </c>
      <c r="B35" s="99" t="s">
        <v>3</v>
      </c>
      <c r="C35" s="27" t="s">
        <v>29</v>
      </c>
      <c r="D35" s="66">
        <v>20</v>
      </c>
      <c r="E35" s="67">
        <v>0.505</v>
      </c>
      <c r="F35" s="48">
        <v>144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338" t="s">
        <v>262</v>
      </c>
      <c r="B36" s="185" t="s">
        <v>3</v>
      </c>
      <c r="C36" s="62" t="s">
        <v>47</v>
      </c>
      <c r="D36" s="68">
        <v>20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x14ac:dyDescent="0.2">
      <c r="A37" s="338" t="s">
        <v>1030</v>
      </c>
      <c r="B37" s="185" t="s">
        <v>3</v>
      </c>
      <c r="C37" s="29" t="s">
        <v>48</v>
      </c>
      <c r="D37" s="188">
        <v>10</v>
      </c>
      <c r="E37" s="59">
        <v>0.505</v>
      </c>
      <c r="F37" s="52">
        <v>80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895</v>
      </c>
      <c r="B38" s="745" t="s">
        <v>896</v>
      </c>
      <c r="C38" s="746" t="s">
        <v>15</v>
      </c>
      <c r="D38" s="747">
        <v>8</v>
      </c>
      <c r="E38" s="59">
        <v>0.505</v>
      </c>
      <c r="F38" s="52">
        <v>64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ht="13.5" thickBot="1" x14ac:dyDescent="0.25">
      <c r="A39" s="338" t="s">
        <v>263</v>
      </c>
      <c r="B39" s="31" t="s">
        <v>4</v>
      </c>
      <c r="C39" s="53" t="s">
        <v>1155</v>
      </c>
      <c r="D39" s="33">
        <v>12</v>
      </c>
      <c r="E39" s="60">
        <v>0.505</v>
      </c>
      <c r="F39" s="748">
        <v>54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ht="13.5" thickBot="1" x14ac:dyDescent="0.25">
      <c r="A40" s="338" t="s">
        <v>263</v>
      </c>
      <c r="B40" s="31" t="s">
        <v>4</v>
      </c>
      <c r="C40" s="53" t="s">
        <v>5</v>
      </c>
      <c r="D40" s="33">
        <v>12</v>
      </c>
      <c r="E40" s="60">
        <v>0.505</v>
      </c>
      <c r="F40" s="748">
        <v>54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ht="13.5" thickBot="1" x14ac:dyDescent="0.25">
      <c r="A41" s="338"/>
      <c r="B41" s="73" t="s">
        <v>932</v>
      </c>
      <c r="C41" s="65"/>
      <c r="D41" s="55"/>
      <c r="E41" s="55"/>
      <c r="F41" s="55"/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264</v>
      </c>
      <c r="B42" s="189" t="s">
        <v>134</v>
      </c>
      <c r="C42" s="76" t="s">
        <v>54</v>
      </c>
      <c r="D42" s="77">
        <v>4</v>
      </c>
      <c r="E42" s="78">
        <v>0.505</v>
      </c>
      <c r="F42" s="79">
        <v>36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/>
      <c r="B43" s="73" t="s">
        <v>26</v>
      </c>
      <c r="C43" s="74"/>
      <c r="D43" s="55"/>
      <c r="E43" s="55"/>
      <c r="F43" s="55"/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x14ac:dyDescent="0.2">
      <c r="A44" s="338" t="s">
        <v>466</v>
      </c>
      <c r="B44" s="841" t="s">
        <v>467</v>
      </c>
      <c r="C44" s="80" t="s">
        <v>53</v>
      </c>
      <c r="D44" s="28">
        <v>1</v>
      </c>
      <c r="E44" s="190">
        <v>0.67</v>
      </c>
      <c r="F44" s="494">
        <v>44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1081</v>
      </c>
      <c r="B45" s="843" t="s">
        <v>1080</v>
      </c>
      <c r="C45" s="840" t="s">
        <v>1079</v>
      </c>
      <c r="D45" s="827">
        <v>1</v>
      </c>
      <c r="E45" s="836">
        <v>0.67</v>
      </c>
      <c r="F45" s="835">
        <v>48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x14ac:dyDescent="0.2">
      <c r="A46" s="338" t="s">
        <v>525</v>
      </c>
      <c r="B46" s="841" t="s">
        <v>524</v>
      </c>
      <c r="C46" s="839" t="s">
        <v>53</v>
      </c>
      <c r="D46" s="28">
        <v>1</v>
      </c>
      <c r="E46" s="837">
        <v>0.56999999999999995</v>
      </c>
      <c r="F46" s="494">
        <v>44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 t="s">
        <v>1083</v>
      </c>
      <c r="B47" s="842" t="s">
        <v>1082</v>
      </c>
      <c r="C47" s="840" t="s">
        <v>1079</v>
      </c>
      <c r="D47" s="827">
        <v>1</v>
      </c>
      <c r="E47" s="838">
        <v>0.56999999999999995</v>
      </c>
      <c r="F47" s="828">
        <v>48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465</v>
      </c>
      <c r="B48" s="844" t="s">
        <v>464</v>
      </c>
      <c r="C48" s="839" t="s">
        <v>53</v>
      </c>
      <c r="D48" s="30">
        <v>1</v>
      </c>
      <c r="E48" s="825">
        <v>0.505</v>
      </c>
      <c r="F48" s="826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1077</v>
      </c>
      <c r="B49" s="845" t="s">
        <v>1078</v>
      </c>
      <c r="C49" s="840" t="s">
        <v>1079</v>
      </c>
      <c r="D49" s="827">
        <v>1</v>
      </c>
      <c r="E49" s="526">
        <v>0.505</v>
      </c>
      <c r="F49" s="828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/>
      <c r="B50" s="378" t="s">
        <v>215</v>
      </c>
      <c r="C50" s="833"/>
      <c r="D50" s="834"/>
      <c r="E50" s="834"/>
      <c r="F50" s="834"/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265</v>
      </c>
      <c r="B51" s="101" t="s">
        <v>198</v>
      </c>
      <c r="C51" s="829" t="s">
        <v>54</v>
      </c>
      <c r="D51" s="830">
        <v>4</v>
      </c>
      <c r="E51" s="831">
        <v>0.505</v>
      </c>
      <c r="F51" s="832">
        <v>36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/>
      <c r="B52" s="175" t="s">
        <v>111</v>
      </c>
      <c r="C52" s="176"/>
      <c r="D52" s="177"/>
      <c r="E52" s="177"/>
      <c r="F52" s="177"/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 t="s">
        <v>266</v>
      </c>
      <c r="B53" s="651" t="s">
        <v>3</v>
      </c>
      <c r="C53" s="46" t="s">
        <v>47</v>
      </c>
      <c r="D53" s="100">
        <v>20</v>
      </c>
      <c r="E53" s="67">
        <v>0.505</v>
      </c>
      <c r="F53" s="48">
        <v>80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 t="s">
        <v>267</v>
      </c>
      <c r="B54" s="652" t="s">
        <v>3</v>
      </c>
      <c r="C54" s="271" t="s">
        <v>48</v>
      </c>
      <c r="D54" s="107">
        <v>10</v>
      </c>
      <c r="E54" s="59">
        <v>0.505</v>
      </c>
      <c r="F54" s="52">
        <v>80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268</v>
      </c>
      <c r="B55" s="653" t="s">
        <v>4</v>
      </c>
      <c r="C55" s="32" t="s">
        <v>5</v>
      </c>
      <c r="D55" s="102">
        <v>12</v>
      </c>
      <c r="E55" s="60">
        <v>0.505</v>
      </c>
      <c r="F55" s="34">
        <v>54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569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>
        <v>31178</v>
      </c>
      <c r="B57" s="99" t="s">
        <v>1135</v>
      </c>
      <c r="C57" s="875" t="s">
        <v>47</v>
      </c>
      <c r="D57" s="91">
        <v>20</v>
      </c>
      <c r="E57" s="67">
        <v>0.505</v>
      </c>
      <c r="F57" s="491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1136</v>
      </c>
      <c r="B58" s="745" t="s">
        <v>1132</v>
      </c>
      <c r="C58" s="50" t="s">
        <v>580</v>
      </c>
      <c r="D58" s="107">
        <v>12</v>
      </c>
      <c r="E58" s="181">
        <v>0.505</v>
      </c>
      <c r="F58" s="480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x14ac:dyDescent="0.2">
      <c r="A59" s="338" t="s">
        <v>1134</v>
      </c>
      <c r="B59" s="874" t="s">
        <v>1133</v>
      </c>
      <c r="C59" s="50" t="s">
        <v>580</v>
      </c>
      <c r="D59" s="107">
        <v>12</v>
      </c>
      <c r="E59" s="181">
        <v>0.4</v>
      </c>
      <c r="F59" s="480">
        <v>80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 t="s">
        <v>571</v>
      </c>
      <c r="B60" s="101" t="s">
        <v>570</v>
      </c>
      <c r="C60" s="876" t="s">
        <v>48</v>
      </c>
      <c r="D60" s="94">
        <v>10</v>
      </c>
      <c r="E60" s="60">
        <v>0.505</v>
      </c>
      <c r="F60" s="550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ht="13.5" thickBot="1" x14ac:dyDescent="0.25">
      <c r="A61" s="338"/>
      <c r="B61" s="546" t="s">
        <v>828</v>
      </c>
      <c r="C61" s="547"/>
      <c r="D61" s="70"/>
      <c r="E61" s="70"/>
      <c r="F61" s="70"/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279</v>
      </c>
      <c r="B62" s="651" t="s">
        <v>3</v>
      </c>
      <c r="C62" s="46" t="s">
        <v>47</v>
      </c>
      <c r="D62" s="100">
        <v>20</v>
      </c>
      <c r="E62" s="67">
        <v>0.67</v>
      </c>
      <c r="F62" s="48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/>
      <c r="B63" s="546" t="s">
        <v>534</v>
      </c>
      <c r="C63" s="547"/>
      <c r="D63" s="70"/>
      <c r="E63" s="70"/>
      <c r="F63" s="70"/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>
        <v>30830</v>
      </c>
      <c r="B64" s="651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175" t="s">
        <v>216</v>
      </c>
      <c r="C65" s="176"/>
      <c r="D65" s="177"/>
      <c r="E65" s="177"/>
      <c r="F65" s="177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 t="s">
        <v>269</v>
      </c>
      <c r="B66" s="651" t="s">
        <v>3</v>
      </c>
      <c r="C66" s="46" t="s">
        <v>47</v>
      </c>
      <c r="D66" s="100">
        <v>20</v>
      </c>
      <c r="E66" s="67">
        <v>0.505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175" t="s">
        <v>217</v>
      </c>
      <c r="C67" s="176"/>
      <c r="D67" s="177"/>
      <c r="E67" s="177"/>
      <c r="F67" s="177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 t="s">
        <v>270</v>
      </c>
      <c r="B68" s="651" t="s">
        <v>3</v>
      </c>
      <c r="C68" s="46" t="s">
        <v>47</v>
      </c>
      <c r="D68" s="911">
        <v>20</v>
      </c>
      <c r="E68" s="78">
        <v>0.505</v>
      </c>
      <c r="F68" s="912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585"/>
      <c r="B69" s="358" t="s">
        <v>10</v>
      </c>
      <c r="C69" s="359"/>
      <c r="D69" s="84"/>
      <c r="E69" s="84"/>
      <c r="F69" s="84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x14ac:dyDescent="0.2">
      <c r="A70" s="906" t="s">
        <v>708</v>
      </c>
      <c r="B70" s="730" t="s">
        <v>3</v>
      </c>
      <c r="C70" s="905" t="s">
        <v>49</v>
      </c>
      <c r="D70" s="100">
        <v>20</v>
      </c>
      <c r="E70" s="57">
        <v>0.4</v>
      </c>
      <c r="F70" s="491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x14ac:dyDescent="0.2">
      <c r="A71" s="907" t="s">
        <v>867</v>
      </c>
      <c r="B71" s="898" t="s">
        <v>3</v>
      </c>
      <c r="C71" s="902" t="s">
        <v>580</v>
      </c>
      <c r="D71" s="107">
        <v>12</v>
      </c>
      <c r="E71" s="58">
        <v>0.4</v>
      </c>
      <c r="F71" s="480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x14ac:dyDescent="0.2">
      <c r="A72" s="907" t="s">
        <v>710</v>
      </c>
      <c r="B72" s="880" t="s">
        <v>3</v>
      </c>
      <c r="C72" s="903" t="s">
        <v>52</v>
      </c>
      <c r="D72" s="107">
        <v>10</v>
      </c>
      <c r="E72" s="86">
        <v>0.4</v>
      </c>
      <c r="F72" s="48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4.25" customHeight="1" thickBot="1" x14ac:dyDescent="0.25">
      <c r="A73" s="908" t="s">
        <v>709</v>
      </c>
      <c r="B73" s="882" t="s">
        <v>4</v>
      </c>
      <c r="C73" s="904" t="s">
        <v>5</v>
      </c>
      <c r="D73" s="102">
        <v>12</v>
      </c>
      <c r="E73" s="87">
        <v>0.4</v>
      </c>
      <c r="F73" s="550">
        <v>54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ht="18" customHeight="1" thickBot="1" x14ac:dyDescent="0.3">
      <c r="A74" s="896"/>
      <c r="B74" s="910" t="s">
        <v>1165</v>
      </c>
      <c r="C74" s="891"/>
      <c r="D74" s="911"/>
      <c r="E74" s="915"/>
      <c r="F74" s="912"/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ht="13.5" thickBot="1" x14ac:dyDescent="0.25">
      <c r="A75" s="897" t="s">
        <v>1168</v>
      </c>
      <c r="B75" s="898" t="s">
        <v>1166</v>
      </c>
      <c r="C75" s="901" t="s">
        <v>1167</v>
      </c>
      <c r="D75" s="913">
        <v>8</v>
      </c>
      <c r="E75" s="831">
        <v>0.505</v>
      </c>
      <c r="F75" s="914">
        <v>144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6.5" thickBot="1" x14ac:dyDescent="0.25">
      <c r="A76" s="873"/>
      <c r="B76" s="899" t="s">
        <v>139</v>
      </c>
      <c r="C76" s="235"/>
      <c r="D76" s="892"/>
      <c r="E76" s="70"/>
      <c r="F76" s="546"/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6.5" thickBot="1" x14ac:dyDescent="0.3">
      <c r="A77" s="873"/>
      <c r="B77" s="900" t="s">
        <v>210</v>
      </c>
      <c r="C77" s="891"/>
      <c r="D77" s="893"/>
      <c r="E77" s="894"/>
      <c r="F77" s="895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x14ac:dyDescent="0.2">
      <c r="A78" s="338" t="s">
        <v>272</v>
      </c>
      <c r="B78" s="99" t="s">
        <v>212</v>
      </c>
      <c r="C78" s="46" t="s">
        <v>38</v>
      </c>
      <c r="D78" s="100">
        <v>20</v>
      </c>
      <c r="E78" s="67">
        <v>0.505</v>
      </c>
      <c r="F78" s="491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x14ac:dyDescent="0.2">
      <c r="A79" s="338" t="s">
        <v>1034</v>
      </c>
      <c r="B79" s="781" t="s">
        <v>969</v>
      </c>
      <c r="C79" s="50" t="s">
        <v>38</v>
      </c>
      <c r="D79" s="107">
        <v>20</v>
      </c>
      <c r="E79" s="58">
        <v>0.25</v>
      </c>
      <c r="F79" s="480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x14ac:dyDescent="0.2">
      <c r="A80" s="338" t="s">
        <v>271</v>
      </c>
      <c r="B80" s="185" t="s">
        <v>211</v>
      </c>
      <c r="C80" s="50" t="s">
        <v>38</v>
      </c>
      <c r="D80" s="107">
        <v>20</v>
      </c>
      <c r="E80" s="59">
        <v>0.505</v>
      </c>
      <c r="F80" s="480">
        <v>144</v>
      </c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1202</v>
      </c>
      <c r="B81" s="185" t="s">
        <v>1203</v>
      </c>
      <c r="C81" s="746" t="s">
        <v>15</v>
      </c>
      <c r="D81" s="747">
        <v>8</v>
      </c>
      <c r="E81" s="59">
        <v>0.505</v>
      </c>
      <c r="F81" s="52">
        <v>64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968</v>
      </c>
      <c r="B82" s="185" t="s">
        <v>967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273</v>
      </c>
      <c r="B83" s="185" t="s">
        <v>214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1204</v>
      </c>
      <c r="B84" s="185" t="s">
        <v>1205</v>
      </c>
      <c r="C84" s="746" t="s">
        <v>1213</v>
      </c>
      <c r="D84" s="747">
        <v>8</v>
      </c>
      <c r="E84" s="59">
        <v>0.505</v>
      </c>
      <c r="F84" s="52">
        <v>64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720</v>
      </c>
      <c r="B85" s="185" t="s">
        <v>719</v>
      </c>
      <c r="C85" s="50" t="s">
        <v>38</v>
      </c>
      <c r="D85" s="107">
        <v>20</v>
      </c>
      <c r="E85" s="59">
        <v>0.505</v>
      </c>
      <c r="F85" s="480">
        <v>144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274</v>
      </c>
      <c r="B86" s="185" t="s">
        <v>213</v>
      </c>
      <c r="C86" s="50" t="s">
        <v>38</v>
      </c>
      <c r="D86" s="107">
        <v>20</v>
      </c>
      <c r="E86" s="59">
        <v>0.505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1206</v>
      </c>
      <c r="B87" s="185" t="s">
        <v>1207</v>
      </c>
      <c r="C87" s="746" t="s">
        <v>15</v>
      </c>
      <c r="D87" s="747">
        <v>8</v>
      </c>
      <c r="E87" s="59">
        <v>0.505</v>
      </c>
      <c r="F87" s="52">
        <v>64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957</v>
      </c>
      <c r="B88" s="185" t="s">
        <v>958</v>
      </c>
      <c r="C88" s="50" t="s">
        <v>959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>
        <v>28300</v>
      </c>
      <c r="B89" s="185" t="s">
        <v>535</v>
      </c>
      <c r="C89" s="50" t="s">
        <v>38</v>
      </c>
      <c r="D89" s="107">
        <v>20</v>
      </c>
      <c r="E89" s="59">
        <v>0.505</v>
      </c>
      <c r="F89" s="480">
        <v>144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>
        <v>28146</v>
      </c>
      <c r="B90" s="185" t="s">
        <v>536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625</v>
      </c>
      <c r="B91" s="185" t="s">
        <v>624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628</v>
      </c>
      <c r="B92" s="185" t="s">
        <v>627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1196</v>
      </c>
      <c r="B93" s="185" t="s">
        <v>1197</v>
      </c>
      <c r="C93" s="50" t="s">
        <v>38</v>
      </c>
      <c r="D93" s="107">
        <v>20</v>
      </c>
      <c r="E93" s="59">
        <v>0.505</v>
      </c>
      <c r="F93" s="480">
        <v>144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1198</v>
      </c>
      <c r="B94" s="185" t="s">
        <v>1199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 t="s">
        <v>774</v>
      </c>
      <c r="B95" s="185" t="s">
        <v>775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ht="16.5" thickBot="1" x14ac:dyDescent="0.3">
      <c r="A96" s="338"/>
      <c r="B96" s="778" t="s">
        <v>175</v>
      </c>
      <c r="C96" s="779"/>
      <c r="D96" s="70"/>
      <c r="E96" s="70"/>
      <c r="F96" s="70"/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510</v>
      </c>
      <c r="B97" s="99" t="s">
        <v>230</v>
      </c>
      <c r="C97" s="46" t="s">
        <v>29</v>
      </c>
      <c r="D97" s="100">
        <v>20</v>
      </c>
      <c r="E97" s="67">
        <v>0.3</v>
      </c>
      <c r="F97" s="48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ht="13.5" thickBot="1" x14ac:dyDescent="0.25">
      <c r="A98" s="338" t="s">
        <v>275</v>
      </c>
      <c r="B98" s="101" t="s">
        <v>231</v>
      </c>
      <c r="C98" s="53" t="s">
        <v>49</v>
      </c>
      <c r="D98" s="102">
        <v>20</v>
      </c>
      <c r="E98" s="60">
        <v>0.3</v>
      </c>
      <c r="F98" s="34">
        <v>80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ht="13.5" thickBot="1" x14ac:dyDescent="0.25">
      <c r="A99" s="338"/>
      <c r="B99" s="25" t="s">
        <v>11</v>
      </c>
      <c r="C99" s="931"/>
      <c r="D99" s="45"/>
      <c r="E99" s="45"/>
      <c r="F99" s="45"/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1193</v>
      </c>
      <c r="B100" s="935" t="s">
        <v>381</v>
      </c>
      <c r="C100" s="46" t="s">
        <v>50</v>
      </c>
      <c r="D100" s="81">
        <v>120</v>
      </c>
      <c r="E100" s="96">
        <v>0.4</v>
      </c>
      <c r="F100" s="491">
        <v>220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382</v>
      </c>
      <c r="B101" s="932" t="s">
        <v>381</v>
      </c>
      <c r="C101" s="454" t="s">
        <v>50</v>
      </c>
      <c r="D101" s="933">
        <v>480</v>
      </c>
      <c r="E101" s="934">
        <v>0.4</v>
      </c>
      <c r="F101" s="936">
        <v>80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276</v>
      </c>
      <c r="B102" s="602" t="s">
        <v>232</v>
      </c>
      <c r="C102" s="603" t="s">
        <v>50</v>
      </c>
      <c r="D102" s="604">
        <v>480</v>
      </c>
      <c r="E102" s="605">
        <v>0.25</v>
      </c>
      <c r="F102" s="937">
        <v>80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1194</v>
      </c>
      <c r="B103" s="453" t="s">
        <v>140</v>
      </c>
      <c r="C103" s="454" t="s">
        <v>50</v>
      </c>
      <c r="D103" s="455">
        <v>120</v>
      </c>
      <c r="E103" s="456"/>
      <c r="F103" s="936">
        <v>220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277</v>
      </c>
      <c r="B104" s="453" t="s">
        <v>140</v>
      </c>
      <c r="C104" s="454" t="s">
        <v>50</v>
      </c>
      <c r="D104" s="455">
        <v>480</v>
      </c>
      <c r="E104" s="456"/>
      <c r="F104" s="936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1195</v>
      </c>
      <c r="B105" s="453" t="s">
        <v>141</v>
      </c>
      <c r="C105" s="454" t="s">
        <v>50</v>
      </c>
      <c r="D105" s="455">
        <v>120</v>
      </c>
      <c r="E105" s="456"/>
      <c r="F105" s="936">
        <v>220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278</v>
      </c>
      <c r="B106" s="453" t="s">
        <v>141</v>
      </c>
      <c r="C106" s="454" t="s">
        <v>50</v>
      </c>
      <c r="D106" s="455">
        <v>480</v>
      </c>
      <c r="E106" s="456"/>
      <c r="F106" s="936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1016</v>
      </c>
      <c r="B107" s="453" t="s">
        <v>1015</v>
      </c>
      <c r="C107" s="454" t="s">
        <v>1014</v>
      </c>
      <c r="D107" s="455">
        <v>300</v>
      </c>
      <c r="E107" s="456"/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>
        <v>32101</v>
      </c>
      <c r="B108" s="602" t="s">
        <v>538</v>
      </c>
      <c r="C108" s="603" t="s">
        <v>537</v>
      </c>
      <c r="D108" s="604">
        <v>108</v>
      </c>
      <c r="E108" s="605">
        <v>0.505</v>
      </c>
      <c r="F108" s="937">
        <v>140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>
        <v>32102</v>
      </c>
      <c r="B109" s="602" t="s">
        <v>539</v>
      </c>
      <c r="C109" s="603" t="s">
        <v>537</v>
      </c>
      <c r="D109" s="604">
        <v>108</v>
      </c>
      <c r="E109" s="605">
        <v>0.505</v>
      </c>
      <c r="F109" s="937">
        <v>140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ht="13.5" thickBot="1" x14ac:dyDescent="0.25">
      <c r="A110" s="338">
        <v>32103</v>
      </c>
      <c r="B110" s="602" t="s">
        <v>540</v>
      </c>
      <c r="C110" s="603" t="s">
        <v>537</v>
      </c>
      <c r="D110" s="604">
        <v>108</v>
      </c>
      <c r="E110" s="605">
        <v>0.505</v>
      </c>
      <c r="F110" s="937">
        <v>140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ht="13.5" thickBot="1" x14ac:dyDescent="0.25">
      <c r="A111" s="338"/>
      <c r="B111" s="25" t="s">
        <v>12</v>
      </c>
      <c r="C111" s="938"/>
      <c r="D111" s="939"/>
      <c r="E111" s="939"/>
      <c r="F111" s="940"/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976</v>
      </c>
      <c r="B112" s="792" t="s">
        <v>975</v>
      </c>
      <c r="C112" s="236" t="s">
        <v>977</v>
      </c>
      <c r="D112" s="237">
        <v>16</v>
      </c>
      <c r="E112" s="237" t="s">
        <v>62</v>
      </c>
      <c r="F112" s="478">
        <v>144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979</v>
      </c>
      <c r="B113" s="793" t="s">
        <v>978</v>
      </c>
      <c r="C113" s="789" t="s">
        <v>977</v>
      </c>
      <c r="D113" s="790">
        <v>16</v>
      </c>
      <c r="E113" s="790" t="s">
        <v>62</v>
      </c>
      <c r="F113" s="791">
        <v>144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280</v>
      </c>
      <c r="B114" s="788" t="s">
        <v>144</v>
      </c>
      <c r="C114" s="789" t="s">
        <v>27</v>
      </c>
      <c r="D114" s="790">
        <v>16</v>
      </c>
      <c r="E114" s="790" t="s">
        <v>62</v>
      </c>
      <c r="F114" s="791">
        <v>144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 t="s">
        <v>281</v>
      </c>
      <c r="B115" s="654" t="s">
        <v>151</v>
      </c>
      <c r="C115" s="239" t="s">
        <v>27</v>
      </c>
      <c r="D115" s="240">
        <v>16</v>
      </c>
      <c r="E115" s="240" t="s">
        <v>62</v>
      </c>
      <c r="F115" s="479">
        <v>144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 t="s">
        <v>282</v>
      </c>
      <c r="B116" s="654" t="s">
        <v>150</v>
      </c>
      <c r="C116" s="239" t="s">
        <v>27</v>
      </c>
      <c r="D116" s="240">
        <v>16</v>
      </c>
      <c r="E116" s="240" t="s">
        <v>62</v>
      </c>
      <c r="F116" s="479">
        <v>144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283</v>
      </c>
      <c r="B117" s="654" t="s">
        <v>204</v>
      </c>
      <c r="C117" s="239" t="s">
        <v>27</v>
      </c>
      <c r="D117" s="240">
        <v>16</v>
      </c>
      <c r="E117" s="240" t="s">
        <v>62</v>
      </c>
      <c r="F117" s="479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416</v>
      </c>
      <c r="B118" s="654" t="s">
        <v>415</v>
      </c>
      <c r="C118" s="239" t="s">
        <v>27</v>
      </c>
      <c r="D118" s="240">
        <v>16</v>
      </c>
      <c r="E118" s="240" t="s">
        <v>62</v>
      </c>
      <c r="F118" s="479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ht="13.5" customHeight="1" x14ac:dyDescent="0.2">
      <c r="A119" s="338" t="s">
        <v>284</v>
      </c>
      <c r="B119" s="654" t="s">
        <v>145</v>
      </c>
      <c r="C119" s="239" t="s">
        <v>27</v>
      </c>
      <c r="D119" s="240">
        <v>16</v>
      </c>
      <c r="E119" s="240" t="s">
        <v>62</v>
      </c>
      <c r="F119" s="479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285</v>
      </c>
      <c r="B120" s="654" t="s">
        <v>146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286</v>
      </c>
      <c r="B121" s="654" t="s">
        <v>147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287</v>
      </c>
      <c r="B122" s="654" t="s">
        <v>148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387</v>
      </c>
      <c r="B123" s="654" t="s">
        <v>148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458</v>
      </c>
      <c r="B124" s="654" t="s">
        <v>457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471</v>
      </c>
      <c r="B125" s="654" t="s">
        <v>152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1158</v>
      </c>
      <c r="B126" s="654" t="s">
        <v>589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1157</v>
      </c>
      <c r="B127" s="654" t="s">
        <v>590</v>
      </c>
      <c r="C127" s="548" t="s">
        <v>27</v>
      </c>
      <c r="D127" s="545">
        <v>16</v>
      </c>
      <c r="E127" s="240" t="s">
        <v>62</v>
      </c>
      <c r="F127" s="557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617</v>
      </c>
      <c r="B128" s="654" t="s">
        <v>618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620</v>
      </c>
      <c r="B129" s="654" t="s">
        <v>619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1227</v>
      </c>
      <c r="B130" s="654" t="s">
        <v>1226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288</v>
      </c>
      <c r="B131" s="655" t="s">
        <v>143</v>
      </c>
      <c r="C131" s="30" t="s">
        <v>31</v>
      </c>
      <c r="D131" s="97">
        <v>10</v>
      </c>
      <c r="E131" s="93" t="s">
        <v>62</v>
      </c>
      <c r="F131" s="480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289</v>
      </c>
      <c r="B132" s="655" t="s">
        <v>142</v>
      </c>
      <c r="C132" s="30" t="s">
        <v>31</v>
      </c>
      <c r="D132" s="97">
        <v>10</v>
      </c>
      <c r="E132" s="93" t="s">
        <v>62</v>
      </c>
      <c r="F132" s="480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290</v>
      </c>
      <c r="B133" s="655" t="s">
        <v>205</v>
      </c>
      <c r="C133" s="30" t="s">
        <v>31</v>
      </c>
      <c r="D133" s="97">
        <v>10</v>
      </c>
      <c r="E133" s="93" t="s">
        <v>62</v>
      </c>
      <c r="F133" s="480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291</v>
      </c>
      <c r="B134" s="655" t="s">
        <v>149</v>
      </c>
      <c r="C134" s="30" t="s">
        <v>31</v>
      </c>
      <c r="D134" s="97">
        <v>10</v>
      </c>
      <c r="E134" s="93" t="s">
        <v>62</v>
      </c>
      <c r="F134" s="480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292</v>
      </c>
      <c r="B135" s="655" t="s">
        <v>206</v>
      </c>
      <c r="C135" s="30" t="s">
        <v>31</v>
      </c>
      <c r="D135" s="97">
        <v>10</v>
      </c>
      <c r="E135" s="93" t="s">
        <v>62</v>
      </c>
      <c r="F135" s="480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293</v>
      </c>
      <c r="B136" s="655" t="s">
        <v>146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294</v>
      </c>
      <c r="B137" s="656" t="s">
        <v>147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843</v>
      </c>
      <c r="B138" s="656" t="s">
        <v>842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893</v>
      </c>
      <c r="B139" s="655" t="s">
        <v>894</v>
      </c>
      <c r="C139" s="52" t="s">
        <v>27</v>
      </c>
      <c r="D139" s="93">
        <v>16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1131</v>
      </c>
      <c r="B140" s="655" t="s">
        <v>589</v>
      </c>
      <c r="C140" s="52" t="s">
        <v>31</v>
      </c>
      <c r="D140" s="93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1129</v>
      </c>
      <c r="B141" s="655" t="s">
        <v>1130</v>
      </c>
      <c r="C141" s="52" t="s">
        <v>31</v>
      </c>
      <c r="D141" s="93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295</v>
      </c>
      <c r="B142" s="657" t="s">
        <v>143</v>
      </c>
      <c r="C142" s="431" t="s">
        <v>209</v>
      </c>
      <c r="D142" s="432">
        <v>6</v>
      </c>
      <c r="E142" s="432" t="s">
        <v>62</v>
      </c>
      <c r="F142" s="481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296</v>
      </c>
      <c r="B143" s="657" t="s">
        <v>149</v>
      </c>
      <c r="C143" s="431" t="s">
        <v>209</v>
      </c>
      <c r="D143" s="432">
        <v>6</v>
      </c>
      <c r="E143" s="432" t="s">
        <v>62</v>
      </c>
      <c r="F143" s="481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252</v>
      </c>
      <c r="B144" s="657" t="s">
        <v>152</v>
      </c>
      <c r="C144" s="431" t="s">
        <v>209</v>
      </c>
      <c r="D144" s="432">
        <v>6</v>
      </c>
      <c r="E144" s="432" t="s">
        <v>62</v>
      </c>
      <c r="F144" s="481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1035</v>
      </c>
      <c r="B145" s="658" t="s">
        <v>589</v>
      </c>
      <c r="C145" s="548" t="s">
        <v>209</v>
      </c>
      <c r="D145" s="545">
        <v>6</v>
      </c>
      <c r="E145" s="545" t="s">
        <v>62</v>
      </c>
      <c r="F145" s="557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1036</v>
      </c>
      <c r="B146" s="1022" t="s">
        <v>590</v>
      </c>
      <c r="C146" s="548" t="s">
        <v>209</v>
      </c>
      <c r="D146" s="545">
        <v>6</v>
      </c>
      <c r="E146" s="545" t="s">
        <v>62</v>
      </c>
      <c r="F146" s="557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1235</v>
      </c>
      <c r="B147" s="1019" t="s">
        <v>1234</v>
      </c>
      <c r="C147" s="1020">
        <v>1000</v>
      </c>
      <c r="D147" s="1021">
        <v>8</v>
      </c>
      <c r="E147" s="545" t="s">
        <v>62</v>
      </c>
      <c r="F147" s="937">
        <v>64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ht="13.5" thickBot="1" x14ac:dyDescent="0.25">
      <c r="A148" s="338" t="s">
        <v>1236</v>
      </c>
      <c r="B148" s="744" t="s">
        <v>1237</v>
      </c>
      <c r="C148" s="549">
        <v>1000</v>
      </c>
      <c r="D148" s="551">
        <v>8</v>
      </c>
      <c r="E148" s="545" t="s">
        <v>62</v>
      </c>
      <c r="F148" s="552">
        <v>64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873"/>
      <c r="B149" s="947" t="s">
        <v>13</v>
      </c>
      <c r="C149" s="959"/>
      <c r="D149" s="25"/>
      <c r="E149" s="968"/>
      <c r="F149" s="963"/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873" t="s">
        <v>1208</v>
      </c>
      <c r="B150" s="985" t="s">
        <v>1211</v>
      </c>
      <c r="C150" s="272" t="s">
        <v>170</v>
      </c>
      <c r="D150" s="983">
        <v>72</v>
      </c>
      <c r="E150" s="437" t="s">
        <v>62</v>
      </c>
      <c r="F150" s="984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873" t="s">
        <v>1209</v>
      </c>
      <c r="B151" s="985" t="s">
        <v>1210</v>
      </c>
      <c r="C151" s="272" t="s">
        <v>2</v>
      </c>
      <c r="D151" s="983">
        <v>36</v>
      </c>
      <c r="E151" s="437" t="s">
        <v>62</v>
      </c>
      <c r="F151" s="984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873" t="s">
        <v>297</v>
      </c>
      <c r="B152" s="986" t="s">
        <v>96</v>
      </c>
      <c r="C152" s="454" t="s">
        <v>118</v>
      </c>
      <c r="D152" s="960">
        <v>12</v>
      </c>
      <c r="E152" s="437" t="s">
        <v>62</v>
      </c>
      <c r="F152" s="964">
        <v>190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873" t="s">
        <v>298</v>
      </c>
      <c r="B153" s="975" t="s">
        <v>14</v>
      </c>
      <c r="C153" s="278" t="s">
        <v>31</v>
      </c>
      <c r="D153" s="961">
        <v>12</v>
      </c>
      <c r="E153" s="437" t="s">
        <v>62</v>
      </c>
      <c r="F153" s="965">
        <v>66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ht="13.5" thickBot="1" x14ac:dyDescent="0.25">
      <c r="A154" s="873" t="s">
        <v>299</v>
      </c>
      <c r="B154" s="987" t="s">
        <v>14</v>
      </c>
      <c r="C154" s="621" t="s">
        <v>15</v>
      </c>
      <c r="D154" s="962">
        <v>6</v>
      </c>
      <c r="E154" s="966" t="s">
        <v>62</v>
      </c>
      <c r="F154" s="967">
        <v>80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338"/>
      <c r="B155" s="373" t="s">
        <v>22</v>
      </c>
      <c r="C155" s="187"/>
      <c r="D155" s="45"/>
      <c r="E155" s="45"/>
      <c r="F155" s="45"/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338" t="s">
        <v>300</v>
      </c>
      <c r="B156" s="331" t="s">
        <v>28</v>
      </c>
      <c r="C156" s="105" t="s">
        <v>27</v>
      </c>
      <c r="D156" s="436">
        <v>16</v>
      </c>
      <c r="E156" s="93" t="s">
        <v>62</v>
      </c>
      <c r="F156" s="106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338" t="s">
        <v>301</v>
      </c>
      <c r="B157" s="622" t="s">
        <v>20</v>
      </c>
      <c r="C157" s="623" t="s">
        <v>27</v>
      </c>
      <c r="D157" s="624">
        <v>16</v>
      </c>
      <c r="E157" s="545" t="s">
        <v>62</v>
      </c>
      <c r="F157" s="625">
        <v>144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338"/>
      <c r="B158" s="330" t="s">
        <v>1246</v>
      </c>
      <c r="C158" s="105" t="s">
        <v>15</v>
      </c>
      <c r="D158" s="436">
        <v>8</v>
      </c>
      <c r="E158" s="93" t="s">
        <v>62</v>
      </c>
      <c r="F158" s="106">
        <v>64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338" t="s">
        <v>302</v>
      </c>
      <c r="B159" s="331" t="s">
        <v>21</v>
      </c>
      <c r="C159" s="105" t="s">
        <v>27</v>
      </c>
      <c r="D159" s="436">
        <v>16</v>
      </c>
      <c r="E159" s="93" t="s">
        <v>62</v>
      </c>
      <c r="F159" s="106">
        <v>144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 t="s">
        <v>303</v>
      </c>
      <c r="B160" s="330" t="s">
        <v>19</v>
      </c>
      <c r="C160" s="105" t="s">
        <v>27</v>
      </c>
      <c r="D160" s="436">
        <v>16</v>
      </c>
      <c r="E160" s="93" t="s">
        <v>62</v>
      </c>
      <c r="F160" s="106">
        <v>144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1245</v>
      </c>
      <c r="B161" s="330" t="s">
        <v>19</v>
      </c>
      <c r="C161" s="105" t="s">
        <v>15</v>
      </c>
      <c r="D161" s="436">
        <v>8</v>
      </c>
      <c r="E161" s="93" t="s">
        <v>62</v>
      </c>
      <c r="F161" s="106">
        <v>64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304</v>
      </c>
      <c r="B162" s="330" t="s">
        <v>187</v>
      </c>
      <c r="C162" s="278" t="s">
        <v>27</v>
      </c>
      <c r="D162" s="436">
        <v>16</v>
      </c>
      <c r="E162" s="93" t="s">
        <v>62</v>
      </c>
      <c r="F162" s="4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305</v>
      </c>
      <c r="B163" s="330" t="s">
        <v>24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306</v>
      </c>
      <c r="B164" s="330" t="s">
        <v>223</v>
      </c>
      <c r="C164" s="278" t="s">
        <v>27</v>
      </c>
      <c r="D164" s="436">
        <v>16</v>
      </c>
      <c r="E164" s="93" t="s">
        <v>62</v>
      </c>
      <c r="F164" s="4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307</v>
      </c>
      <c r="B165" s="330" t="s">
        <v>23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308</v>
      </c>
      <c r="B166" s="331" t="s">
        <v>18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1252</v>
      </c>
      <c r="B167" s="331" t="s">
        <v>18</v>
      </c>
      <c r="C167" s="105" t="s">
        <v>15</v>
      </c>
      <c r="D167" s="436">
        <v>8</v>
      </c>
      <c r="E167" s="93" t="s">
        <v>62</v>
      </c>
      <c r="F167" s="106">
        <v>64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309</v>
      </c>
      <c r="B168" s="330" t="s">
        <v>153</v>
      </c>
      <c r="C168" s="278" t="s">
        <v>27</v>
      </c>
      <c r="D168" s="436">
        <v>16</v>
      </c>
      <c r="E168" s="93" t="s">
        <v>62</v>
      </c>
      <c r="F168" s="4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310</v>
      </c>
      <c r="B169" s="330" t="s">
        <v>154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829</v>
      </c>
      <c r="B170" s="721" t="s">
        <v>830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886</v>
      </c>
      <c r="B171" s="330" t="s">
        <v>882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885</v>
      </c>
      <c r="B172" s="330" t="s">
        <v>881</v>
      </c>
      <c r="C172" s="278" t="s">
        <v>27</v>
      </c>
      <c r="D172" s="436">
        <v>16</v>
      </c>
      <c r="E172" s="93" t="s">
        <v>62</v>
      </c>
      <c r="F172" s="4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884</v>
      </c>
      <c r="B173" s="330" t="s">
        <v>883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613</v>
      </c>
      <c r="B174" s="330" t="s">
        <v>612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311</v>
      </c>
      <c r="B175" s="330" t="s">
        <v>222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583</v>
      </c>
      <c r="B176" s="330" t="s">
        <v>582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857</v>
      </c>
      <c r="B177" s="330" t="s">
        <v>856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767</v>
      </c>
      <c r="B178" s="330" t="s">
        <v>771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768</v>
      </c>
      <c r="B179" s="330" t="s">
        <v>772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761</v>
      </c>
      <c r="B180" s="330" t="s">
        <v>773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707</v>
      </c>
      <c r="B181" s="599" t="s">
        <v>706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479</v>
      </c>
      <c r="B182" s="659" t="s">
        <v>477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480</v>
      </c>
      <c r="B183" s="659" t="s">
        <v>478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312</v>
      </c>
      <c r="B184" s="331" t="s">
        <v>43</v>
      </c>
      <c r="C184" s="105" t="s">
        <v>30</v>
      </c>
      <c r="D184" s="438">
        <v>10</v>
      </c>
      <c r="E184" s="93" t="s">
        <v>62</v>
      </c>
      <c r="F184" s="462">
        <v>84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313</v>
      </c>
      <c r="B185" s="330" t="s">
        <v>40</v>
      </c>
      <c r="C185" s="278" t="s">
        <v>30</v>
      </c>
      <c r="D185" s="436">
        <v>10</v>
      </c>
      <c r="E185" s="93" t="s">
        <v>62</v>
      </c>
      <c r="F185" s="127">
        <v>84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314</v>
      </c>
      <c r="B186" s="330" t="s">
        <v>42</v>
      </c>
      <c r="C186" s="278" t="s">
        <v>30</v>
      </c>
      <c r="D186" s="436">
        <v>10</v>
      </c>
      <c r="E186" s="93" t="s">
        <v>62</v>
      </c>
      <c r="F186" s="127">
        <v>84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315</v>
      </c>
      <c r="B187" s="330" t="s">
        <v>188</v>
      </c>
      <c r="C187" s="278" t="s">
        <v>30</v>
      </c>
      <c r="D187" s="436">
        <v>10</v>
      </c>
      <c r="E187" s="93" t="s">
        <v>62</v>
      </c>
      <c r="F187" s="127">
        <v>84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316</v>
      </c>
      <c r="B188" s="331" t="s">
        <v>41</v>
      </c>
      <c r="C188" s="105" t="s">
        <v>30</v>
      </c>
      <c r="D188" s="438">
        <v>10</v>
      </c>
      <c r="E188" s="93" t="s">
        <v>62</v>
      </c>
      <c r="F188" s="462">
        <v>84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317</v>
      </c>
      <c r="B189" s="330" t="s">
        <v>192</v>
      </c>
      <c r="C189" s="278" t="s">
        <v>30</v>
      </c>
      <c r="D189" s="436">
        <v>10</v>
      </c>
      <c r="E189" s="93" t="s">
        <v>62</v>
      </c>
      <c r="F189" s="127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318</v>
      </c>
      <c r="B190" s="331" t="s">
        <v>44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319</v>
      </c>
      <c r="B191" s="330" t="s">
        <v>75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320</v>
      </c>
      <c r="B192" s="330" t="s">
        <v>178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ht="13.5" thickBot="1" x14ac:dyDescent="0.25">
      <c r="A193" s="338" t="s">
        <v>321</v>
      </c>
      <c r="B193" s="330" t="s">
        <v>179</v>
      </c>
      <c r="C193" s="280" t="s">
        <v>30</v>
      </c>
      <c r="D193" s="439">
        <v>10</v>
      </c>
      <c r="E193" s="94" t="s">
        <v>62</v>
      </c>
      <c r="F193" s="11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ht="13.5" thickBot="1" x14ac:dyDescent="0.25">
      <c r="A194" s="338"/>
      <c r="B194" s="226" t="s">
        <v>34</v>
      </c>
      <c r="C194" s="227"/>
      <c r="D194" s="228"/>
      <c r="E194" s="228"/>
      <c r="F194" s="230"/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585"/>
      <c r="B195" s="25" t="s">
        <v>668</v>
      </c>
      <c r="C195" s="141"/>
      <c r="D195" s="45"/>
      <c r="E195" s="45"/>
      <c r="F195" s="45"/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691" t="s">
        <v>749</v>
      </c>
      <c r="B196" s="660" t="s">
        <v>669</v>
      </c>
      <c r="C196" s="636" t="s">
        <v>741</v>
      </c>
      <c r="D196" s="107">
        <v>12</v>
      </c>
      <c r="E196" s="112" t="s">
        <v>62</v>
      </c>
      <c r="F196" s="406">
        <v>120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691" t="s">
        <v>750</v>
      </c>
      <c r="B197" s="660" t="s">
        <v>678</v>
      </c>
      <c r="C197" s="636" t="s">
        <v>741</v>
      </c>
      <c r="D197" s="107">
        <v>12</v>
      </c>
      <c r="E197" s="112" t="s">
        <v>62</v>
      </c>
      <c r="F197" s="406">
        <v>120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743</v>
      </c>
      <c r="B198" s="637" t="s">
        <v>742</v>
      </c>
      <c r="C198" s="278" t="s">
        <v>741</v>
      </c>
      <c r="D198" s="107">
        <v>12</v>
      </c>
      <c r="E198" s="112" t="s">
        <v>62</v>
      </c>
      <c r="F198" s="406">
        <v>120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746</v>
      </c>
      <c r="B199" s="637" t="s">
        <v>744</v>
      </c>
      <c r="C199" s="568" t="s">
        <v>745</v>
      </c>
      <c r="D199" s="569">
        <v>12</v>
      </c>
      <c r="E199" s="629" t="s">
        <v>62</v>
      </c>
      <c r="F199" s="570">
        <v>120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818</v>
      </c>
      <c r="B200" s="637" t="s">
        <v>817</v>
      </c>
      <c r="C200" s="568" t="s">
        <v>741</v>
      </c>
      <c r="D200" s="107">
        <v>12</v>
      </c>
      <c r="E200" s="112" t="s">
        <v>62</v>
      </c>
      <c r="F200" s="406">
        <v>120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5" t="s">
        <v>481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1032</v>
      </c>
      <c r="B203" s="661" t="s">
        <v>482</v>
      </c>
      <c r="C203" s="131" t="s">
        <v>27</v>
      </c>
      <c r="D203" s="91">
        <v>16</v>
      </c>
      <c r="E203" s="111" t="s">
        <v>102</v>
      </c>
      <c r="F203" s="522">
        <v>144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ht="13.5" thickBot="1" x14ac:dyDescent="0.25">
      <c r="A204" s="338">
        <v>31495</v>
      </c>
      <c r="B204" s="333" t="s">
        <v>755</v>
      </c>
      <c r="C204" s="117" t="s">
        <v>27</v>
      </c>
      <c r="D204" s="94">
        <v>16</v>
      </c>
      <c r="E204" s="113" t="s">
        <v>102</v>
      </c>
      <c r="F204" s="524">
        <v>144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>
        <v>31494</v>
      </c>
      <c r="B205" s="662" t="s">
        <v>783</v>
      </c>
      <c r="C205" s="117" t="s">
        <v>27</v>
      </c>
      <c r="D205" s="94">
        <v>16</v>
      </c>
      <c r="E205" s="113" t="s">
        <v>102</v>
      </c>
      <c r="F205" s="524">
        <v>144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519" t="s">
        <v>34</v>
      </c>
      <c r="C206" s="520"/>
      <c r="D206" s="493"/>
      <c r="E206" s="493"/>
      <c r="F206" s="521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307" t="s">
        <v>16</v>
      </c>
      <c r="C207" s="308"/>
      <c r="D207" s="309"/>
      <c r="E207" s="309"/>
      <c r="F207" s="309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322</v>
      </c>
      <c r="B208" s="329" t="s">
        <v>135</v>
      </c>
      <c r="C208" s="104" t="s">
        <v>37</v>
      </c>
      <c r="D208" s="284">
        <v>15</v>
      </c>
      <c r="E208" s="95" t="s">
        <v>102</v>
      </c>
      <c r="F208" s="115">
        <v>128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x14ac:dyDescent="0.2">
      <c r="A209" s="338" t="s">
        <v>323</v>
      </c>
      <c r="B209" s="331" t="s">
        <v>46</v>
      </c>
      <c r="C209" s="272" t="s">
        <v>37</v>
      </c>
      <c r="D209" s="275">
        <v>15</v>
      </c>
      <c r="E209" s="97" t="s">
        <v>102</v>
      </c>
      <c r="F209" s="462">
        <v>128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639</v>
      </c>
      <c r="B210" s="330" t="s">
        <v>638</v>
      </c>
      <c r="C210" s="50" t="s">
        <v>2</v>
      </c>
      <c r="D210" s="581">
        <v>18</v>
      </c>
      <c r="E210" s="93" t="s">
        <v>102</v>
      </c>
      <c r="F210" s="52">
        <v>147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1038</v>
      </c>
      <c r="B211" s="637" t="s">
        <v>694</v>
      </c>
      <c r="C211" s="630" t="s">
        <v>172</v>
      </c>
      <c r="D211" s="631">
        <v>16</v>
      </c>
      <c r="E211" s="93" t="s">
        <v>102</v>
      </c>
      <c r="F211" s="536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x14ac:dyDescent="0.2">
      <c r="A212" s="338" t="s">
        <v>641</v>
      </c>
      <c r="B212" s="583" t="s">
        <v>644</v>
      </c>
      <c r="C212" s="50" t="s">
        <v>2</v>
      </c>
      <c r="D212" s="581">
        <v>18</v>
      </c>
      <c r="E212" s="93" t="s">
        <v>102</v>
      </c>
      <c r="F212" s="52">
        <v>147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1037</v>
      </c>
      <c r="B213" s="1048" t="s">
        <v>693</v>
      </c>
      <c r="C213" s="630" t="s">
        <v>172</v>
      </c>
      <c r="D213" s="631">
        <v>16</v>
      </c>
      <c r="E213" s="93" t="s">
        <v>102</v>
      </c>
      <c r="F213" s="536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640</v>
      </c>
      <c r="B214" s="583" t="s">
        <v>645</v>
      </c>
      <c r="C214" s="50" t="s">
        <v>2</v>
      </c>
      <c r="D214" s="581">
        <v>18</v>
      </c>
      <c r="E214" s="93" t="s">
        <v>102</v>
      </c>
      <c r="F214" s="52">
        <v>114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324</v>
      </c>
      <c r="B215" s="332" t="s">
        <v>703</v>
      </c>
      <c r="C215" s="279" t="s">
        <v>29</v>
      </c>
      <c r="D215" s="285">
        <v>12</v>
      </c>
      <c r="E215" s="97" t="s">
        <v>102</v>
      </c>
      <c r="F215" s="162">
        <v>190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705</v>
      </c>
      <c r="B216" s="598" t="s">
        <v>704</v>
      </c>
      <c r="C216" s="279" t="s">
        <v>29</v>
      </c>
      <c r="D216" s="285">
        <v>12</v>
      </c>
      <c r="E216" s="97" t="s">
        <v>102</v>
      </c>
      <c r="F216" s="162">
        <v>190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ht="13.5" thickBot="1" x14ac:dyDescent="0.25">
      <c r="A217" s="338" t="s">
        <v>325</v>
      </c>
      <c r="B217" s="334" t="s">
        <v>83</v>
      </c>
      <c r="C217" s="287" t="s">
        <v>29</v>
      </c>
      <c r="D217" s="286">
        <v>12</v>
      </c>
      <c r="E217" s="160" t="s">
        <v>102</v>
      </c>
      <c r="F217" s="164">
        <v>190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ht="13.5" thickBot="1" x14ac:dyDescent="0.25">
      <c r="A218" s="338"/>
      <c r="B218" s="226" t="s">
        <v>34</v>
      </c>
      <c r="C218" s="227"/>
      <c r="D218" s="228"/>
      <c r="E218" s="228"/>
      <c r="F218" s="230"/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ht="13.5" thickBot="1" x14ac:dyDescent="0.25">
      <c r="A219" s="338"/>
      <c r="B219" s="461" t="s">
        <v>17</v>
      </c>
      <c r="C219" s="313"/>
      <c r="D219" s="309"/>
      <c r="E219" s="309"/>
      <c r="F219" s="309"/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690" t="s">
        <v>326</v>
      </c>
      <c r="B220" s="626" t="s">
        <v>39</v>
      </c>
      <c r="C220" s="104" t="s">
        <v>37</v>
      </c>
      <c r="D220" s="284">
        <v>15</v>
      </c>
      <c r="E220" s="95" t="s">
        <v>102</v>
      </c>
      <c r="F220" s="115">
        <v>128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646</v>
      </c>
      <c r="B221" s="622" t="s">
        <v>95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697</v>
      </c>
      <c r="B222" s="627" t="s">
        <v>696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ht="13.5" thickBot="1" x14ac:dyDescent="0.25">
      <c r="A223" s="338" t="s">
        <v>327</v>
      </c>
      <c r="B223" s="628" t="s">
        <v>136</v>
      </c>
      <c r="C223" s="280" t="s">
        <v>29</v>
      </c>
      <c r="D223" s="288">
        <v>12</v>
      </c>
      <c r="E223" s="94" t="s">
        <v>102</v>
      </c>
      <c r="F223" s="129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/>
      <c r="B224" s="226" t="s">
        <v>34</v>
      </c>
      <c r="C224" s="227"/>
      <c r="D224" s="228"/>
      <c r="E224" s="228"/>
      <c r="F224" s="230"/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461" t="s">
        <v>119</v>
      </c>
      <c r="C225" s="313"/>
      <c r="D225" s="309"/>
      <c r="E225" s="309"/>
      <c r="F225" s="309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x14ac:dyDescent="0.2">
      <c r="A226" s="338" t="s">
        <v>328</v>
      </c>
      <c r="B226" s="335" t="s">
        <v>137</v>
      </c>
      <c r="C226" s="277" t="s">
        <v>37</v>
      </c>
      <c r="D226" s="289">
        <v>15</v>
      </c>
      <c r="E226" s="95" t="s">
        <v>102</v>
      </c>
      <c r="F226" s="131">
        <v>128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648</v>
      </c>
      <c r="B227" s="330" t="s">
        <v>117</v>
      </c>
      <c r="C227" s="50" t="s">
        <v>2</v>
      </c>
      <c r="D227" s="581">
        <v>18</v>
      </c>
      <c r="E227" s="93" t="s">
        <v>102</v>
      </c>
      <c r="F227" s="52">
        <v>147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 t="s">
        <v>1224</v>
      </c>
      <c r="B228" s="333" t="s">
        <v>1225</v>
      </c>
      <c r="C228" s="630" t="s">
        <v>172</v>
      </c>
      <c r="D228" s="631">
        <v>16</v>
      </c>
      <c r="E228" s="93" t="s">
        <v>102</v>
      </c>
      <c r="F228" s="536">
        <v>144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329</v>
      </c>
      <c r="B229" s="333" t="s">
        <v>138</v>
      </c>
      <c r="C229" s="280" t="s">
        <v>29</v>
      </c>
      <c r="D229" s="288">
        <v>12</v>
      </c>
      <c r="E229" s="94" t="s">
        <v>102</v>
      </c>
      <c r="F229" s="129">
        <v>190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/>
      <c r="B230" s="226" t="s">
        <v>34</v>
      </c>
      <c r="C230" s="227"/>
      <c r="D230" s="228"/>
      <c r="E230" s="228"/>
      <c r="F230" s="230"/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376" t="s">
        <v>114</v>
      </c>
      <c r="C231" s="377"/>
      <c r="D231" s="378"/>
      <c r="E231" s="378"/>
      <c r="F231" s="378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x14ac:dyDescent="0.2">
      <c r="A232" s="338" t="s">
        <v>330</v>
      </c>
      <c r="B232" s="663" t="s">
        <v>112</v>
      </c>
      <c r="C232" s="131" t="s">
        <v>27</v>
      </c>
      <c r="D232" s="131">
        <v>16</v>
      </c>
      <c r="E232" s="131" t="s">
        <v>62</v>
      </c>
      <c r="F232" s="522">
        <v>144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331</v>
      </c>
      <c r="B233" s="660" t="s">
        <v>113</v>
      </c>
      <c r="C233" s="127" t="s">
        <v>27</v>
      </c>
      <c r="D233" s="127">
        <v>16</v>
      </c>
      <c r="E233" s="127" t="s">
        <v>62</v>
      </c>
      <c r="F233" s="523">
        <v>144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1033</v>
      </c>
      <c r="B234" s="660" t="s">
        <v>521</v>
      </c>
      <c r="C234" s="127" t="s">
        <v>27</v>
      </c>
      <c r="D234" s="127">
        <v>16</v>
      </c>
      <c r="E234" s="127" t="s">
        <v>62</v>
      </c>
      <c r="F234" s="523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879</v>
      </c>
      <c r="B235" s="660" t="s">
        <v>880</v>
      </c>
      <c r="C235" s="127" t="s">
        <v>27</v>
      </c>
      <c r="D235" s="127">
        <v>16</v>
      </c>
      <c r="E235" s="127" t="s">
        <v>62</v>
      </c>
      <c r="F235" s="523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332</v>
      </c>
      <c r="B236" s="660" t="s">
        <v>177</v>
      </c>
      <c r="C236" s="127" t="s">
        <v>27</v>
      </c>
      <c r="D236" s="127">
        <v>16</v>
      </c>
      <c r="E236" s="127" t="s">
        <v>62</v>
      </c>
      <c r="F236" s="523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519" t="s">
        <v>34</v>
      </c>
      <c r="C237" s="520"/>
      <c r="D237" s="493"/>
      <c r="E237" s="493"/>
      <c r="F237" s="521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873"/>
      <c r="B238" s="1053" t="s">
        <v>228</v>
      </c>
      <c r="C238" s="376"/>
      <c r="D238" s="376"/>
      <c r="E238" s="376"/>
      <c r="F238" s="1054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873" t="s">
        <v>333</v>
      </c>
      <c r="B239" s="1051" t="s">
        <v>224</v>
      </c>
      <c r="C239" s="131" t="s">
        <v>227</v>
      </c>
      <c r="D239" s="131">
        <v>16</v>
      </c>
      <c r="E239" s="131" t="s">
        <v>62</v>
      </c>
      <c r="F239" s="588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873" t="s">
        <v>334</v>
      </c>
      <c r="B240" s="1050" t="s">
        <v>225</v>
      </c>
      <c r="C240" s="127" t="s">
        <v>227</v>
      </c>
      <c r="D240" s="127">
        <v>16</v>
      </c>
      <c r="E240" s="127" t="s">
        <v>62</v>
      </c>
      <c r="F240" s="589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873" t="s">
        <v>335</v>
      </c>
      <c r="B241" s="1050" t="s">
        <v>226</v>
      </c>
      <c r="C241" s="127" t="s">
        <v>227</v>
      </c>
      <c r="D241" s="127">
        <v>16</v>
      </c>
      <c r="E241" s="127" t="s">
        <v>62</v>
      </c>
      <c r="F241" s="589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873" t="s">
        <v>777</v>
      </c>
      <c r="B242" s="1050" t="s">
        <v>776</v>
      </c>
      <c r="C242" s="127" t="s">
        <v>227</v>
      </c>
      <c r="D242" s="127">
        <v>16</v>
      </c>
      <c r="E242" s="127" t="s">
        <v>62</v>
      </c>
      <c r="F242" s="589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873" t="s">
        <v>779</v>
      </c>
      <c r="B243" s="721" t="s">
        <v>778</v>
      </c>
      <c r="C243" s="127" t="s">
        <v>227</v>
      </c>
      <c r="D243" s="127">
        <v>16</v>
      </c>
      <c r="E243" s="127" t="s">
        <v>62</v>
      </c>
      <c r="F243" s="589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873" t="s">
        <v>689</v>
      </c>
      <c r="B244" s="1050" t="s">
        <v>688</v>
      </c>
      <c r="C244" s="127" t="s">
        <v>227</v>
      </c>
      <c r="D244" s="127">
        <v>16</v>
      </c>
      <c r="E244" s="127" t="s">
        <v>62</v>
      </c>
      <c r="F244" s="589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3" t="s">
        <v>690</v>
      </c>
      <c r="B245" s="1050" t="s">
        <v>691</v>
      </c>
      <c r="C245" s="127" t="s">
        <v>227</v>
      </c>
      <c r="D245" s="127">
        <v>16</v>
      </c>
      <c r="E245" s="127" t="s">
        <v>62</v>
      </c>
      <c r="F245" s="589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3" t="s">
        <v>1240</v>
      </c>
      <c r="B246" s="1050" t="s">
        <v>1239</v>
      </c>
      <c r="C246" s="127" t="s">
        <v>1238</v>
      </c>
      <c r="D246" s="127">
        <v>12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873" t="s">
        <v>1242</v>
      </c>
      <c r="B247" s="1052" t="s">
        <v>1241</v>
      </c>
      <c r="C247" s="612" t="s">
        <v>1238</v>
      </c>
      <c r="D247" s="612">
        <v>12</v>
      </c>
      <c r="E247" s="612" t="s">
        <v>62</v>
      </c>
      <c r="F247" s="1055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338"/>
      <c r="B248" s="519" t="s">
        <v>34</v>
      </c>
      <c r="C248" s="520"/>
      <c r="D248" s="493"/>
      <c r="E248" s="493"/>
      <c r="F248" s="521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338"/>
      <c r="B249" s="376" t="s">
        <v>483</v>
      </c>
      <c r="C249" s="376"/>
      <c r="D249" s="378"/>
      <c r="E249" s="378"/>
      <c r="F249" s="378"/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ht="13.5" thickBot="1" x14ac:dyDescent="0.25">
      <c r="A250" s="338" t="s">
        <v>485</v>
      </c>
      <c r="B250" s="333" t="s">
        <v>484</v>
      </c>
      <c r="C250" s="280" t="s">
        <v>172</v>
      </c>
      <c r="D250" s="288">
        <v>16</v>
      </c>
      <c r="E250" s="94" t="s">
        <v>63</v>
      </c>
      <c r="F250" s="382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ht="13.5" thickBot="1" x14ac:dyDescent="0.25">
      <c r="A251" s="338"/>
      <c r="B251" s="226" t="s">
        <v>34</v>
      </c>
      <c r="C251" s="227"/>
      <c r="D251" s="228"/>
      <c r="E251" s="228"/>
      <c r="F251" s="230"/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338"/>
      <c r="B252" s="376" t="s">
        <v>229</v>
      </c>
      <c r="C252" s="376"/>
      <c r="D252" s="378"/>
      <c r="E252" s="378"/>
      <c r="F252" s="378"/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ht="13.5" thickBot="1" x14ac:dyDescent="0.25">
      <c r="A253" s="338" t="s">
        <v>336</v>
      </c>
      <c r="B253" s="330" t="s">
        <v>180</v>
      </c>
      <c r="C253" s="278" t="s">
        <v>172</v>
      </c>
      <c r="D253" s="290">
        <v>16</v>
      </c>
      <c r="E253" s="93" t="s">
        <v>102</v>
      </c>
      <c r="F253" s="124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/>
      <c r="B254" s="226" t="s">
        <v>34</v>
      </c>
      <c r="C254" s="227"/>
      <c r="D254" s="228"/>
      <c r="E254" s="228"/>
      <c r="F254" s="230"/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ht="13.5" thickBot="1" x14ac:dyDescent="0.25">
      <c r="A255" s="338"/>
      <c r="B255" s="461" t="s">
        <v>104</v>
      </c>
      <c r="C255" s="461"/>
      <c r="D255" s="309"/>
      <c r="E255" s="309"/>
      <c r="F255" s="309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338" t="s">
        <v>337</v>
      </c>
      <c r="B256" s="664" t="s">
        <v>109</v>
      </c>
      <c r="C256" s="443" t="s">
        <v>106</v>
      </c>
      <c r="D256" s="115">
        <v>64</v>
      </c>
      <c r="E256" s="115" t="s">
        <v>62</v>
      </c>
      <c r="F256" s="136">
        <v>36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338" t="s">
        <v>614</v>
      </c>
      <c r="B257" s="665" t="s">
        <v>108</v>
      </c>
      <c r="C257" s="442" t="s">
        <v>105</v>
      </c>
      <c r="D257" s="492">
        <v>64</v>
      </c>
      <c r="E257" s="462" t="s">
        <v>62</v>
      </c>
      <c r="F257" s="123">
        <v>36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ht="13.5" thickBot="1" x14ac:dyDescent="0.25">
      <c r="A258" s="690" t="s">
        <v>437</v>
      </c>
      <c r="B258" s="666" t="s">
        <v>110</v>
      </c>
      <c r="C258" s="446" t="s">
        <v>107</v>
      </c>
      <c r="D258" s="492">
        <v>64</v>
      </c>
      <c r="E258" s="463" t="s">
        <v>62</v>
      </c>
      <c r="F258" s="134">
        <v>36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690"/>
      <c r="B259" s="226" t="s">
        <v>34</v>
      </c>
      <c r="C259" s="227"/>
      <c r="D259" s="493"/>
      <c r="E259" s="228"/>
      <c r="F259" s="230"/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690"/>
      <c r="B260" s="309" t="s">
        <v>80</v>
      </c>
      <c r="C260" s="309"/>
      <c r="D260" s="309"/>
      <c r="E260" s="309"/>
      <c r="F260" s="309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690" t="s">
        <v>338</v>
      </c>
      <c r="B261" s="667" t="s">
        <v>156</v>
      </c>
      <c r="C261" s="91" t="s">
        <v>129</v>
      </c>
      <c r="D261" s="1085">
        <v>64</v>
      </c>
      <c r="E261" s="115" t="s">
        <v>62</v>
      </c>
      <c r="F261" s="91">
        <v>36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690" t="s">
        <v>339</v>
      </c>
      <c r="B262" s="668" t="s">
        <v>176</v>
      </c>
      <c r="C262" s="93" t="s">
        <v>129</v>
      </c>
      <c r="D262" s="1082"/>
      <c r="E262" s="127" t="s">
        <v>62</v>
      </c>
      <c r="F262" s="93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2.75" customHeight="1" x14ac:dyDescent="0.2">
      <c r="A263" s="690" t="s">
        <v>340</v>
      </c>
      <c r="B263" s="660" t="s">
        <v>81</v>
      </c>
      <c r="C263" s="1079" t="s">
        <v>453</v>
      </c>
      <c r="D263" s="1082"/>
      <c r="E263" s="127" t="s">
        <v>62</v>
      </c>
      <c r="F263" s="9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690" t="s">
        <v>341</v>
      </c>
      <c r="B264" s="660" t="s">
        <v>88</v>
      </c>
      <c r="C264" s="1080"/>
      <c r="D264" s="1082"/>
      <c r="E264" s="127" t="s">
        <v>62</v>
      </c>
      <c r="F264" s="93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690" t="s">
        <v>473</v>
      </c>
      <c r="B265" s="660" t="s">
        <v>155</v>
      </c>
      <c r="C265" s="1080"/>
      <c r="D265" s="1082"/>
      <c r="E265" s="492" t="s">
        <v>62</v>
      </c>
      <c r="F265" s="123">
        <v>36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x14ac:dyDescent="0.2">
      <c r="A266" s="690" t="s">
        <v>476</v>
      </c>
      <c r="B266" s="660" t="s">
        <v>101</v>
      </c>
      <c r="C266" s="1080"/>
      <c r="D266" s="1082"/>
      <c r="E266" s="492" t="s">
        <v>62</v>
      </c>
      <c r="F266" s="123">
        <v>36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2.75" customHeight="1" x14ac:dyDescent="0.2">
      <c r="A267" s="690" t="s">
        <v>454</v>
      </c>
      <c r="B267" s="660" t="s">
        <v>32</v>
      </c>
      <c r="C267" s="1080"/>
      <c r="D267" s="1082"/>
      <c r="E267" s="492" t="s">
        <v>62</v>
      </c>
      <c r="F267" s="123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2" customHeight="1" x14ac:dyDescent="0.2">
      <c r="A268" s="690" t="s">
        <v>520</v>
      </c>
      <c r="B268" s="665" t="s">
        <v>89</v>
      </c>
      <c r="C268" s="1080"/>
      <c r="D268" s="1082"/>
      <c r="E268" s="492" t="s">
        <v>62</v>
      </c>
      <c r="F268" s="52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.75" customHeight="1" x14ac:dyDescent="0.2">
      <c r="A269" s="690" t="s">
        <v>498</v>
      </c>
      <c r="B269" s="660" t="s">
        <v>45</v>
      </c>
      <c r="C269" s="1081"/>
      <c r="D269" s="1083"/>
      <c r="E269" s="492" t="s">
        <v>62</v>
      </c>
      <c r="F269" s="12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2.75" customHeight="1" x14ac:dyDescent="0.2">
      <c r="A270" s="690" t="s">
        <v>653</v>
      </c>
      <c r="B270" s="669" t="s">
        <v>658</v>
      </c>
      <c r="C270" s="579" t="s">
        <v>533</v>
      </c>
      <c r="D270" s="1084">
        <v>32</v>
      </c>
      <c r="E270" s="492" t="s">
        <v>62</v>
      </c>
      <c r="F270" s="123">
        <v>60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2.75" customHeight="1" x14ac:dyDescent="0.2">
      <c r="A271" s="690" t="s">
        <v>654</v>
      </c>
      <c r="B271" s="669" t="s">
        <v>659</v>
      </c>
      <c r="C271" s="579" t="s">
        <v>533</v>
      </c>
      <c r="D271" s="1082"/>
      <c r="E271" s="492" t="s">
        <v>62</v>
      </c>
      <c r="F271" s="123">
        <v>60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2.75" customHeight="1" x14ac:dyDescent="0.2">
      <c r="A272" s="690" t="s">
        <v>656</v>
      </c>
      <c r="B272" s="669" t="s">
        <v>660</v>
      </c>
      <c r="C272" s="579" t="s">
        <v>533</v>
      </c>
      <c r="D272" s="1082"/>
      <c r="E272" s="492" t="s">
        <v>62</v>
      </c>
      <c r="F272" s="123">
        <v>60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663</v>
      </c>
      <c r="B273" s="669" t="s">
        <v>662</v>
      </c>
      <c r="C273" s="579" t="s">
        <v>533</v>
      </c>
      <c r="D273" s="1082"/>
      <c r="E273" s="492" t="s">
        <v>62</v>
      </c>
      <c r="F273" s="123">
        <v>60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.75" customHeight="1" x14ac:dyDescent="0.2">
      <c r="A274" s="690" t="s">
        <v>665</v>
      </c>
      <c r="B274" s="669" t="s">
        <v>664</v>
      </c>
      <c r="C274" s="579" t="s">
        <v>533</v>
      </c>
      <c r="D274" s="1082"/>
      <c r="E274" s="492" t="s">
        <v>62</v>
      </c>
      <c r="F274" s="123">
        <v>60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667</v>
      </c>
      <c r="B275" s="669" t="s">
        <v>666</v>
      </c>
      <c r="C275" s="579" t="s">
        <v>533</v>
      </c>
      <c r="D275" s="1082"/>
      <c r="E275" s="492" t="s">
        <v>62</v>
      </c>
      <c r="F275" s="123">
        <v>60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657</v>
      </c>
      <c r="B276" s="669" t="s">
        <v>661</v>
      </c>
      <c r="C276" s="503" t="s">
        <v>129</v>
      </c>
      <c r="D276" s="1082"/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655</v>
      </c>
      <c r="B277" s="669" t="s">
        <v>659</v>
      </c>
      <c r="C277" s="503" t="s">
        <v>129</v>
      </c>
      <c r="D277" s="1083"/>
      <c r="E277" s="492" t="s">
        <v>62</v>
      </c>
      <c r="F277" s="123"/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342</v>
      </c>
      <c r="B278" s="660" t="s">
        <v>88</v>
      </c>
      <c r="C278" s="517" t="s">
        <v>533</v>
      </c>
      <c r="D278" s="518">
        <v>48</v>
      </c>
      <c r="E278" s="492" t="s">
        <v>62</v>
      </c>
      <c r="F278" s="123">
        <v>48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>
        <v>31931</v>
      </c>
      <c r="B279" s="660" t="s">
        <v>530</v>
      </c>
      <c r="C279" s="517" t="s">
        <v>532</v>
      </c>
      <c r="D279" s="518">
        <v>32</v>
      </c>
      <c r="E279" s="492" t="s">
        <v>62</v>
      </c>
      <c r="F279" s="123">
        <v>24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>
        <v>31930</v>
      </c>
      <c r="B280" s="660" t="s">
        <v>531</v>
      </c>
      <c r="C280" s="517" t="s">
        <v>532</v>
      </c>
      <c r="D280" s="518">
        <v>32</v>
      </c>
      <c r="E280" s="492" t="s">
        <v>62</v>
      </c>
      <c r="F280" s="123">
        <v>24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1063</v>
      </c>
      <c r="B281" s="660" t="s">
        <v>1061</v>
      </c>
      <c r="C281" s="517" t="s">
        <v>1062</v>
      </c>
      <c r="D281" s="518">
        <v>64</v>
      </c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3.5" thickBot="1" x14ac:dyDescent="0.25">
      <c r="A282" s="690" t="s">
        <v>343</v>
      </c>
      <c r="B282" s="670" t="s">
        <v>32</v>
      </c>
      <c r="C282" s="52" t="s">
        <v>82</v>
      </c>
      <c r="D282" s="52">
        <v>24</v>
      </c>
      <c r="E282" s="492" t="s">
        <v>62</v>
      </c>
      <c r="F282" s="52">
        <v>80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3.5" thickBot="1" x14ac:dyDescent="0.25">
      <c r="A283" s="338"/>
      <c r="B283" s="246" t="s">
        <v>34</v>
      </c>
      <c r="C283" s="247"/>
      <c r="D283" s="228"/>
      <c r="E283" s="228"/>
      <c r="F283" s="230"/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92"/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338" t="s">
        <v>635</v>
      </c>
      <c r="B285" s="672" t="s">
        <v>634</v>
      </c>
      <c r="C285" s="571"/>
      <c r="D285" s="572">
        <v>500</v>
      </c>
      <c r="E285" s="572"/>
      <c r="F285" s="574"/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3.5" thickBot="1" x14ac:dyDescent="0.25">
      <c r="A286" s="338" t="s">
        <v>234</v>
      </c>
      <c r="B286" s="673" t="s">
        <v>200</v>
      </c>
      <c r="C286" s="428"/>
      <c r="D286" s="429">
        <v>500</v>
      </c>
      <c r="E286" s="429"/>
      <c r="F286" s="429"/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x14ac:dyDescent="0.2">
      <c r="A287" s="338" t="s">
        <v>344</v>
      </c>
      <c r="B287" s="674" t="s">
        <v>157</v>
      </c>
      <c r="C287" s="414" t="s">
        <v>36</v>
      </c>
      <c r="D287" s="415">
        <v>25</v>
      </c>
      <c r="E287" s="416" t="s">
        <v>63</v>
      </c>
      <c r="F287" s="416">
        <v>35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x14ac:dyDescent="0.2">
      <c r="A288" s="338" t="s">
        <v>345</v>
      </c>
      <c r="B288" s="675" t="s">
        <v>158</v>
      </c>
      <c r="C288" s="304" t="s">
        <v>36</v>
      </c>
      <c r="D288" s="274">
        <v>25</v>
      </c>
      <c r="E288" s="93" t="s">
        <v>63</v>
      </c>
      <c r="F288" s="97">
        <v>35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x14ac:dyDescent="0.2">
      <c r="A289" s="338" t="s">
        <v>346</v>
      </c>
      <c r="B289" s="675" t="s">
        <v>159</v>
      </c>
      <c r="C289" s="304" t="s">
        <v>36</v>
      </c>
      <c r="D289" s="274">
        <v>25</v>
      </c>
      <c r="E289" s="93" t="s">
        <v>63</v>
      </c>
      <c r="F289" s="97">
        <v>35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822</v>
      </c>
      <c r="B290" s="675" t="s">
        <v>157</v>
      </c>
      <c r="C290" s="304" t="s">
        <v>821</v>
      </c>
      <c r="D290" s="276">
        <v>14</v>
      </c>
      <c r="E290" s="93" t="s">
        <v>63</v>
      </c>
      <c r="F290" s="97">
        <v>30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981</v>
      </c>
      <c r="B291" s="675" t="s">
        <v>159</v>
      </c>
      <c r="C291" s="304" t="s">
        <v>821</v>
      </c>
      <c r="D291" s="276">
        <v>14</v>
      </c>
      <c r="E291" s="93" t="s">
        <v>63</v>
      </c>
      <c r="F291" s="97">
        <v>30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338" t="s">
        <v>982</v>
      </c>
      <c r="B292" s="675" t="s">
        <v>159</v>
      </c>
      <c r="C292" s="304" t="s">
        <v>2</v>
      </c>
      <c r="D292" s="276">
        <v>14</v>
      </c>
      <c r="E292" s="93" t="s">
        <v>63</v>
      </c>
      <c r="F292" s="97">
        <v>30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347</v>
      </c>
      <c r="B293" s="675" t="s">
        <v>121</v>
      </c>
      <c r="C293" s="305" t="s">
        <v>122</v>
      </c>
      <c r="D293" s="107">
        <v>25</v>
      </c>
      <c r="E293" s="93" t="s">
        <v>63</v>
      </c>
      <c r="F293" s="93">
        <v>35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348</v>
      </c>
      <c r="B294" s="675" t="s">
        <v>123</v>
      </c>
      <c r="C294" s="305" t="s">
        <v>122</v>
      </c>
      <c r="D294" s="107">
        <v>25</v>
      </c>
      <c r="E294" s="93" t="s">
        <v>63</v>
      </c>
      <c r="F294" s="93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>
        <v>31945</v>
      </c>
      <c r="B295" s="675" t="s">
        <v>526</v>
      </c>
      <c r="C295" s="305" t="s">
        <v>527</v>
      </c>
      <c r="D295" s="107">
        <v>14</v>
      </c>
      <c r="E295" s="93" t="s">
        <v>63</v>
      </c>
      <c r="F295" s="93">
        <v>30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>
        <v>31946</v>
      </c>
      <c r="B296" s="675" t="s">
        <v>529</v>
      </c>
      <c r="C296" s="305" t="s">
        <v>527</v>
      </c>
      <c r="D296" s="107">
        <v>14</v>
      </c>
      <c r="E296" s="93" t="s">
        <v>63</v>
      </c>
      <c r="F296" s="93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/>
      <c r="B297" s="675"/>
      <c r="C297" s="305"/>
      <c r="D297" s="107"/>
      <c r="E297" s="93"/>
      <c r="F297" s="93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9" t="s">
        <v>349</v>
      </c>
      <c r="B298" s="676" t="s">
        <v>127</v>
      </c>
      <c r="C298" s="306" t="s">
        <v>128</v>
      </c>
      <c r="D298" s="303">
        <v>30</v>
      </c>
      <c r="E298" s="296" t="s">
        <v>64</v>
      </c>
      <c r="F298" s="299">
        <v>30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9" t="s">
        <v>652</v>
      </c>
      <c r="B299" s="676" t="s">
        <v>472</v>
      </c>
      <c r="C299" s="306" t="s">
        <v>128</v>
      </c>
      <c r="D299" s="303">
        <v>16</v>
      </c>
      <c r="E299" s="296" t="s">
        <v>64</v>
      </c>
      <c r="F299" s="299">
        <v>30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9" t="s">
        <v>500</v>
      </c>
      <c r="B300" s="676" t="s">
        <v>499</v>
      </c>
      <c r="C300" s="306" t="s">
        <v>128</v>
      </c>
      <c r="D300" s="303">
        <v>20</v>
      </c>
      <c r="E300" s="296" t="s">
        <v>64</v>
      </c>
      <c r="F300" s="299">
        <v>30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9"/>
      <c r="B301" s="676"/>
      <c r="C301" s="306"/>
      <c r="D301" s="303"/>
      <c r="E301" s="296"/>
      <c r="F301" s="299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350</v>
      </c>
      <c r="B302" s="675" t="s">
        <v>201</v>
      </c>
      <c r="C302" s="305" t="s">
        <v>202</v>
      </c>
      <c r="D302" s="107"/>
      <c r="E302" s="93" t="s">
        <v>64</v>
      </c>
      <c r="F302" s="93">
        <v>100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351</v>
      </c>
      <c r="B303" s="675" t="s">
        <v>190</v>
      </c>
      <c r="C303" s="305" t="s">
        <v>202</v>
      </c>
      <c r="D303" s="107"/>
      <c r="E303" s="93" t="s">
        <v>64</v>
      </c>
      <c r="F303" s="93">
        <v>100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>
        <v>31195</v>
      </c>
      <c r="B304" s="675" t="s">
        <v>522</v>
      </c>
      <c r="C304" s="305" t="s">
        <v>523</v>
      </c>
      <c r="D304" s="107">
        <v>22</v>
      </c>
      <c r="E304" s="93" t="s">
        <v>64</v>
      </c>
      <c r="F304" s="93">
        <v>80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572</v>
      </c>
      <c r="B305" s="675" t="s">
        <v>508</v>
      </c>
      <c r="C305" s="305" t="s">
        <v>523</v>
      </c>
      <c r="D305" s="107">
        <v>22</v>
      </c>
      <c r="E305" s="93"/>
      <c r="F305" s="93">
        <v>80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>
        <v>31198</v>
      </c>
      <c r="B306" s="675" t="s">
        <v>509</v>
      </c>
      <c r="C306" s="305" t="s">
        <v>523</v>
      </c>
      <c r="D306" s="107">
        <v>22</v>
      </c>
      <c r="E306" s="93" t="s">
        <v>63</v>
      </c>
      <c r="F306" s="93">
        <v>80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9" t="s">
        <v>397</v>
      </c>
      <c r="B307" s="676" t="s">
        <v>399</v>
      </c>
      <c r="C307" s="306" t="s">
        <v>128</v>
      </c>
      <c r="D307" s="303">
        <v>16</v>
      </c>
      <c r="E307" s="93" t="s">
        <v>64</v>
      </c>
      <c r="F307" s="299">
        <v>80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9" t="s">
        <v>398</v>
      </c>
      <c r="B308" s="676" t="s">
        <v>400</v>
      </c>
      <c r="C308" s="306" t="s">
        <v>128</v>
      </c>
      <c r="D308" s="303">
        <v>16</v>
      </c>
      <c r="E308" s="93" t="s">
        <v>64</v>
      </c>
      <c r="F308" s="299">
        <v>80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9" t="s">
        <v>352</v>
      </c>
      <c r="B309" s="676" t="s">
        <v>236</v>
      </c>
      <c r="C309" s="306" t="s">
        <v>235</v>
      </c>
      <c r="D309" s="303">
        <v>29</v>
      </c>
      <c r="E309" s="93" t="s">
        <v>64</v>
      </c>
      <c r="F309" s="299">
        <v>100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353</v>
      </c>
      <c r="B310" s="676" t="s">
        <v>237</v>
      </c>
      <c r="C310" s="306" t="s">
        <v>238</v>
      </c>
      <c r="D310" s="303">
        <v>30</v>
      </c>
      <c r="E310" s="93" t="s">
        <v>64</v>
      </c>
      <c r="F310" s="299">
        <v>100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354</v>
      </c>
      <c r="B311" s="676" t="s">
        <v>239</v>
      </c>
      <c r="C311" s="306" t="s">
        <v>240</v>
      </c>
      <c r="D311" s="303">
        <v>30</v>
      </c>
      <c r="E311" s="93" t="s">
        <v>64</v>
      </c>
      <c r="F311" s="299">
        <v>100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355</v>
      </c>
      <c r="B312" s="676" t="s">
        <v>241</v>
      </c>
      <c r="C312" s="306" t="s">
        <v>240</v>
      </c>
      <c r="D312" s="303">
        <v>20</v>
      </c>
      <c r="E312" s="93" t="s">
        <v>64</v>
      </c>
      <c r="F312" s="299">
        <v>100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356</v>
      </c>
      <c r="B313" s="676" t="s">
        <v>250</v>
      </c>
      <c r="C313" s="306" t="s">
        <v>249</v>
      </c>
      <c r="D313" s="303">
        <v>30</v>
      </c>
      <c r="E313" s="93" t="s">
        <v>64</v>
      </c>
      <c r="F313" s="299">
        <v>100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600</v>
      </c>
      <c r="B314" s="676" t="s">
        <v>474</v>
      </c>
      <c r="C314" s="306" t="s">
        <v>475</v>
      </c>
      <c r="D314" s="303">
        <v>60</v>
      </c>
      <c r="E314" s="93" t="s">
        <v>64</v>
      </c>
      <c r="F314" s="299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633</v>
      </c>
      <c r="B315" s="676" t="s">
        <v>623</v>
      </c>
      <c r="C315" s="306" t="s">
        <v>72</v>
      </c>
      <c r="D315" s="303">
        <v>10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834</v>
      </c>
      <c r="B316" s="675" t="s">
        <v>833</v>
      </c>
      <c r="C316" s="305" t="s">
        <v>765</v>
      </c>
      <c r="D316" s="107">
        <v>20</v>
      </c>
      <c r="E316" s="93" t="s">
        <v>63</v>
      </c>
      <c r="F316" s="620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766</v>
      </c>
      <c r="B317" s="675" t="s">
        <v>764</v>
      </c>
      <c r="C317" s="305" t="s">
        <v>765</v>
      </c>
      <c r="D317" s="107">
        <v>20</v>
      </c>
      <c r="E317" s="93" t="s">
        <v>63</v>
      </c>
      <c r="F317" s="620">
        <v>30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448</v>
      </c>
      <c r="B318" s="675" t="s">
        <v>442</v>
      </c>
      <c r="C318" s="305" t="s">
        <v>446</v>
      </c>
      <c r="D318" s="274">
        <v>42</v>
      </c>
      <c r="E318" s="93" t="s">
        <v>64</v>
      </c>
      <c r="F318" s="93">
        <v>35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757</v>
      </c>
      <c r="B319" s="675" t="s">
        <v>756</v>
      </c>
      <c r="C319" s="305" t="s">
        <v>36</v>
      </c>
      <c r="D319" s="274">
        <v>18</v>
      </c>
      <c r="E319" s="93" t="s">
        <v>64</v>
      </c>
      <c r="F319" s="93">
        <v>36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 t="s">
        <v>449</v>
      </c>
      <c r="B320" s="675" t="s">
        <v>443</v>
      </c>
      <c r="C320" s="305" t="s">
        <v>446</v>
      </c>
      <c r="D320" s="274">
        <v>42</v>
      </c>
      <c r="E320" s="93" t="s">
        <v>64</v>
      </c>
      <c r="F320" s="93">
        <v>35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953</v>
      </c>
      <c r="B321" s="675" t="s">
        <v>954</v>
      </c>
      <c r="C321" s="305" t="s">
        <v>235</v>
      </c>
      <c r="D321" s="274">
        <v>18</v>
      </c>
      <c r="E321" s="93" t="s">
        <v>64</v>
      </c>
      <c r="F321" s="93">
        <v>28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 t="s">
        <v>450</v>
      </c>
      <c r="B322" s="675" t="s">
        <v>444</v>
      </c>
      <c r="C322" s="305" t="s">
        <v>446</v>
      </c>
      <c r="D322" s="274">
        <v>42</v>
      </c>
      <c r="E322" s="93" t="s">
        <v>64</v>
      </c>
      <c r="F322" s="93">
        <v>35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8" t="s">
        <v>759</v>
      </c>
      <c r="B323" s="675" t="s">
        <v>760</v>
      </c>
      <c r="C323" s="305" t="s">
        <v>36</v>
      </c>
      <c r="D323" s="274">
        <v>18</v>
      </c>
      <c r="E323" s="93" t="s">
        <v>64</v>
      </c>
      <c r="F323" s="93">
        <v>36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955</v>
      </c>
      <c r="B324" s="675" t="s">
        <v>956</v>
      </c>
      <c r="C324" s="305" t="s">
        <v>235</v>
      </c>
      <c r="D324" s="274">
        <v>18</v>
      </c>
      <c r="E324" s="93" t="s">
        <v>64</v>
      </c>
      <c r="F324" s="93">
        <v>28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452</v>
      </c>
      <c r="B325" s="675" t="s">
        <v>445</v>
      </c>
      <c r="C325" s="305" t="s">
        <v>446</v>
      </c>
      <c r="D325" s="274">
        <v>42</v>
      </c>
      <c r="E325" s="93" t="s">
        <v>64</v>
      </c>
      <c r="F325" s="93">
        <v>35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1052</v>
      </c>
      <c r="B326" s="675" t="s">
        <v>1051</v>
      </c>
      <c r="C326" s="305" t="s">
        <v>36</v>
      </c>
      <c r="D326" s="274">
        <v>18</v>
      </c>
      <c r="E326" s="93" t="s">
        <v>64</v>
      </c>
      <c r="F326" s="93">
        <v>36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1056</v>
      </c>
      <c r="B327" s="675" t="s">
        <v>1055</v>
      </c>
      <c r="C327" s="305" t="s">
        <v>235</v>
      </c>
      <c r="D327" s="274">
        <v>18</v>
      </c>
      <c r="E327" s="93" t="s">
        <v>64</v>
      </c>
      <c r="F327" s="93">
        <v>28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1054</v>
      </c>
      <c r="B328" s="675" t="s">
        <v>1053</v>
      </c>
      <c r="C328" s="305" t="s">
        <v>36</v>
      </c>
      <c r="D328" s="274">
        <v>18</v>
      </c>
      <c r="E328" s="93" t="s">
        <v>64</v>
      </c>
      <c r="F328" s="93">
        <v>36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1059</v>
      </c>
      <c r="B329" s="675" t="s">
        <v>1058</v>
      </c>
      <c r="C329" s="305" t="s">
        <v>235</v>
      </c>
      <c r="D329" s="274">
        <v>18</v>
      </c>
      <c r="E329" s="93" t="s">
        <v>64</v>
      </c>
      <c r="F329" s="93">
        <v>28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/>
      <c r="B330" s="675"/>
      <c r="C330" s="305"/>
      <c r="D330" s="274"/>
      <c r="E330" s="93"/>
      <c r="F330" s="93"/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357</v>
      </c>
      <c r="B331" s="675" t="s">
        <v>169</v>
      </c>
      <c r="C331" s="305" t="s">
        <v>170</v>
      </c>
      <c r="D331" s="274">
        <v>50</v>
      </c>
      <c r="E331" s="93" t="s">
        <v>171</v>
      </c>
      <c r="F331" s="93">
        <v>72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358</v>
      </c>
      <c r="B332" s="675" t="s">
        <v>169</v>
      </c>
      <c r="C332" s="305" t="s">
        <v>2</v>
      </c>
      <c r="D332" s="107">
        <v>30</v>
      </c>
      <c r="E332" s="93" t="s">
        <v>171</v>
      </c>
      <c r="F332" s="93">
        <v>72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359</v>
      </c>
      <c r="B333" s="675" t="s">
        <v>169</v>
      </c>
      <c r="C333" s="305" t="s">
        <v>172</v>
      </c>
      <c r="D333" s="107">
        <v>15</v>
      </c>
      <c r="E333" s="93" t="s">
        <v>171</v>
      </c>
      <c r="F333" s="93">
        <v>80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585</v>
      </c>
      <c r="B334" s="675" t="s">
        <v>584</v>
      </c>
      <c r="C334" s="305" t="s">
        <v>2</v>
      </c>
      <c r="D334" s="107">
        <v>36</v>
      </c>
      <c r="E334" s="93" t="s">
        <v>171</v>
      </c>
      <c r="F334" s="93">
        <v>50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1007</v>
      </c>
      <c r="B335" s="675" t="s">
        <v>1005</v>
      </c>
      <c r="C335" s="305" t="s">
        <v>1006</v>
      </c>
      <c r="D335" s="107">
        <v>13</v>
      </c>
      <c r="E335" s="93" t="s">
        <v>171</v>
      </c>
      <c r="F335" s="93">
        <v>50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587</v>
      </c>
      <c r="B336" s="675" t="s">
        <v>586</v>
      </c>
      <c r="C336" s="305" t="s">
        <v>172</v>
      </c>
      <c r="D336" s="107">
        <v>21</v>
      </c>
      <c r="E336" s="93" t="s">
        <v>171</v>
      </c>
      <c r="F336" s="93">
        <v>50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694" t="s">
        <v>360</v>
      </c>
      <c r="B337" s="675" t="s">
        <v>51</v>
      </c>
      <c r="C337" s="305" t="s">
        <v>37</v>
      </c>
      <c r="D337" s="107">
        <v>40</v>
      </c>
      <c r="E337" s="93" t="s">
        <v>171</v>
      </c>
      <c r="F337" s="93">
        <v>80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ht="13.5" thickBot="1" x14ac:dyDescent="0.25">
      <c r="A338" s="338" t="s">
        <v>361</v>
      </c>
      <c r="B338" s="677" t="s">
        <v>51</v>
      </c>
      <c r="C338" s="555" t="s">
        <v>38</v>
      </c>
      <c r="D338" s="102">
        <v>20</v>
      </c>
      <c r="E338" s="94" t="s">
        <v>171</v>
      </c>
      <c r="F338" s="94">
        <v>80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848"/>
      <c r="B339" s="851" t="s">
        <v>184</v>
      </c>
      <c r="C339" s="477"/>
      <c r="D339" s="111"/>
      <c r="E339" s="131"/>
      <c r="F339" s="111"/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848" t="s">
        <v>1086</v>
      </c>
      <c r="B340" s="849" t="s">
        <v>1084</v>
      </c>
      <c r="C340" s="847" t="s">
        <v>74</v>
      </c>
      <c r="D340" s="846">
        <v>20</v>
      </c>
      <c r="E340" s="536" t="s">
        <v>63</v>
      </c>
      <c r="F340" s="846">
        <v>72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848" t="s">
        <v>1087</v>
      </c>
      <c r="B341" s="740" t="s">
        <v>1085</v>
      </c>
      <c r="C341" s="274" t="s">
        <v>74</v>
      </c>
      <c r="D341" s="112">
        <v>20</v>
      </c>
      <c r="E341" s="127" t="s">
        <v>63</v>
      </c>
      <c r="F341" s="112">
        <v>72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848" t="s">
        <v>362</v>
      </c>
      <c r="B342" s="849" t="s">
        <v>185</v>
      </c>
      <c r="C342" s="847" t="s">
        <v>74</v>
      </c>
      <c r="D342" s="846">
        <v>20</v>
      </c>
      <c r="E342" s="536" t="s">
        <v>63</v>
      </c>
      <c r="F342" s="846">
        <v>72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848" t="s">
        <v>1180</v>
      </c>
      <c r="B343" s="849" t="s">
        <v>185</v>
      </c>
      <c r="C343" s="847" t="s">
        <v>74</v>
      </c>
      <c r="D343" s="929">
        <v>10</v>
      </c>
      <c r="E343" s="127" t="s">
        <v>63</v>
      </c>
      <c r="F343" s="929">
        <v>128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848" t="s">
        <v>363</v>
      </c>
      <c r="B344" s="740" t="s">
        <v>186</v>
      </c>
      <c r="C344" s="274" t="s">
        <v>74</v>
      </c>
      <c r="D344" s="112">
        <v>20</v>
      </c>
      <c r="E344" s="536" t="s">
        <v>63</v>
      </c>
      <c r="F344" s="112">
        <v>72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848" t="s">
        <v>1181</v>
      </c>
      <c r="B345" s="740" t="s">
        <v>186</v>
      </c>
      <c r="C345" s="847" t="s">
        <v>74</v>
      </c>
      <c r="D345" s="112">
        <v>10</v>
      </c>
      <c r="E345" s="127" t="s">
        <v>63</v>
      </c>
      <c r="F345" s="112">
        <v>128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848" t="s">
        <v>364</v>
      </c>
      <c r="B346" s="740" t="s">
        <v>185</v>
      </c>
      <c r="C346" s="274" t="s">
        <v>55</v>
      </c>
      <c r="D346" s="112">
        <v>4</v>
      </c>
      <c r="E346" s="536" t="s">
        <v>63</v>
      </c>
      <c r="F346" s="112">
        <v>64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ht="13.5" thickBot="1" x14ac:dyDescent="0.25">
      <c r="A347" s="848" t="s">
        <v>365</v>
      </c>
      <c r="B347" s="850" t="s">
        <v>186</v>
      </c>
      <c r="C347" s="606" t="s">
        <v>55</v>
      </c>
      <c r="D347" s="113">
        <v>4</v>
      </c>
      <c r="E347" s="117" t="s">
        <v>63</v>
      </c>
      <c r="F347" s="113">
        <v>64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40"/>
      <c r="B348" s="680" t="s">
        <v>181</v>
      </c>
      <c r="C348" s="553"/>
      <c r="D348" s="553"/>
      <c r="E348" s="138"/>
      <c r="F348" s="553"/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40" t="s">
        <v>366</v>
      </c>
      <c r="B349" s="678" t="s">
        <v>218</v>
      </c>
      <c r="C349" s="112" t="s">
        <v>219</v>
      </c>
      <c r="D349" s="112">
        <v>5</v>
      </c>
      <c r="E349" s="127" t="s">
        <v>126</v>
      </c>
      <c r="F349" s="112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40" t="s">
        <v>367</v>
      </c>
      <c r="B350" s="678" t="s">
        <v>220</v>
      </c>
      <c r="C350" s="112" t="s">
        <v>219</v>
      </c>
      <c r="D350" s="112">
        <v>5</v>
      </c>
      <c r="E350" s="127" t="s">
        <v>126</v>
      </c>
      <c r="F350" s="112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40" t="s">
        <v>985</v>
      </c>
      <c r="B351" s="678" t="s">
        <v>986</v>
      </c>
      <c r="C351" s="112" t="s">
        <v>987</v>
      </c>
      <c r="D351" s="112">
        <v>5</v>
      </c>
      <c r="E351" s="127" t="s">
        <v>988</v>
      </c>
      <c r="F351" s="112">
        <v>160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40" t="s">
        <v>794</v>
      </c>
      <c r="B352" s="678" t="s">
        <v>795</v>
      </c>
      <c r="C352" s="112" t="s">
        <v>182</v>
      </c>
      <c r="D352" s="112">
        <v>4</v>
      </c>
      <c r="E352" s="127" t="s">
        <v>126</v>
      </c>
      <c r="F352" s="112">
        <v>100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40" t="s">
        <v>1110</v>
      </c>
      <c r="B353" s="678" t="s">
        <v>1109</v>
      </c>
      <c r="C353" s="112">
        <v>4</v>
      </c>
      <c r="D353" s="112"/>
      <c r="E353" s="127" t="s">
        <v>126</v>
      </c>
      <c r="F353" s="112">
        <v>100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40" t="s">
        <v>487</v>
      </c>
      <c r="B354" s="678" t="s">
        <v>488</v>
      </c>
      <c r="C354" s="112" t="s">
        <v>74</v>
      </c>
      <c r="D354" s="112">
        <v>10</v>
      </c>
      <c r="E354" s="127" t="s">
        <v>126</v>
      </c>
      <c r="F354" s="112">
        <v>144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40" t="s">
        <v>789</v>
      </c>
      <c r="B355" s="678" t="s">
        <v>790</v>
      </c>
      <c r="C355" s="112" t="s">
        <v>182</v>
      </c>
      <c r="D355" s="112">
        <v>4</v>
      </c>
      <c r="E355" s="127" t="s">
        <v>126</v>
      </c>
      <c r="F355" s="112">
        <v>100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 t="s">
        <v>797</v>
      </c>
      <c r="B356" s="678" t="s">
        <v>737</v>
      </c>
      <c r="C356" s="112" t="s">
        <v>182</v>
      </c>
      <c r="D356" s="112">
        <v>4</v>
      </c>
      <c r="E356" s="127" t="s">
        <v>126</v>
      </c>
      <c r="F356" s="112">
        <v>100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1112</v>
      </c>
      <c r="B357" s="678" t="s">
        <v>1111</v>
      </c>
      <c r="C357" s="112">
        <v>4</v>
      </c>
      <c r="D357" s="112"/>
      <c r="E357" s="127" t="s">
        <v>126</v>
      </c>
      <c r="F357" s="112">
        <v>100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1192</v>
      </c>
      <c r="B358" s="678" t="s">
        <v>1191</v>
      </c>
      <c r="C358" s="112">
        <v>4</v>
      </c>
      <c r="D358" s="112"/>
      <c r="E358" s="127" t="s">
        <v>126</v>
      </c>
      <c r="F358" s="112">
        <v>100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853</v>
      </c>
      <c r="B359" s="678" t="s">
        <v>852</v>
      </c>
      <c r="C359" s="112">
        <v>4</v>
      </c>
      <c r="D359" s="112"/>
      <c r="E359" s="127" t="s">
        <v>126</v>
      </c>
      <c r="F359" s="112">
        <v>100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1187</v>
      </c>
      <c r="B360" s="678" t="s">
        <v>1188</v>
      </c>
      <c r="C360" s="112" t="s">
        <v>182</v>
      </c>
      <c r="D360" s="112">
        <v>4</v>
      </c>
      <c r="E360" s="127" t="s">
        <v>126</v>
      </c>
      <c r="F360" s="112">
        <v>100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1190</v>
      </c>
      <c r="B361" s="678" t="s">
        <v>1189</v>
      </c>
      <c r="C361" s="112">
        <v>4</v>
      </c>
      <c r="D361" s="112"/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949</v>
      </c>
      <c r="B362" s="678" t="s">
        <v>950</v>
      </c>
      <c r="C362" s="112" t="s">
        <v>505</v>
      </c>
      <c r="D362" s="112">
        <v>8</v>
      </c>
      <c r="E362" s="127" t="s">
        <v>126</v>
      </c>
      <c r="F362" s="112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1115</v>
      </c>
      <c r="B363" s="678" t="s">
        <v>1113</v>
      </c>
      <c r="C363" s="112" t="s">
        <v>1114</v>
      </c>
      <c r="D363" s="112">
        <v>4</v>
      </c>
      <c r="E363" s="127" t="s">
        <v>126</v>
      </c>
      <c r="F363" s="112">
        <v>96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504</v>
      </c>
      <c r="B364" s="678" t="s">
        <v>501</v>
      </c>
      <c r="C364" s="112" t="s">
        <v>505</v>
      </c>
      <c r="D364" s="112">
        <v>8</v>
      </c>
      <c r="E364" s="127" t="s">
        <v>126</v>
      </c>
      <c r="F364" s="112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592</v>
      </c>
      <c r="B365" s="678" t="s">
        <v>591</v>
      </c>
      <c r="C365" s="112" t="s">
        <v>194</v>
      </c>
      <c r="D365" s="112">
        <v>5</v>
      </c>
      <c r="E365" s="127" t="s">
        <v>63</v>
      </c>
      <c r="F365" s="112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594</v>
      </c>
      <c r="B366" s="678" t="s">
        <v>593</v>
      </c>
      <c r="C366" s="112" t="s">
        <v>194</v>
      </c>
      <c r="D366" s="112">
        <v>5</v>
      </c>
      <c r="E366" s="127" t="s">
        <v>63</v>
      </c>
      <c r="F366" s="112">
        <v>128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630</v>
      </c>
      <c r="B367" s="681" t="s">
        <v>629</v>
      </c>
      <c r="C367" s="112" t="s">
        <v>194</v>
      </c>
      <c r="D367" s="112">
        <v>5</v>
      </c>
      <c r="E367" s="127" t="s">
        <v>63</v>
      </c>
      <c r="F367" s="112">
        <v>128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632</v>
      </c>
      <c r="B368" s="678" t="s">
        <v>631</v>
      </c>
      <c r="C368" s="112" t="s">
        <v>194</v>
      </c>
      <c r="D368" s="112">
        <v>5</v>
      </c>
      <c r="E368" s="127" t="s">
        <v>63</v>
      </c>
      <c r="F368" s="112">
        <v>128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596</v>
      </c>
      <c r="B369" s="678" t="s">
        <v>595</v>
      </c>
      <c r="C369" s="112" t="s">
        <v>182</v>
      </c>
      <c r="D369" s="112">
        <v>4</v>
      </c>
      <c r="E369" s="127" t="s">
        <v>126</v>
      </c>
      <c r="F369" s="112">
        <v>64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1117</v>
      </c>
      <c r="B370" s="678" t="s">
        <v>1116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1091</v>
      </c>
      <c r="B371" s="678" t="s">
        <v>1090</v>
      </c>
      <c r="C371" s="112" t="s">
        <v>31</v>
      </c>
      <c r="D371" s="112">
        <v>10</v>
      </c>
      <c r="E371" s="127" t="s">
        <v>126</v>
      </c>
      <c r="F371" s="112">
        <v>72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599</v>
      </c>
      <c r="B372" s="678" t="s">
        <v>598</v>
      </c>
      <c r="C372" s="112" t="s">
        <v>182</v>
      </c>
      <c r="D372" s="112">
        <v>4</v>
      </c>
      <c r="E372" s="127" t="s">
        <v>126</v>
      </c>
      <c r="F372" s="112">
        <v>64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1118</v>
      </c>
      <c r="B373" s="678" t="s">
        <v>1119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1120</v>
      </c>
      <c r="B374" s="678" t="s">
        <v>1121</v>
      </c>
      <c r="C374" s="112" t="s">
        <v>31</v>
      </c>
      <c r="D374" s="112">
        <v>10</v>
      </c>
      <c r="E374" s="127" t="s">
        <v>126</v>
      </c>
      <c r="F374" s="112">
        <v>72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1172</v>
      </c>
      <c r="B375" s="678" t="s">
        <v>1171</v>
      </c>
      <c r="C375" s="112">
        <v>3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1170</v>
      </c>
      <c r="B376" s="678" t="s">
        <v>1169</v>
      </c>
      <c r="C376" s="112" t="s">
        <v>31</v>
      </c>
      <c r="D376" s="112">
        <v>10</v>
      </c>
      <c r="E376" s="127" t="s">
        <v>126</v>
      </c>
      <c r="F376" s="112">
        <v>72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1247</v>
      </c>
      <c r="B377" s="678" t="s">
        <v>1249</v>
      </c>
      <c r="C377" s="112" t="s">
        <v>31</v>
      </c>
      <c r="D377" s="112">
        <v>10</v>
      </c>
      <c r="E377" s="127" t="s">
        <v>126</v>
      </c>
      <c r="F377" s="112">
        <v>72</v>
      </c>
      <c r="G377" s="468">
        <f>IFERROR(SUMIF([4]Лист1!$A:$A,[4]Лист3!$A377,[4]Лист1!K:K)/$F377,0)</f>
        <v>0</v>
      </c>
      <c r="H377" s="468">
        <f>IFERROR(SUMIF([4]Лист1!$A:$A,[4]Лист3!$A377,[4]Лист1!L:L)/$F377,0)</f>
        <v>0</v>
      </c>
      <c r="I377" s="468">
        <f>IFERROR(SUMIF([4]Лист1!$A:$A,[4]Лист3!$A377,[4]Лист1!M:M)/$F377,0)</f>
        <v>0</v>
      </c>
      <c r="J377" s="468">
        <f>IFERROR(SUMIF([4]Лист1!$A:$A,[4]Лист3!$A377,[4]Лист1!N:N)/$F377,0)</f>
        <v>0</v>
      </c>
      <c r="K377" s="468">
        <f>IFERROR(SUMIF([4]Лист1!$A:$A,[4]Лист3!$A377,[4]Лист1!O:O)/$F377,0)</f>
        <v>0</v>
      </c>
      <c r="L377" s="468">
        <f>IFERROR(SUMIF([4]Лист1!$A:$A,[4]Лист3!$A377,[4]Лист1!P:P)/$F377,0)</f>
        <v>0</v>
      </c>
    </row>
    <row r="378" spans="1:12" s="26" customFormat="1" x14ac:dyDescent="0.2">
      <c r="A378" s="340" t="s">
        <v>683</v>
      </c>
      <c r="B378" s="678" t="s">
        <v>699</v>
      </c>
      <c r="C378" s="112" t="s">
        <v>685</v>
      </c>
      <c r="D378" s="254">
        <v>15</v>
      </c>
      <c r="E378" s="127" t="s">
        <v>126</v>
      </c>
      <c r="F378" s="112">
        <v>120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684</v>
      </c>
      <c r="B379" s="678" t="s">
        <v>700</v>
      </c>
      <c r="C379" s="112" t="s">
        <v>685</v>
      </c>
      <c r="D379" s="254">
        <v>15</v>
      </c>
      <c r="E379" s="127" t="s">
        <v>126</v>
      </c>
      <c r="F379" s="112">
        <v>120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686</v>
      </c>
      <c r="B380" s="678" t="s">
        <v>701</v>
      </c>
      <c r="C380" s="112" t="s">
        <v>698</v>
      </c>
      <c r="D380" s="254">
        <v>15</v>
      </c>
      <c r="E380" s="127" t="s">
        <v>126</v>
      </c>
      <c r="F380" s="112">
        <v>120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687</v>
      </c>
      <c r="B381" s="678" t="s">
        <v>702</v>
      </c>
      <c r="C381" s="112" t="s">
        <v>698</v>
      </c>
      <c r="D381" s="254">
        <v>15</v>
      </c>
      <c r="E381" s="127" t="s">
        <v>126</v>
      </c>
      <c r="F381" s="112">
        <v>120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841</v>
      </c>
      <c r="B382" s="720" t="s">
        <v>840</v>
      </c>
      <c r="C382" s="112" t="s">
        <v>55</v>
      </c>
      <c r="D382" s="254"/>
      <c r="E382" s="127" t="s">
        <v>64</v>
      </c>
      <c r="F382" s="112">
        <v>160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680</v>
      </c>
      <c r="B383" s="678" t="s">
        <v>679</v>
      </c>
      <c r="C383" s="112">
        <v>2.5</v>
      </c>
      <c r="D383" s="112">
        <v>2.5</v>
      </c>
      <c r="E383" s="127" t="s">
        <v>126</v>
      </c>
      <c r="F383" s="112">
        <v>160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682</v>
      </c>
      <c r="B384" s="678" t="s">
        <v>681</v>
      </c>
      <c r="C384" s="112">
        <v>2.5</v>
      </c>
      <c r="D384" s="112">
        <v>2.5</v>
      </c>
      <c r="E384" s="127" t="s">
        <v>126</v>
      </c>
      <c r="F384" s="112">
        <v>160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368</v>
      </c>
      <c r="B385" s="678" t="s">
        <v>221</v>
      </c>
      <c r="C385" s="112" t="s">
        <v>219</v>
      </c>
      <c r="D385" s="112">
        <v>5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763</v>
      </c>
      <c r="B386" s="678" t="s">
        <v>762</v>
      </c>
      <c r="C386" s="112" t="s">
        <v>219</v>
      </c>
      <c r="D386" s="112">
        <v>5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1108</v>
      </c>
      <c r="B387" s="678" t="s">
        <v>1107</v>
      </c>
      <c r="C387" s="112" t="s">
        <v>194</v>
      </c>
      <c r="D387" s="112">
        <v>10</v>
      </c>
      <c r="E387" s="127" t="s">
        <v>64</v>
      </c>
      <c r="F387" s="112">
        <v>72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715</v>
      </c>
      <c r="B388" s="678" t="s">
        <v>716</v>
      </c>
      <c r="C388" s="112" t="s">
        <v>717</v>
      </c>
      <c r="D388" s="112">
        <v>14</v>
      </c>
      <c r="E388" s="127" t="s">
        <v>126</v>
      </c>
      <c r="F388" s="112">
        <v>105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1089</v>
      </c>
      <c r="B389" s="678" t="s">
        <v>1088</v>
      </c>
      <c r="C389" s="112">
        <v>5</v>
      </c>
      <c r="D389" s="112"/>
      <c r="E389" s="127" t="s">
        <v>64</v>
      </c>
      <c r="F389" s="112">
        <v>72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865</v>
      </c>
      <c r="B390" s="678" t="s">
        <v>866</v>
      </c>
      <c r="C390" s="112" t="s">
        <v>194</v>
      </c>
      <c r="D390" s="112">
        <v>10</v>
      </c>
      <c r="E390" s="127" t="s">
        <v>64</v>
      </c>
      <c r="F390" s="112">
        <v>72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369</v>
      </c>
      <c r="B391" s="678" t="s">
        <v>243</v>
      </c>
      <c r="C391" s="112" t="s">
        <v>219</v>
      </c>
      <c r="D391" s="112">
        <v>5</v>
      </c>
      <c r="E391" s="127" t="s">
        <v>62</v>
      </c>
      <c r="F391" s="112">
        <v>72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784</v>
      </c>
      <c r="B392" s="678" t="s">
        <v>251</v>
      </c>
      <c r="C392" s="112" t="s">
        <v>189</v>
      </c>
      <c r="D392" s="112">
        <v>10</v>
      </c>
      <c r="E392" s="127" t="s">
        <v>62</v>
      </c>
      <c r="F392" s="112">
        <v>105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x14ac:dyDescent="0.2">
      <c r="A393" s="340" t="s">
        <v>1039</v>
      </c>
      <c r="B393" s="678" t="s">
        <v>864</v>
      </c>
      <c r="C393" s="112" t="s">
        <v>194</v>
      </c>
      <c r="D393" s="718">
        <v>10</v>
      </c>
      <c r="E393" s="127" t="s">
        <v>62</v>
      </c>
      <c r="F393" s="718">
        <v>72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x14ac:dyDescent="0.2">
      <c r="A394" s="340" t="s">
        <v>1123</v>
      </c>
      <c r="B394" s="678" t="s">
        <v>1122</v>
      </c>
      <c r="C394" s="112">
        <v>4</v>
      </c>
      <c r="D394" s="867"/>
      <c r="E394" s="127" t="s">
        <v>62</v>
      </c>
      <c r="F394" s="867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748</v>
      </c>
      <c r="B395" s="678" t="s">
        <v>747</v>
      </c>
      <c r="C395" s="112" t="s">
        <v>194</v>
      </c>
      <c r="D395" s="112">
        <v>7</v>
      </c>
      <c r="E395" s="127" t="s">
        <v>62</v>
      </c>
      <c r="F395" s="112">
        <v>100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576</v>
      </c>
      <c r="B396" s="678" t="s">
        <v>575</v>
      </c>
      <c r="C396" s="112" t="s">
        <v>194</v>
      </c>
      <c r="D396" s="112">
        <v>7</v>
      </c>
      <c r="E396" s="127" t="s">
        <v>62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370</v>
      </c>
      <c r="B397" s="678" t="s">
        <v>242</v>
      </c>
      <c r="C397" s="112" t="s">
        <v>219</v>
      </c>
      <c r="D397" s="112">
        <v>5</v>
      </c>
      <c r="E397" s="127" t="s">
        <v>62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384</v>
      </c>
      <c r="B398" s="678" t="s">
        <v>383</v>
      </c>
      <c r="C398" s="112" t="s">
        <v>189</v>
      </c>
      <c r="D398" s="112">
        <v>25</v>
      </c>
      <c r="E398" s="127" t="s">
        <v>62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38" t="s">
        <v>874</v>
      </c>
      <c r="B399" s="263" t="s">
        <v>581</v>
      </c>
      <c r="C399" s="112" t="s">
        <v>189</v>
      </c>
      <c r="D399" s="112">
        <v>15</v>
      </c>
      <c r="E399" s="127" t="s">
        <v>126</v>
      </c>
      <c r="F399" s="112">
        <v>96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38" t="s">
        <v>1046</v>
      </c>
      <c r="B400" s="263" t="s">
        <v>892</v>
      </c>
      <c r="C400" s="112" t="s">
        <v>189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721</v>
      </c>
      <c r="B401" s="263" t="s">
        <v>651</v>
      </c>
      <c r="C401" s="112" t="s">
        <v>189</v>
      </c>
      <c r="D401" s="112">
        <v>10</v>
      </c>
      <c r="E401" s="127" t="s">
        <v>62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1047</v>
      </c>
      <c r="B402" s="263" t="s">
        <v>972</v>
      </c>
      <c r="C402" s="112" t="s">
        <v>189</v>
      </c>
      <c r="D402" s="112">
        <v>10</v>
      </c>
      <c r="E402" s="127" t="s">
        <v>126</v>
      </c>
      <c r="F402" s="112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1040</v>
      </c>
      <c r="B403" s="263" t="s">
        <v>601</v>
      </c>
      <c r="C403" s="112" t="s">
        <v>194</v>
      </c>
      <c r="D403" s="112">
        <v>10</v>
      </c>
      <c r="E403" s="127" t="s">
        <v>126</v>
      </c>
      <c r="F403" s="112">
        <v>72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855</v>
      </c>
      <c r="B404" s="263" t="s">
        <v>854</v>
      </c>
      <c r="C404" s="112">
        <v>4</v>
      </c>
      <c r="D404" s="112"/>
      <c r="E404" s="127" t="s">
        <v>126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928</v>
      </c>
      <c r="B405" s="263" t="s">
        <v>927</v>
      </c>
      <c r="C405" s="112" t="s">
        <v>182</v>
      </c>
      <c r="D405" s="112">
        <v>4</v>
      </c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900</v>
      </c>
      <c r="B406" s="263" t="s">
        <v>901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1017</v>
      </c>
      <c r="B407" s="263" t="s">
        <v>1018</v>
      </c>
      <c r="C407" s="112" t="s">
        <v>194</v>
      </c>
      <c r="D407" s="112">
        <v>10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568</v>
      </c>
      <c r="B408" s="263" t="s">
        <v>567</v>
      </c>
      <c r="C408" s="112" t="s">
        <v>182</v>
      </c>
      <c r="D408" s="112">
        <v>4</v>
      </c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1020</v>
      </c>
      <c r="B409" s="263" t="s">
        <v>1019</v>
      </c>
      <c r="C409" s="112" t="s">
        <v>194</v>
      </c>
      <c r="D409" s="112">
        <v>10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649</v>
      </c>
      <c r="B410" s="263" t="s">
        <v>650</v>
      </c>
      <c r="C410" s="112" t="s">
        <v>182</v>
      </c>
      <c r="D410" s="112">
        <v>4</v>
      </c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>
        <v>32711</v>
      </c>
      <c r="B411" s="678" t="s">
        <v>574</v>
      </c>
      <c r="C411" s="112" t="s">
        <v>182</v>
      </c>
      <c r="D411" s="112">
        <v>4</v>
      </c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1099</v>
      </c>
      <c r="B412" s="678" t="s">
        <v>1098</v>
      </c>
      <c r="C412" s="112" t="s">
        <v>118</v>
      </c>
      <c r="D412" s="112">
        <v>13</v>
      </c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1093</v>
      </c>
      <c r="B413" s="678" t="s">
        <v>1092</v>
      </c>
      <c r="C413" s="112" t="s">
        <v>194</v>
      </c>
      <c r="D413" s="112">
        <v>10</v>
      </c>
      <c r="E413" s="127" t="s">
        <v>126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899</v>
      </c>
      <c r="B414" s="678" t="s">
        <v>898</v>
      </c>
      <c r="C414" s="112">
        <v>4</v>
      </c>
      <c r="D414" s="112"/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804</v>
      </c>
      <c r="B415" s="263" t="s">
        <v>813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hidden="1" x14ac:dyDescent="0.2">
      <c r="A416" s="340"/>
      <c r="B416" s="263" t="s">
        <v>455</v>
      </c>
      <c r="C416" s="112" t="s">
        <v>189</v>
      </c>
      <c r="D416" s="112">
        <v>15</v>
      </c>
      <c r="E416" s="127" t="s">
        <v>126</v>
      </c>
      <c r="F416" s="112">
        <v>96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801</v>
      </c>
      <c r="B417" s="263" t="s">
        <v>803</v>
      </c>
      <c r="C417" s="112" t="s">
        <v>182</v>
      </c>
      <c r="D417" s="112">
        <v>4</v>
      </c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371</v>
      </c>
      <c r="B418" s="263" t="s">
        <v>196</v>
      </c>
      <c r="C418" s="112" t="s">
        <v>197</v>
      </c>
      <c r="D418" s="112">
        <v>20</v>
      </c>
      <c r="E418" s="127" t="s">
        <v>126</v>
      </c>
      <c r="F418" s="112">
        <v>63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809</v>
      </c>
      <c r="B419" s="263" t="s">
        <v>811</v>
      </c>
      <c r="C419" s="112" t="s">
        <v>182</v>
      </c>
      <c r="D419" s="112">
        <v>4</v>
      </c>
      <c r="E419" s="127" t="s">
        <v>126</v>
      </c>
      <c r="F419" s="112">
        <v>100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792</v>
      </c>
      <c r="B420" s="263" t="s">
        <v>793</v>
      </c>
      <c r="C420" s="112" t="s">
        <v>182</v>
      </c>
      <c r="D420" s="112">
        <v>4</v>
      </c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916</v>
      </c>
      <c r="B421" s="263" t="s">
        <v>915</v>
      </c>
      <c r="C421" s="112" t="s">
        <v>202</v>
      </c>
      <c r="D421" s="112"/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807</v>
      </c>
      <c r="B422" s="263" t="s">
        <v>808</v>
      </c>
      <c r="C422" s="112" t="s">
        <v>182</v>
      </c>
      <c r="D422" s="112">
        <v>4</v>
      </c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ht="13.5" thickBot="1" x14ac:dyDescent="0.25">
      <c r="A423" s="340" t="s">
        <v>805</v>
      </c>
      <c r="B423" s="263" t="s">
        <v>806</v>
      </c>
      <c r="C423" s="112" t="s">
        <v>182</v>
      </c>
      <c r="D423" s="112">
        <v>4</v>
      </c>
      <c r="E423" s="127" t="s">
        <v>126</v>
      </c>
      <c r="F423" s="112">
        <v>100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393</v>
      </c>
      <c r="B424" s="264" t="s">
        <v>394</v>
      </c>
      <c r="C424" s="111">
        <v>3</v>
      </c>
      <c r="D424" s="111"/>
      <c r="E424" s="131" t="s">
        <v>62</v>
      </c>
      <c r="F424" s="111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604</v>
      </c>
      <c r="B425" s="556" t="s">
        <v>602</v>
      </c>
      <c r="C425" s="567">
        <v>1.5</v>
      </c>
      <c r="D425" s="567"/>
      <c r="E425" s="127" t="s">
        <v>62</v>
      </c>
      <c r="F425" s="567">
        <v>160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395</v>
      </c>
      <c r="B426" s="263" t="s">
        <v>396</v>
      </c>
      <c r="C426" s="112">
        <v>3</v>
      </c>
      <c r="D426" s="112"/>
      <c r="E426" s="127" t="s">
        <v>62</v>
      </c>
      <c r="F426" s="112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606</v>
      </c>
      <c r="B427" s="263" t="s">
        <v>605</v>
      </c>
      <c r="C427" s="567">
        <v>1.5</v>
      </c>
      <c r="D427" s="567"/>
      <c r="E427" s="127" t="s">
        <v>62</v>
      </c>
      <c r="F427" s="567">
        <v>160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827</v>
      </c>
      <c r="B428" s="263" t="s">
        <v>722</v>
      </c>
      <c r="C428" s="112">
        <v>3</v>
      </c>
      <c r="D428" s="112"/>
      <c r="E428" s="127" t="s">
        <v>62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924</v>
      </c>
      <c r="B429" s="263" t="s">
        <v>923</v>
      </c>
      <c r="C429" s="751">
        <v>1.5</v>
      </c>
      <c r="D429" s="751"/>
      <c r="E429" s="127" t="s">
        <v>62</v>
      </c>
      <c r="F429" s="751">
        <v>160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925</v>
      </c>
      <c r="B430" s="263" t="s">
        <v>926</v>
      </c>
      <c r="C430" s="112">
        <v>3</v>
      </c>
      <c r="D430" s="112"/>
      <c r="E430" s="127" t="s">
        <v>62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1143</v>
      </c>
      <c r="B431" s="263" t="s">
        <v>1142</v>
      </c>
      <c r="C431" s="877" t="s">
        <v>1147</v>
      </c>
      <c r="D431" s="877">
        <v>80</v>
      </c>
      <c r="E431" s="127" t="s">
        <v>126</v>
      </c>
      <c r="F431" s="877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754</v>
      </c>
      <c r="B432" s="263" t="s">
        <v>753</v>
      </c>
      <c r="C432" s="554" t="s">
        <v>577</v>
      </c>
      <c r="D432" s="554">
        <v>160</v>
      </c>
      <c r="E432" s="127" t="s">
        <v>62</v>
      </c>
      <c r="F432" s="554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752</v>
      </c>
      <c r="B433" s="263" t="s">
        <v>751</v>
      </c>
      <c r="C433" s="554" t="s">
        <v>577</v>
      </c>
      <c r="D433" s="554">
        <v>160</v>
      </c>
      <c r="E433" s="127" t="s">
        <v>62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946</v>
      </c>
      <c r="B434" s="263" t="s">
        <v>945</v>
      </c>
      <c r="C434" s="768" t="s">
        <v>533</v>
      </c>
      <c r="D434" s="768">
        <v>60</v>
      </c>
      <c r="E434" s="127" t="s">
        <v>126</v>
      </c>
      <c r="F434" s="112">
        <v>117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1148</v>
      </c>
      <c r="B435" s="263" t="s">
        <v>1145</v>
      </c>
      <c r="C435" s="877" t="s">
        <v>1146</v>
      </c>
      <c r="D435" s="877">
        <v>80</v>
      </c>
      <c r="E435" s="127" t="s">
        <v>126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948</v>
      </c>
      <c r="B436" s="263" t="s">
        <v>947</v>
      </c>
      <c r="C436" s="768" t="s">
        <v>533</v>
      </c>
      <c r="D436" s="768">
        <v>60</v>
      </c>
      <c r="E436" s="127" t="s">
        <v>126</v>
      </c>
      <c r="F436" s="112">
        <v>120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579</v>
      </c>
      <c r="B437" s="263" t="s">
        <v>578</v>
      </c>
      <c r="C437" s="554" t="s">
        <v>194</v>
      </c>
      <c r="D437" s="554">
        <v>6</v>
      </c>
      <c r="E437" s="127" t="s">
        <v>62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1216</v>
      </c>
      <c r="B438" s="263" t="s">
        <v>1217</v>
      </c>
      <c r="C438" s="998" t="s">
        <v>1218</v>
      </c>
      <c r="D438" s="998">
        <v>80</v>
      </c>
      <c r="E438" s="127" t="s">
        <v>62</v>
      </c>
      <c r="F438" s="112">
        <v>72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989</v>
      </c>
      <c r="B439" s="263" t="s">
        <v>991</v>
      </c>
      <c r="C439" s="798" t="s">
        <v>990</v>
      </c>
      <c r="D439" s="798">
        <v>15</v>
      </c>
      <c r="E439" s="127" t="s">
        <v>62</v>
      </c>
      <c r="F439" s="798">
        <v>144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1175</v>
      </c>
      <c r="B440" s="263" t="s">
        <v>1176</v>
      </c>
      <c r="C440" s="917" t="s">
        <v>1177</v>
      </c>
      <c r="D440" s="917"/>
      <c r="E440" s="127" t="s">
        <v>62</v>
      </c>
      <c r="F440" s="917">
        <v>160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1101</v>
      </c>
      <c r="B441" s="263" t="s">
        <v>1100</v>
      </c>
      <c r="C441" s="846" t="s">
        <v>603</v>
      </c>
      <c r="D441" s="846"/>
      <c r="E441" s="127" t="s">
        <v>64</v>
      </c>
      <c r="F441" s="846">
        <v>160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1102</v>
      </c>
      <c r="B442" s="263" t="s">
        <v>1103</v>
      </c>
      <c r="C442" s="846" t="s">
        <v>603</v>
      </c>
      <c r="D442" s="846"/>
      <c r="E442" s="127" t="s">
        <v>64</v>
      </c>
      <c r="F442" s="846">
        <v>160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1151</v>
      </c>
      <c r="B443" s="263" t="s">
        <v>1149</v>
      </c>
      <c r="C443" s="877" t="s">
        <v>1150</v>
      </c>
      <c r="D443" s="877">
        <v>80</v>
      </c>
      <c r="E443" s="127" t="s">
        <v>64</v>
      </c>
      <c r="F443" s="877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907</v>
      </c>
      <c r="B444" s="263" t="s">
        <v>906</v>
      </c>
      <c r="C444" s="749" t="s">
        <v>194</v>
      </c>
      <c r="D444" s="749">
        <v>6</v>
      </c>
      <c r="E444" s="127" t="s">
        <v>64</v>
      </c>
      <c r="F444" s="554">
        <v>72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905</v>
      </c>
      <c r="B445" s="263" t="s">
        <v>904</v>
      </c>
      <c r="C445" s="749">
        <v>3</v>
      </c>
      <c r="D445" s="749"/>
      <c r="E445" s="127" t="s">
        <v>64</v>
      </c>
      <c r="F445" s="749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936</v>
      </c>
      <c r="B446" s="263" t="s">
        <v>934</v>
      </c>
      <c r="C446" s="757" t="s">
        <v>935</v>
      </c>
      <c r="D446" s="757">
        <v>8</v>
      </c>
      <c r="E446" s="127" t="s">
        <v>64</v>
      </c>
      <c r="F446" s="757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401</v>
      </c>
      <c r="B447" s="263" t="s">
        <v>402</v>
      </c>
      <c r="C447" s="554">
        <v>3</v>
      </c>
      <c r="D447" s="554"/>
      <c r="E447" s="127" t="s">
        <v>126</v>
      </c>
      <c r="F447" s="554">
        <v>100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403</v>
      </c>
      <c r="B448" s="263" t="s">
        <v>404</v>
      </c>
      <c r="C448" s="567" t="s">
        <v>194</v>
      </c>
      <c r="D448" s="567">
        <v>8</v>
      </c>
      <c r="E448" s="127" t="s">
        <v>126</v>
      </c>
      <c r="F448" s="567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870</v>
      </c>
      <c r="B449" s="733" t="s">
        <v>869</v>
      </c>
      <c r="C449" s="734" t="s">
        <v>194</v>
      </c>
      <c r="D449" s="734">
        <v>8</v>
      </c>
      <c r="E449" s="735" t="s">
        <v>62</v>
      </c>
      <c r="F449" s="734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461</v>
      </c>
      <c r="B450" s="733" t="s">
        <v>868</v>
      </c>
      <c r="C450" s="734" t="s">
        <v>182</v>
      </c>
      <c r="D450" s="734">
        <v>4</v>
      </c>
      <c r="E450" s="735" t="s">
        <v>62</v>
      </c>
      <c r="F450" s="734">
        <v>72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hidden="1" x14ac:dyDescent="0.2">
      <c r="A451" s="340" t="s">
        <v>462</v>
      </c>
      <c r="B451" s="556" t="s">
        <v>463</v>
      </c>
      <c r="C451" s="567" t="s">
        <v>74</v>
      </c>
      <c r="D451" s="567">
        <v>14</v>
      </c>
      <c r="E451" s="536" t="s">
        <v>64</v>
      </c>
      <c r="F451" s="567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hidden="1" x14ac:dyDescent="0.2">
      <c r="A452" s="340"/>
      <c r="B452" s="556" t="s">
        <v>607</v>
      </c>
      <c r="C452" s="567">
        <v>1.5</v>
      </c>
      <c r="D452" s="567"/>
      <c r="E452" s="536" t="s">
        <v>126</v>
      </c>
      <c r="F452" s="567">
        <v>140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372</v>
      </c>
      <c r="B453" s="263" t="s">
        <v>160</v>
      </c>
      <c r="C453" s="112">
        <v>2.5</v>
      </c>
      <c r="D453" s="112"/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611</v>
      </c>
      <c r="B454" s="263" t="s">
        <v>610</v>
      </c>
      <c r="C454" s="567">
        <v>1.5</v>
      </c>
      <c r="D454" s="567"/>
      <c r="E454" s="536" t="s">
        <v>126</v>
      </c>
      <c r="F454" s="567">
        <v>160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825</v>
      </c>
      <c r="B455" s="263" t="s">
        <v>824</v>
      </c>
      <c r="C455" s="639">
        <v>4</v>
      </c>
      <c r="D455" s="639"/>
      <c r="E455" s="536" t="s">
        <v>126</v>
      </c>
      <c r="F455" s="639">
        <v>72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691" t="s">
        <v>373</v>
      </c>
      <c r="B456" s="263" t="s">
        <v>173</v>
      </c>
      <c r="C456" s="112">
        <v>2.5</v>
      </c>
      <c r="D456" s="112"/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691" t="s">
        <v>608</v>
      </c>
      <c r="B457" s="263" t="s">
        <v>609</v>
      </c>
      <c r="C457" s="112">
        <v>1.5</v>
      </c>
      <c r="D457" s="112"/>
      <c r="E457" s="127" t="s">
        <v>126</v>
      </c>
      <c r="F457" s="112">
        <v>160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691" t="s">
        <v>826</v>
      </c>
      <c r="B458" s="263" t="s">
        <v>823</v>
      </c>
      <c r="C458" s="112">
        <v>4</v>
      </c>
      <c r="D458" s="112"/>
      <c r="E458" s="127" t="s">
        <v>126</v>
      </c>
      <c r="F458" s="112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691" t="s">
        <v>1215</v>
      </c>
      <c r="B459" s="263" t="s">
        <v>980</v>
      </c>
      <c r="C459" s="274" t="s">
        <v>537</v>
      </c>
      <c r="D459" s="112">
        <v>160</v>
      </c>
      <c r="E459" s="127" t="s">
        <v>126</v>
      </c>
      <c r="F459" s="112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691" t="s">
        <v>862</v>
      </c>
      <c r="B460" s="719" t="s">
        <v>863</v>
      </c>
      <c r="C460" s="274">
        <v>1.5</v>
      </c>
      <c r="D460" s="112"/>
      <c r="E460" s="127" t="s">
        <v>126</v>
      </c>
      <c r="F460" s="112">
        <v>160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374</v>
      </c>
      <c r="B461" s="263" t="s">
        <v>193</v>
      </c>
      <c r="C461" s="112" t="s">
        <v>194</v>
      </c>
      <c r="D461" s="112">
        <v>5</v>
      </c>
      <c r="E461" s="127" t="s">
        <v>126</v>
      </c>
      <c r="F461" s="112">
        <v>72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729</v>
      </c>
      <c r="B462" s="263" t="s">
        <v>728</v>
      </c>
      <c r="C462" s="112" t="s">
        <v>194</v>
      </c>
      <c r="D462" s="112">
        <v>5</v>
      </c>
      <c r="E462" s="127" t="s">
        <v>126</v>
      </c>
      <c r="F462" s="112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490</v>
      </c>
      <c r="B463" s="263" t="s">
        <v>489</v>
      </c>
      <c r="C463" s="112" t="s">
        <v>491</v>
      </c>
      <c r="D463" s="112">
        <v>8</v>
      </c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1138</v>
      </c>
      <c r="B464" s="263" t="s">
        <v>1139</v>
      </c>
      <c r="C464" s="112" t="s">
        <v>189</v>
      </c>
      <c r="D464" s="112">
        <v>8</v>
      </c>
      <c r="E464" s="127" t="s">
        <v>126</v>
      </c>
      <c r="F464" s="112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492</v>
      </c>
      <c r="B465" s="263" t="s">
        <v>493</v>
      </c>
      <c r="C465" s="112" t="s">
        <v>491</v>
      </c>
      <c r="D465" s="112">
        <v>8</v>
      </c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1141</v>
      </c>
      <c r="B466" s="263" t="s">
        <v>1140</v>
      </c>
      <c r="C466" s="112" t="s">
        <v>189</v>
      </c>
      <c r="D466" s="112">
        <v>8</v>
      </c>
      <c r="E466" s="127" t="s">
        <v>126</v>
      </c>
      <c r="F466" s="112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495</v>
      </c>
      <c r="B467" s="263" t="s">
        <v>494</v>
      </c>
      <c r="C467" s="112">
        <v>3.3</v>
      </c>
      <c r="D467" s="112"/>
      <c r="E467" s="127" t="s">
        <v>126</v>
      </c>
      <c r="F467" s="112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859</v>
      </c>
      <c r="B468" s="263" t="s">
        <v>858</v>
      </c>
      <c r="C468" s="112">
        <v>3.3</v>
      </c>
      <c r="D468" s="112"/>
      <c r="E468" s="127" t="s">
        <v>126</v>
      </c>
      <c r="F468" s="112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497</v>
      </c>
      <c r="B469" s="263" t="s">
        <v>496</v>
      </c>
      <c r="C469" s="112">
        <v>3.3</v>
      </c>
      <c r="D469" s="112"/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375</v>
      </c>
      <c r="B470" s="263" t="s">
        <v>168</v>
      </c>
      <c r="C470" s="112" t="s">
        <v>166</v>
      </c>
      <c r="D470" s="112">
        <v>200</v>
      </c>
      <c r="E470" s="127" t="s">
        <v>126</v>
      </c>
      <c r="F470" s="112">
        <v>72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616</v>
      </c>
      <c r="B471" s="263" t="s">
        <v>615</v>
      </c>
      <c r="C471" s="112" t="s">
        <v>166</v>
      </c>
      <c r="D471" s="112">
        <v>200</v>
      </c>
      <c r="E471" s="127" t="s">
        <v>126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909</v>
      </c>
      <c r="B472" s="682" t="s">
        <v>908</v>
      </c>
      <c r="C472" s="112" t="s">
        <v>189</v>
      </c>
      <c r="D472" s="112">
        <v>8</v>
      </c>
      <c r="E472" s="127" t="s">
        <v>126</v>
      </c>
      <c r="F472" s="112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911</v>
      </c>
      <c r="B473" s="750" t="s">
        <v>910</v>
      </c>
      <c r="C473" s="112">
        <v>2</v>
      </c>
      <c r="D473" s="112"/>
      <c r="E473" s="127" t="s">
        <v>126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1011</v>
      </c>
      <c r="B474" s="750" t="s">
        <v>1012</v>
      </c>
      <c r="C474" s="112" t="s">
        <v>725</v>
      </c>
      <c r="D474" s="112">
        <v>6</v>
      </c>
      <c r="E474" s="127" t="s">
        <v>126</v>
      </c>
      <c r="F474" s="112">
        <v>144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726</v>
      </c>
      <c r="B475" s="682" t="s">
        <v>724</v>
      </c>
      <c r="C475" s="112" t="s">
        <v>725</v>
      </c>
      <c r="D475" s="112">
        <v>6</v>
      </c>
      <c r="E475" s="127" t="s">
        <v>126</v>
      </c>
      <c r="F475" s="112">
        <v>144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918</v>
      </c>
      <c r="B476" s="750" t="s">
        <v>917</v>
      </c>
      <c r="C476" s="112">
        <v>4</v>
      </c>
      <c r="D476" s="112"/>
      <c r="E476" s="127" t="s">
        <v>126</v>
      </c>
      <c r="F476" s="112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922</v>
      </c>
      <c r="B477" s="263" t="s">
        <v>921</v>
      </c>
      <c r="C477" s="112" t="s">
        <v>194</v>
      </c>
      <c r="D477" s="112">
        <v>6</v>
      </c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38" t="s">
        <v>713</v>
      </c>
      <c r="B478" s="263" t="s">
        <v>711</v>
      </c>
      <c r="C478" s="112">
        <v>1.5</v>
      </c>
      <c r="D478" s="112"/>
      <c r="E478" s="127" t="s">
        <v>126</v>
      </c>
      <c r="F478" s="112">
        <v>144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38" t="s">
        <v>920</v>
      </c>
      <c r="B479" s="263" t="s">
        <v>919</v>
      </c>
      <c r="C479" s="112" t="s">
        <v>194</v>
      </c>
      <c r="D479" s="112">
        <v>6</v>
      </c>
      <c r="E479" s="127" t="s">
        <v>126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38" t="s">
        <v>714</v>
      </c>
      <c r="B480" s="263" t="s">
        <v>712</v>
      </c>
      <c r="C480" s="112">
        <v>1.5</v>
      </c>
      <c r="D480" s="112"/>
      <c r="E480" s="127" t="s">
        <v>126</v>
      </c>
      <c r="F480" s="112">
        <v>144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ht="13.5" thickBot="1" x14ac:dyDescent="0.25">
      <c r="A481" s="340"/>
      <c r="B481" s="314" t="s">
        <v>97</v>
      </c>
      <c r="C481" s="255"/>
      <c r="D481" s="553"/>
      <c r="E481" s="138"/>
      <c r="F481" s="553"/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671</v>
      </c>
      <c r="B482" s="264" t="s">
        <v>207</v>
      </c>
      <c r="C482" s="111" t="s">
        <v>72</v>
      </c>
      <c r="D482" s="111">
        <v>9</v>
      </c>
      <c r="E482" s="131" t="s">
        <v>63</v>
      </c>
      <c r="F482" s="485">
        <v>64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ht="13.5" thickBot="1" x14ac:dyDescent="0.25">
      <c r="A483" s="340" t="s">
        <v>670</v>
      </c>
      <c r="B483" s="683" t="s">
        <v>208</v>
      </c>
      <c r="C483" s="113" t="s">
        <v>72</v>
      </c>
      <c r="D483" s="113">
        <v>9</v>
      </c>
      <c r="E483" s="117" t="s">
        <v>63</v>
      </c>
      <c r="F483" s="487">
        <v>64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/>
      <c r="B484" s="862" t="s">
        <v>174</v>
      </c>
      <c r="C484" s="477"/>
      <c r="D484" s="111"/>
      <c r="E484" s="111"/>
      <c r="F484" s="111"/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1096</v>
      </c>
      <c r="B485" s="864" t="s">
        <v>1095</v>
      </c>
      <c r="C485" s="737" t="s">
        <v>1097</v>
      </c>
      <c r="D485" s="846">
        <v>6</v>
      </c>
      <c r="E485" s="536" t="s">
        <v>126</v>
      </c>
      <c r="F485" s="739">
        <v>100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872</v>
      </c>
      <c r="B486" s="849" t="s">
        <v>871</v>
      </c>
      <c r="C486" s="737" t="s">
        <v>79</v>
      </c>
      <c r="D486" s="846">
        <v>6</v>
      </c>
      <c r="E486" s="536" t="s">
        <v>126</v>
      </c>
      <c r="F486" s="739">
        <v>144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873</v>
      </c>
      <c r="B487" s="740" t="s">
        <v>723</v>
      </c>
      <c r="C487" s="436" t="s">
        <v>79</v>
      </c>
      <c r="D487" s="112">
        <v>6</v>
      </c>
      <c r="E487" s="127" t="s">
        <v>126</v>
      </c>
      <c r="F487" s="486">
        <v>144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1004</v>
      </c>
      <c r="B488" s="863" t="s">
        <v>1003</v>
      </c>
      <c r="C488" s="737" t="s">
        <v>79</v>
      </c>
      <c r="D488" s="846">
        <v>6</v>
      </c>
      <c r="E488" s="536" t="s">
        <v>126</v>
      </c>
      <c r="F488" s="739">
        <v>144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1002</v>
      </c>
      <c r="B489" s="863" t="s">
        <v>1001</v>
      </c>
      <c r="C489" s="737" t="s">
        <v>79</v>
      </c>
      <c r="D489" s="846">
        <v>6</v>
      </c>
      <c r="E489" s="536" t="s">
        <v>126</v>
      </c>
      <c r="F489" s="739">
        <v>144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875</v>
      </c>
      <c r="B490" s="863" t="s">
        <v>876</v>
      </c>
      <c r="C490" s="737" t="s">
        <v>79</v>
      </c>
      <c r="D490" s="846">
        <v>6</v>
      </c>
      <c r="E490" s="536" t="s">
        <v>126</v>
      </c>
      <c r="F490" s="739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ht="13.5" thickBot="1" x14ac:dyDescent="0.25">
      <c r="A491" s="340" t="s">
        <v>877</v>
      </c>
      <c r="B491" s="850" t="s">
        <v>878</v>
      </c>
      <c r="C491" s="439" t="s">
        <v>79</v>
      </c>
      <c r="D491" s="113">
        <v>6</v>
      </c>
      <c r="E491" s="117" t="s">
        <v>126</v>
      </c>
      <c r="F491" s="487">
        <v>144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ht="13.5" thickBot="1" x14ac:dyDescent="0.25">
      <c r="A492" s="340"/>
      <c r="B492" s="314" t="s">
        <v>99</v>
      </c>
      <c r="C492" s="255"/>
      <c r="D492" s="553"/>
      <c r="E492" s="138"/>
      <c r="F492" s="553"/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588</v>
      </c>
      <c r="B493" s="264" t="s">
        <v>621</v>
      </c>
      <c r="C493" s="111" t="s">
        <v>189</v>
      </c>
      <c r="D493" s="111">
        <v>10</v>
      </c>
      <c r="E493" s="131" t="s">
        <v>62</v>
      </c>
      <c r="F493" s="111">
        <v>105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814</v>
      </c>
      <c r="B494" s="678" t="s">
        <v>191</v>
      </c>
      <c r="C494" s="112" t="s">
        <v>182</v>
      </c>
      <c r="D494" s="112">
        <v>4</v>
      </c>
      <c r="E494" s="127" t="s">
        <v>126</v>
      </c>
      <c r="F494" s="112">
        <v>100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788</v>
      </c>
      <c r="B495" s="678" t="s">
        <v>203</v>
      </c>
      <c r="C495" s="112" t="s">
        <v>182</v>
      </c>
      <c r="D495" s="112">
        <v>4</v>
      </c>
      <c r="E495" s="127" t="s">
        <v>126</v>
      </c>
      <c r="F495" s="112">
        <v>100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796</v>
      </c>
      <c r="B496" s="678" t="s">
        <v>456</v>
      </c>
      <c r="C496" s="112" t="s">
        <v>182</v>
      </c>
      <c r="D496" s="112">
        <v>4</v>
      </c>
      <c r="E496" s="127" t="s">
        <v>126</v>
      </c>
      <c r="F496" s="112">
        <v>100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1041</v>
      </c>
      <c r="B497" s="716" t="s">
        <v>860</v>
      </c>
      <c r="C497" s="296" t="s">
        <v>194</v>
      </c>
      <c r="D497" s="112">
        <v>10</v>
      </c>
      <c r="E497" s="127" t="s">
        <v>62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1124</v>
      </c>
      <c r="B498" s="738" t="s">
        <v>1125</v>
      </c>
      <c r="C498" s="296" t="s">
        <v>194</v>
      </c>
      <c r="D498" s="112">
        <v>10</v>
      </c>
      <c r="E498" s="127" t="s">
        <v>62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798</v>
      </c>
      <c r="B499" s="678" t="s">
        <v>799</v>
      </c>
      <c r="C499" s="112" t="s">
        <v>182</v>
      </c>
      <c r="D499" s="112">
        <v>4</v>
      </c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1069</v>
      </c>
      <c r="B500" s="678" t="s">
        <v>1070</v>
      </c>
      <c r="C500" s="112">
        <v>4</v>
      </c>
      <c r="D500" s="112"/>
      <c r="E500" s="127" t="s">
        <v>62</v>
      </c>
      <c r="F500" s="112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622</v>
      </c>
      <c r="B501" s="263" t="s">
        <v>554</v>
      </c>
      <c r="C501" s="112" t="s">
        <v>189</v>
      </c>
      <c r="D501" s="112">
        <v>10</v>
      </c>
      <c r="E501" s="127" t="s">
        <v>62</v>
      </c>
      <c r="F501" s="112">
        <v>105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940</v>
      </c>
      <c r="B502" s="263" t="s">
        <v>939</v>
      </c>
      <c r="C502" s="112" t="s">
        <v>189</v>
      </c>
      <c r="D502" s="112">
        <v>10</v>
      </c>
      <c r="E502" s="127" t="s">
        <v>62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992</v>
      </c>
      <c r="B503" s="263" t="s">
        <v>993</v>
      </c>
      <c r="C503" s="112" t="s">
        <v>31</v>
      </c>
      <c r="D503" s="112">
        <v>10</v>
      </c>
      <c r="E503" s="127" t="s">
        <v>62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815</v>
      </c>
      <c r="B504" s="263" t="s">
        <v>816</v>
      </c>
      <c r="C504" s="112" t="s">
        <v>182</v>
      </c>
      <c r="D504" s="112">
        <v>4</v>
      </c>
      <c r="E504" s="127" t="s">
        <v>62</v>
      </c>
      <c r="F504" s="112">
        <v>100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1065</v>
      </c>
      <c r="B505" s="263" t="s">
        <v>1066</v>
      </c>
      <c r="C505" s="112">
        <v>4</v>
      </c>
      <c r="D505" s="112"/>
      <c r="E505" s="127" t="s">
        <v>62</v>
      </c>
      <c r="F505" s="112">
        <v>100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999</v>
      </c>
      <c r="B506" s="263" t="s">
        <v>1000</v>
      </c>
      <c r="C506" s="112" t="s">
        <v>31</v>
      </c>
      <c r="D506" s="112">
        <v>10</v>
      </c>
      <c r="E506" s="127" t="s">
        <v>62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566</v>
      </c>
      <c r="B507" s="263" t="s">
        <v>565</v>
      </c>
      <c r="C507" s="112" t="s">
        <v>182</v>
      </c>
      <c r="D507" s="112">
        <v>4</v>
      </c>
      <c r="E507" s="127" t="s">
        <v>62</v>
      </c>
      <c r="F507" s="112">
        <v>100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1067</v>
      </c>
      <c r="B508" s="263" t="s">
        <v>1068</v>
      </c>
      <c r="C508" s="112">
        <v>4</v>
      </c>
      <c r="D508" s="112"/>
      <c r="E508" s="127" t="s">
        <v>62</v>
      </c>
      <c r="F508" s="112">
        <v>100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1048</v>
      </c>
      <c r="B509" s="678" t="s">
        <v>77</v>
      </c>
      <c r="C509" s="112" t="s">
        <v>31</v>
      </c>
      <c r="D509" s="112">
        <v>10</v>
      </c>
      <c r="E509" s="127" t="s">
        <v>62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1071</v>
      </c>
      <c r="B510" s="678" t="s">
        <v>1072</v>
      </c>
      <c r="C510" s="112">
        <v>4</v>
      </c>
      <c r="D510" s="112"/>
      <c r="E510" s="127" t="s">
        <v>62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785</v>
      </c>
      <c r="B511" s="684" t="s">
        <v>167</v>
      </c>
      <c r="C511" s="565" t="s">
        <v>182</v>
      </c>
      <c r="D511" s="565">
        <v>4</v>
      </c>
      <c r="E511" s="566" t="s">
        <v>126</v>
      </c>
      <c r="F511" s="565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376</v>
      </c>
      <c r="B512" s="684" t="s">
        <v>167</v>
      </c>
      <c r="C512" s="638" t="s">
        <v>125</v>
      </c>
      <c r="D512" s="638"/>
      <c r="E512" s="638" t="s">
        <v>62</v>
      </c>
      <c r="F512" s="638">
        <v>96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418</v>
      </c>
      <c r="B513" s="685" t="s">
        <v>417</v>
      </c>
      <c r="C513" s="296" t="s">
        <v>125</v>
      </c>
      <c r="D513" s="296"/>
      <c r="E513" s="296" t="s">
        <v>62</v>
      </c>
      <c r="F513" s="112">
        <v>96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420</v>
      </c>
      <c r="B514" s="685" t="s">
        <v>419</v>
      </c>
      <c r="C514" s="296" t="s">
        <v>194</v>
      </c>
      <c r="D514" s="296">
        <v>12</v>
      </c>
      <c r="E514" s="296" t="s">
        <v>62</v>
      </c>
      <c r="F514" s="296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422</v>
      </c>
      <c r="B515" s="685" t="s">
        <v>421</v>
      </c>
      <c r="C515" s="296" t="s">
        <v>125</v>
      </c>
      <c r="D515" s="296"/>
      <c r="E515" s="296" t="s">
        <v>62</v>
      </c>
      <c r="F515" s="112">
        <v>96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424</v>
      </c>
      <c r="B516" s="685" t="s">
        <v>423</v>
      </c>
      <c r="C516" s="296" t="s">
        <v>194</v>
      </c>
      <c r="D516" s="296">
        <v>12</v>
      </c>
      <c r="E516" s="296" t="s">
        <v>62</v>
      </c>
      <c r="F516" s="296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426</v>
      </c>
      <c r="B517" s="685" t="s">
        <v>425</v>
      </c>
      <c r="C517" s="296" t="s">
        <v>125</v>
      </c>
      <c r="D517" s="296"/>
      <c r="E517" s="296" t="s">
        <v>62</v>
      </c>
      <c r="F517" s="112">
        <v>96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428</v>
      </c>
      <c r="B518" s="685" t="s">
        <v>427</v>
      </c>
      <c r="C518" s="296" t="s">
        <v>194</v>
      </c>
      <c r="D518" s="296">
        <v>12</v>
      </c>
      <c r="E518" s="296" t="s">
        <v>62</v>
      </c>
      <c r="F518" s="296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430</v>
      </c>
      <c r="B519" s="685" t="s">
        <v>429</v>
      </c>
      <c r="C519" s="296" t="s">
        <v>125</v>
      </c>
      <c r="D519" s="296"/>
      <c r="E519" s="296" t="s">
        <v>62</v>
      </c>
      <c r="F519" s="112">
        <v>96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432</v>
      </c>
      <c r="B520" s="685" t="s">
        <v>431</v>
      </c>
      <c r="C520" s="296" t="s">
        <v>194</v>
      </c>
      <c r="D520" s="296">
        <v>12</v>
      </c>
      <c r="E520" s="296" t="s">
        <v>62</v>
      </c>
      <c r="F520" s="296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434</v>
      </c>
      <c r="B521" s="685" t="s">
        <v>433</v>
      </c>
      <c r="C521" s="296" t="s">
        <v>125</v>
      </c>
      <c r="D521" s="296"/>
      <c r="E521" s="296" t="s">
        <v>62</v>
      </c>
      <c r="F521" s="112">
        <v>96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436</v>
      </c>
      <c r="B522" s="685" t="s">
        <v>435</v>
      </c>
      <c r="C522" s="296" t="s">
        <v>194</v>
      </c>
      <c r="D522" s="296">
        <v>12</v>
      </c>
      <c r="E522" s="296" t="s">
        <v>62</v>
      </c>
      <c r="F522" s="296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1042</v>
      </c>
      <c r="B523" s="722" t="s">
        <v>846</v>
      </c>
      <c r="C523" s="274">
        <v>4</v>
      </c>
      <c r="D523" s="112"/>
      <c r="E523" s="127" t="s">
        <v>62</v>
      </c>
      <c r="F523" s="112">
        <v>100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1043</v>
      </c>
      <c r="B524" s="723" t="s">
        <v>847</v>
      </c>
      <c r="C524" s="112">
        <v>4</v>
      </c>
      <c r="D524" s="112"/>
      <c r="E524" s="127" t="s">
        <v>62</v>
      </c>
      <c r="F524" s="112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930</v>
      </c>
      <c r="B525" s="723" t="s">
        <v>929</v>
      </c>
      <c r="C525" s="112" t="s">
        <v>182</v>
      </c>
      <c r="D525" s="112">
        <v>4</v>
      </c>
      <c r="E525" s="127" t="s">
        <v>62</v>
      </c>
      <c r="F525" s="112">
        <v>100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914</v>
      </c>
      <c r="B526" s="723" t="s">
        <v>913</v>
      </c>
      <c r="C526" s="112">
        <v>4</v>
      </c>
      <c r="D526" s="112"/>
      <c r="E526" s="127" t="s">
        <v>62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1044</v>
      </c>
      <c r="B527" s="723" t="s">
        <v>848</v>
      </c>
      <c r="C527" s="112">
        <v>4</v>
      </c>
      <c r="D527" s="112"/>
      <c r="E527" s="127" t="s">
        <v>62</v>
      </c>
      <c r="F527" s="112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850</v>
      </c>
      <c r="B528" s="263" t="s">
        <v>851</v>
      </c>
      <c r="C528" s="112" t="s">
        <v>189</v>
      </c>
      <c r="D528" s="112">
        <v>10</v>
      </c>
      <c r="E528" s="127" t="s">
        <v>62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1010</v>
      </c>
      <c r="B529" s="263" t="s">
        <v>1009</v>
      </c>
      <c r="C529" s="112" t="s">
        <v>31</v>
      </c>
      <c r="D529" s="112">
        <v>10</v>
      </c>
      <c r="E529" s="127" t="s">
        <v>62</v>
      </c>
      <c r="F529" s="112">
        <v>72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800</v>
      </c>
      <c r="B530" s="678" t="s">
        <v>76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1075</v>
      </c>
      <c r="B531" s="678" t="s">
        <v>1076</v>
      </c>
      <c r="C531" s="112">
        <v>4</v>
      </c>
      <c r="D531" s="112"/>
      <c r="E531" s="127" t="s">
        <v>62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838</v>
      </c>
      <c r="B532" s="678" t="s">
        <v>839</v>
      </c>
      <c r="C532" s="296" t="s">
        <v>194</v>
      </c>
      <c r="D532" s="112">
        <v>10</v>
      </c>
      <c r="E532" s="127" t="s">
        <v>62</v>
      </c>
      <c r="F532" s="112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837</v>
      </c>
      <c r="B533" s="678" t="s">
        <v>836</v>
      </c>
      <c r="C533" s="296" t="s">
        <v>194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1160</v>
      </c>
      <c r="B534" s="678" t="s">
        <v>1161</v>
      </c>
      <c r="C534" s="296" t="s">
        <v>194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1162</v>
      </c>
      <c r="B535" s="678" t="s">
        <v>1163</v>
      </c>
      <c r="C535" s="296" t="s">
        <v>202</v>
      </c>
      <c r="D535" s="112"/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1173</v>
      </c>
      <c r="B536" s="678" t="s">
        <v>1174</v>
      </c>
      <c r="C536" s="296" t="s">
        <v>202</v>
      </c>
      <c r="D536" s="112"/>
      <c r="E536" s="127" t="s">
        <v>62</v>
      </c>
      <c r="F536" s="112">
        <v>100</v>
      </c>
      <c r="G536" s="468">
        <f>IFERROR(SUMIF([5]Лист1!$A:$A,[5]Лист3!$A507,[5]Лист1!K:K)/$F536,0)</f>
        <v>0</v>
      </c>
      <c r="H536" s="468">
        <f>IFERROR(SUMIF([5]Лист1!$A:$A,[5]Лист3!$A507,[5]Лист1!L:L)/$F536,0)</f>
        <v>0</v>
      </c>
      <c r="I536" s="468">
        <f>IFERROR(SUMIF([5]Лист1!$A:$A,[5]Лист3!$A507,[5]Лист1!M:M)/$F536,0)</f>
        <v>0</v>
      </c>
      <c r="J536" s="468">
        <f>IFERROR(SUMIF([5]Лист1!$A:$A,[5]Лист3!$A507,[5]Лист1!N:N)/$F536,0)</f>
        <v>0</v>
      </c>
      <c r="K536" s="468">
        <f>IFERROR(SUMIF([5]Лист1!$A:$A,[5]Лист3!$A507,[5]Лист1!O:O)/$F536,0)</f>
        <v>0</v>
      </c>
      <c r="L536" s="468">
        <f>IFERROR(SUMIF([5]Лист1!$A:$A,[5]Лист3!$A507,[5]Лист1!P:P)/$F536,0)</f>
        <v>0</v>
      </c>
    </row>
    <row r="537" spans="1:12" s="26" customFormat="1" x14ac:dyDescent="0.2">
      <c r="A537" s="340" t="s">
        <v>1028</v>
      </c>
      <c r="B537" s="678" t="s">
        <v>1027</v>
      </c>
      <c r="C537" s="296" t="s">
        <v>194</v>
      </c>
      <c r="D537" s="112">
        <v>10</v>
      </c>
      <c r="E537" s="127" t="s">
        <v>62</v>
      </c>
      <c r="F537" s="112">
        <v>72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903</v>
      </c>
      <c r="B538" s="678" t="s">
        <v>887</v>
      </c>
      <c r="C538" s="296" t="s">
        <v>194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888</v>
      </c>
      <c r="B539" s="678" t="s">
        <v>889</v>
      </c>
      <c r="C539" s="296" t="s">
        <v>202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997</v>
      </c>
      <c r="B540" s="263" t="s">
        <v>998</v>
      </c>
      <c r="C540" s="112" t="s">
        <v>189</v>
      </c>
      <c r="D540" s="112">
        <v>10</v>
      </c>
      <c r="E540" s="127" t="s">
        <v>62</v>
      </c>
      <c r="F540" s="112">
        <v>72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1013</v>
      </c>
      <c r="B541" s="687" t="s">
        <v>73</v>
      </c>
      <c r="C541" s="112" t="s">
        <v>31</v>
      </c>
      <c r="D541" s="112">
        <v>10</v>
      </c>
      <c r="E541" s="127" t="s">
        <v>62</v>
      </c>
      <c r="F541" s="112">
        <v>72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1073</v>
      </c>
      <c r="B542" s="687" t="s">
        <v>1074</v>
      </c>
      <c r="C542" s="112">
        <v>4</v>
      </c>
      <c r="D542" s="112"/>
      <c r="E542" s="127" t="s">
        <v>62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ht="13.5" thickBot="1" x14ac:dyDescent="0.25">
      <c r="A543" s="340" t="s">
        <v>791</v>
      </c>
      <c r="B543" s="679" t="s">
        <v>73</v>
      </c>
      <c r="C543" s="112" t="s">
        <v>182</v>
      </c>
      <c r="D543" s="112">
        <v>4</v>
      </c>
      <c r="E543" s="127" t="s">
        <v>126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ht="13.5" thickBot="1" x14ac:dyDescent="0.25">
      <c r="A544" s="340"/>
      <c r="B544" s="314" t="s">
        <v>100</v>
      </c>
      <c r="C544" s="255"/>
      <c r="D544" s="553"/>
      <c r="E544" s="138"/>
      <c r="F544" s="553"/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406</v>
      </c>
      <c r="B545" s="264" t="s">
        <v>405</v>
      </c>
      <c r="C545" s="111" t="s">
        <v>54</v>
      </c>
      <c r="D545" s="111"/>
      <c r="E545" s="131" t="s">
        <v>62</v>
      </c>
      <c r="F545" s="485">
        <v>80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408</v>
      </c>
      <c r="B546" s="263" t="s">
        <v>407</v>
      </c>
      <c r="C546" s="112" t="s">
        <v>54</v>
      </c>
      <c r="D546" s="112"/>
      <c r="E546" s="127" t="s">
        <v>62</v>
      </c>
      <c r="F546" s="486">
        <v>80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411</v>
      </c>
      <c r="B547" s="263" t="s">
        <v>412</v>
      </c>
      <c r="C547" s="112" t="s">
        <v>79</v>
      </c>
      <c r="D547" s="112">
        <v>12</v>
      </c>
      <c r="E547" s="127" t="s">
        <v>62</v>
      </c>
      <c r="F547" s="486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409</v>
      </c>
      <c r="B548" s="263" t="s">
        <v>410</v>
      </c>
      <c r="C548" s="112" t="s">
        <v>54</v>
      </c>
      <c r="D548" s="112"/>
      <c r="E548" s="127" t="s">
        <v>62</v>
      </c>
      <c r="F548" s="486">
        <v>80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413</v>
      </c>
      <c r="B549" s="263" t="s">
        <v>414</v>
      </c>
      <c r="C549" s="112" t="s">
        <v>79</v>
      </c>
      <c r="D549" s="112">
        <v>12</v>
      </c>
      <c r="E549" s="127" t="s">
        <v>62</v>
      </c>
      <c r="F549" s="486">
        <v>72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469</v>
      </c>
      <c r="B550" s="686" t="s">
        <v>459</v>
      </c>
      <c r="C550" s="112" t="s">
        <v>118</v>
      </c>
      <c r="D550" s="112">
        <v>14</v>
      </c>
      <c r="E550" s="127" t="s">
        <v>62</v>
      </c>
      <c r="F550" s="486">
        <v>54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470</v>
      </c>
      <c r="B551" s="686" t="s">
        <v>460</v>
      </c>
      <c r="C551" s="112" t="s">
        <v>118</v>
      </c>
      <c r="D551" s="112">
        <v>14</v>
      </c>
      <c r="E551" s="127" t="s">
        <v>62</v>
      </c>
      <c r="F551" s="486">
        <v>54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553</v>
      </c>
      <c r="B552" s="686" t="s">
        <v>551</v>
      </c>
      <c r="C552" s="112" t="s">
        <v>552</v>
      </c>
      <c r="D552" s="112">
        <v>8</v>
      </c>
      <c r="E552" s="127" t="s">
        <v>62</v>
      </c>
      <c r="F552" s="486">
        <v>64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>
        <v>31571</v>
      </c>
      <c r="B553" s="686" t="s">
        <v>547</v>
      </c>
      <c r="C553" s="112" t="s">
        <v>550</v>
      </c>
      <c r="D553" s="112"/>
      <c r="E553" s="127" t="s">
        <v>62</v>
      </c>
      <c r="F553" s="486">
        <v>204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1021</v>
      </c>
      <c r="B554" s="686" t="s">
        <v>1022</v>
      </c>
      <c r="C554" s="112" t="s">
        <v>54</v>
      </c>
      <c r="D554" s="112">
        <v>8</v>
      </c>
      <c r="E554" s="127" t="s">
        <v>62</v>
      </c>
      <c r="F554" s="486">
        <v>64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1045</v>
      </c>
      <c r="B555" s="686" t="s">
        <v>861</v>
      </c>
      <c r="C555" s="112" t="s">
        <v>74</v>
      </c>
      <c r="D555" s="112">
        <v>12</v>
      </c>
      <c r="E555" s="127" t="s">
        <v>62</v>
      </c>
      <c r="F555" s="486">
        <v>54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1024</v>
      </c>
      <c r="B556" s="686" t="s">
        <v>1023</v>
      </c>
      <c r="C556" s="112" t="s">
        <v>74</v>
      </c>
      <c r="D556" s="112">
        <v>10</v>
      </c>
      <c r="E556" s="127" t="s">
        <v>62</v>
      </c>
      <c r="F556" s="486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ht="15" customHeight="1" x14ac:dyDescent="0.2">
      <c r="A557" s="340" t="s">
        <v>890</v>
      </c>
      <c r="B557" s="686" t="s">
        <v>891</v>
      </c>
      <c r="C557" s="112">
        <v>250</v>
      </c>
      <c r="D557" s="112">
        <v>12</v>
      </c>
      <c r="E557" s="127" t="s">
        <v>64</v>
      </c>
      <c r="F557" s="486">
        <v>54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ht="15" customHeight="1" x14ac:dyDescent="0.2">
      <c r="A558" s="340" t="s">
        <v>1127</v>
      </c>
      <c r="B558" s="686" t="s">
        <v>1126</v>
      </c>
      <c r="C558" s="112">
        <v>250</v>
      </c>
      <c r="D558" s="112">
        <v>12</v>
      </c>
      <c r="E558" s="127" t="s">
        <v>64</v>
      </c>
      <c r="F558" s="486">
        <v>54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ht="15" customHeight="1" x14ac:dyDescent="0.2">
      <c r="A559" s="340" t="s">
        <v>944</v>
      </c>
      <c r="B559" s="686" t="s">
        <v>941</v>
      </c>
      <c r="C559" s="112">
        <v>250</v>
      </c>
      <c r="D559" s="112">
        <v>12</v>
      </c>
      <c r="E559" s="127" t="s">
        <v>62</v>
      </c>
      <c r="F559" s="486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ht="15" customHeight="1" x14ac:dyDescent="0.2">
      <c r="A560" s="340" t="s">
        <v>943</v>
      </c>
      <c r="B560" s="686" t="s">
        <v>942</v>
      </c>
      <c r="C560" s="112">
        <v>250</v>
      </c>
      <c r="D560" s="112">
        <v>12</v>
      </c>
      <c r="E560" s="127" t="s">
        <v>62</v>
      </c>
      <c r="F560" s="486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>
        <v>31573</v>
      </c>
      <c r="B561" s="686" t="s">
        <v>545</v>
      </c>
      <c r="C561" s="112" t="s">
        <v>546</v>
      </c>
      <c r="D561" s="112"/>
      <c r="E561" s="127" t="s">
        <v>62</v>
      </c>
      <c r="F561" s="486">
        <v>204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>
        <v>31570</v>
      </c>
      <c r="B562" s="686" t="s">
        <v>543</v>
      </c>
      <c r="C562" s="112" t="s">
        <v>544</v>
      </c>
      <c r="D562" s="112"/>
      <c r="E562" s="127" t="s">
        <v>62</v>
      </c>
      <c r="F562" s="486">
        <v>204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673</v>
      </c>
      <c r="B563" s="556" t="s">
        <v>674</v>
      </c>
      <c r="C563" s="601" t="s">
        <v>72</v>
      </c>
      <c r="D563" s="601">
        <v>9</v>
      </c>
      <c r="E563" s="534" t="s">
        <v>62</v>
      </c>
      <c r="F563" s="584">
        <v>64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960</v>
      </c>
      <c r="B564" s="556" t="s">
        <v>964</v>
      </c>
      <c r="C564" s="777" t="s">
        <v>55</v>
      </c>
      <c r="D564" s="777"/>
      <c r="E564" s="127" t="s">
        <v>62</v>
      </c>
      <c r="F564" s="584">
        <v>144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377</v>
      </c>
      <c r="B565" s="263" t="s">
        <v>120</v>
      </c>
      <c r="C565" s="112" t="s">
        <v>54</v>
      </c>
      <c r="D565" s="112"/>
      <c r="E565" s="127" t="s">
        <v>62</v>
      </c>
      <c r="F565" s="486">
        <v>64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636</v>
      </c>
      <c r="B566" s="263" t="s">
        <v>637</v>
      </c>
      <c r="C566" s="112" t="s">
        <v>552</v>
      </c>
      <c r="D566" s="112">
        <v>20</v>
      </c>
      <c r="E566" s="127" t="s">
        <v>62</v>
      </c>
      <c r="F566" s="486">
        <v>30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677</v>
      </c>
      <c r="B567" s="263" t="s">
        <v>116</v>
      </c>
      <c r="C567" s="601" t="s">
        <v>72</v>
      </c>
      <c r="D567" s="601">
        <v>9</v>
      </c>
      <c r="E567" s="534" t="s">
        <v>62</v>
      </c>
      <c r="F567" s="584">
        <v>64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962</v>
      </c>
      <c r="B568" s="556" t="s">
        <v>963</v>
      </c>
      <c r="C568" s="777" t="s">
        <v>55</v>
      </c>
      <c r="D568" s="777"/>
      <c r="E568" s="534" t="s">
        <v>62</v>
      </c>
      <c r="F568" s="584">
        <v>144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378</v>
      </c>
      <c r="B569" s="263" t="s">
        <v>675</v>
      </c>
      <c r="C569" s="112" t="s">
        <v>54</v>
      </c>
      <c r="D569" s="112"/>
      <c r="E569" s="127" t="s">
        <v>62</v>
      </c>
      <c r="F569" s="486">
        <v>64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1153</v>
      </c>
      <c r="B570" s="263" t="s">
        <v>1152</v>
      </c>
      <c r="C570" s="112" t="s">
        <v>72</v>
      </c>
      <c r="D570" s="112">
        <v>20</v>
      </c>
      <c r="E570" s="127" t="s">
        <v>62</v>
      </c>
      <c r="F570" s="486">
        <v>30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/>
      <c r="B571" s="263" t="s">
        <v>1154</v>
      </c>
      <c r="C571" s="878" t="s">
        <v>55</v>
      </c>
      <c r="D571" s="878"/>
      <c r="E571" s="534" t="s">
        <v>62</v>
      </c>
      <c r="F571" s="584">
        <v>144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379</v>
      </c>
      <c r="B572" s="263" t="s">
        <v>115</v>
      </c>
      <c r="C572" s="112" t="s">
        <v>72</v>
      </c>
      <c r="D572" s="112">
        <v>20</v>
      </c>
      <c r="E572" s="127" t="s">
        <v>62</v>
      </c>
      <c r="F572" s="486">
        <v>30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672</v>
      </c>
      <c r="B573" s="687" t="s">
        <v>115</v>
      </c>
      <c r="C573" s="601" t="s">
        <v>72</v>
      </c>
      <c r="D573" s="601">
        <v>9</v>
      </c>
      <c r="E573" s="534" t="s">
        <v>62</v>
      </c>
      <c r="F573" s="584">
        <v>64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780" t="s">
        <v>966</v>
      </c>
      <c r="B574" s="687" t="s">
        <v>965</v>
      </c>
      <c r="C574" s="869" t="s">
        <v>55</v>
      </c>
      <c r="D574" s="869"/>
      <c r="E574" s="127" t="s">
        <v>62</v>
      </c>
      <c r="F574" s="584">
        <v>144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13" customFormat="1" ht="13.5" thickBot="1" x14ac:dyDescent="0.25">
      <c r="A575" s="692" t="s">
        <v>380</v>
      </c>
      <c r="B575" s="688" t="s">
        <v>676</v>
      </c>
      <c r="C575" s="113" t="s">
        <v>54</v>
      </c>
      <c r="D575" s="113"/>
      <c r="E575" s="117" t="s">
        <v>62</v>
      </c>
      <c r="F575" s="487">
        <v>64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</sheetData>
  <autoFilter ref="A1:L296"/>
  <mergeCells count="3">
    <mergeCell ref="C263:C269"/>
    <mergeCell ref="D261:D269"/>
    <mergeCell ref="D270:D277"/>
  </mergeCells>
  <conditionalFormatting sqref="G2:EP2 M14:EP15 M309:EP315 M17:EP24 M3:EP12 M563:EP575 M205:EP227 M244:EP244 M395:EP398 M490:EP505 M237:EP240 M174:EP203 M540:EP544 M400:EP403 M140:EP169 M432:EP437 M406:EP410 M131:EP138 M331:EP361 M115:EP128 M364:EP376 M414:EP428 M507:EP533 M49:EP55 M317:EP317 M28:EP47 M537:EP537 M65:EP73 G537:L575 M101:EP102 M104:EP104 M106:EP113 G76:EP77 M78:EP99 G79:L80 G82:L83 G85:L86 G88:L89 G91:L92 G94:L95 M439:EP485 M229:EP234 G3:L73 G142:EP146 M246:EP306 G97:L376 G378:L535 M378:EP392">
    <cfRule type="cellIs" dxfId="48" priority="229" stopIfTrue="1" operator="lessThan">
      <formula>0</formula>
    </cfRule>
  </conditionalFormatting>
  <conditionalFormatting sqref="M307:EP308">
    <cfRule type="cellIs" dxfId="47" priority="154" stopIfTrue="1" operator="lessThan">
      <formula>0</formula>
    </cfRule>
  </conditionalFormatting>
  <conditionalFormatting sqref="M545:EP553 M561:EP562 M555:EP556">
    <cfRule type="cellIs" dxfId="46" priority="152" stopIfTrue="1" operator="lessThan">
      <formula>0</formula>
    </cfRule>
  </conditionalFormatting>
  <conditionalFormatting sqref="M13:EP13">
    <cfRule type="cellIs" dxfId="45" priority="151" stopIfTrue="1" operator="lessThan">
      <formula>0</formula>
    </cfRule>
  </conditionalFormatting>
  <conditionalFormatting sqref="M318:EP320 M322:EP323 M325:EP330">
    <cfRule type="cellIs" dxfId="44" priority="149" stopIfTrue="1" operator="lessThan">
      <formula>0</formula>
    </cfRule>
  </conditionalFormatting>
  <conditionalFormatting sqref="M16:EP16">
    <cfRule type="cellIs" dxfId="43" priority="133" stopIfTrue="1" operator="lessThan">
      <formula>0</formula>
    </cfRule>
  </conditionalFormatting>
  <conditionalFormatting sqref="M63:EP64">
    <cfRule type="cellIs" dxfId="42" priority="126" stopIfTrue="1" operator="lessThan">
      <formula>0</formula>
    </cfRule>
  </conditionalFormatting>
  <conditionalFormatting sqref="M56:EP60">
    <cfRule type="cellIs" dxfId="41" priority="117" stopIfTrue="1" operator="lessThan">
      <formula>0</formula>
    </cfRule>
  </conditionalFormatting>
  <conditionalFormatting sqref="M204:EP204">
    <cfRule type="cellIs" dxfId="40" priority="116" stopIfTrue="1" operator="lessThan">
      <formula>0</formula>
    </cfRule>
  </conditionalFormatting>
  <conditionalFormatting sqref="M129:EP130">
    <cfRule type="cellIs" dxfId="39" priority="110" stopIfTrue="1" operator="lessThan">
      <formula>0</formula>
    </cfRule>
  </conditionalFormatting>
  <conditionalFormatting sqref="M241:EP243">
    <cfRule type="cellIs" dxfId="38" priority="106" stopIfTrue="1" operator="lessThan">
      <formula>0</formula>
    </cfRule>
  </conditionalFormatting>
  <conditionalFormatting sqref="M61:EP62">
    <cfRule type="cellIs" dxfId="37" priority="98" stopIfTrue="1" operator="lessThan">
      <formula>0</formula>
    </cfRule>
  </conditionalFormatting>
  <conditionalFormatting sqref="M170:EP173">
    <cfRule type="cellIs" dxfId="36" priority="97" stopIfTrue="1" operator="lessThan">
      <formula>0</formula>
    </cfRule>
  </conditionalFormatting>
  <conditionalFormatting sqref="M316:EP316">
    <cfRule type="cellIs" dxfId="35" priority="96" stopIfTrue="1" operator="lessThan">
      <formula>0</formula>
    </cfRule>
  </conditionalFormatting>
  <conditionalFormatting sqref="M486:EP489">
    <cfRule type="cellIs" dxfId="34" priority="89" stopIfTrue="1" operator="lessThan">
      <formula>0</formula>
    </cfRule>
  </conditionalFormatting>
  <conditionalFormatting sqref="M235:EP235">
    <cfRule type="cellIs" dxfId="33" priority="88" stopIfTrue="1" operator="lessThan">
      <formula>0</formula>
    </cfRule>
  </conditionalFormatting>
  <conditionalFormatting sqref="M236:EP236">
    <cfRule type="cellIs" dxfId="32" priority="87" stopIfTrue="1" operator="lessThan">
      <formula>0</formula>
    </cfRule>
  </conditionalFormatting>
  <conditionalFormatting sqref="M538:EP539">
    <cfRule type="cellIs" dxfId="31" priority="86" stopIfTrue="1" operator="lessThan">
      <formula>0</formula>
    </cfRule>
  </conditionalFormatting>
  <conditionalFormatting sqref="M557:EP560">
    <cfRule type="cellIs" dxfId="30" priority="83" stopIfTrue="1" operator="lessThan">
      <formula>0</formula>
    </cfRule>
  </conditionalFormatting>
  <conditionalFormatting sqref="M399:EP399">
    <cfRule type="cellIs" dxfId="29" priority="82" stopIfTrue="1" operator="lessThan">
      <formula>0</formula>
    </cfRule>
  </conditionalFormatting>
  <conditionalFormatting sqref="M139:EP139">
    <cfRule type="cellIs" dxfId="28" priority="79" stopIfTrue="1" operator="lessThan">
      <formula>0</formula>
    </cfRule>
  </conditionalFormatting>
  <conditionalFormatting sqref="M411:EP413">
    <cfRule type="cellIs" dxfId="27" priority="78" stopIfTrue="1" operator="lessThan">
      <formula>0</formula>
    </cfRule>
  </conditionalFormatting>
  <conditionalFormatting sqref="M404:EP405">
    <cfRule type="cellIs" dxfId="26" priority="77" stopIfTrue="1" operator="lessThan">
      <formula>0</formula>
    </cfRule>
  </conditionalFormatting>
  <conditionalFormatting sqref="M429:EP431">
    <cfRule type="cellIs" dxfId="25" priority="75" stopIfTrue="1" operator="lessThan">
      <formula>0</formula>
    </cfRule>
  </conditionalFormatting>
  <conditionalFormatting sqref="M362:EP363">
    <cfRule type="cellIs" dxfId="24" priority="74" stopIfTrue="1" operator="lessThan">
      <formula>0</formula>
    </cfRule>
  </conditionalFormatting>
  <conditionalFormatting sqref="M321:EP321">
    <cfRule type="cellIs" dxfId="23" priority="70" stopIfTrue="1" operator="lessThan">
      <formula>0</formula>
    </cfRule>
  </conditionalFormatting>
  <conditionalFormatting sqref="M324:EP324">
    <cfRule type="cellIs" dxfId="22" priority="68" stopIfTrue="1" operator="lessThan">
      <formula>0</formula>
    </cfRule>
  </conditionalFormatting>
  <conditionalFormatting sqref="M114:EP114">
    <cfRule type="cellIs" dxfId="21" priority="67" stopIfTrue="1" operator="lessThan">
      <formula>0</formula>
    </cfRule>
  </conditionalFormatting>
  <conditionalFormatting sqref="M506:EP506">
    <cfRule type="cellIs" dxfId="20" priority="64" stopIfTrue="1" operator="lessThan">
      <formula>0</formula>
    </cfRule>
  </conditionalFormatting>
  <conditionalFormatting sqref="M554:EP554">
    <cfRule type="cellIs" dxfId="19" priority="55" stopIfTrue="1" operator="lessThan">
      <formula>0</formula>
    </cfRule>
  </conditionalFormatting>
  <conditionalFormatting sqref="M48:EP48">
    <cfRule type="cellIs" dxfId="18" priority="43" stopIfTrue="1" operator="lessThan">
      <formula>0</formula>
    </cfRule>
  </conditionalFormatting>
  <conditionalFormatting sqref="M27:EP27">
    <cfRule type="cellIs" dxfId="17" priority="28" stopIfTrue="1" operator="lessThan">
      <formula>0</formula>
    </cfRule>
  </conditionalFormatting>
  <conditionalFormatting sqref="M25:EP25">
    <cfRule type="cellIs" dxfId="16" priority="25" stopIfTrue="1" operator="lessThan">
      <formula>0</formula>
    </cfRule>
  </conditionalFormatting>
  <conditionalFormatting sqref="M534:EP535">
    <cfRule type="cellIs" dxfId="15" priority="24" stopIfTrue="1" operator="lessThan">
      <formula>0</formula>
    </cfRule>
  </conditionalFormatting>
  <conditionalFormatting sqref="G74:EP75 G78:L78 G81:L81 G84:L84 G87:L87 G90:L90 G93:L93 G96:L96">
    <cfRule type="cellIs" dxfId="14" priority="20" stopIfTrue="1" operator="lessThan">
      <formula>0</formula>
    </cfRule>
  </conditionalFormatting>
  <conditionalFormatting sqref="M536:EP536">
    <cfRule type="cellIs" dxfId="13" priority="18" stopIfTrue="1" operator="lessThan">
      <formula>0</formula>
    </cfRule>
  </conditionalFormatting>
  <conditionalFormatting sqref="G536:L536">
    <cfRule type="cellIs" dxfId="12" priority="17" stopIfTrue="1" operator="lessThan">
      <formula>0</formula>
    </cfRule>
  </conditionalFormatting>
  <conditionalFormatting sqref="M100:EP100">
    <cfRule type="cellIs" dxfId="11" priority="15" stopIfTrue="1" operator="lessThan">
      <formula>0</formula>
    </cfRule>
  </conditionalFormatting>
  <conditionalFormatting sqref="M103:EP103">
    <cfRule type="cellIs" dxfId="10" priority="14" stopIfTrue="1" operator="lessThan">
      <formula>0</formula>
    </cfRule>
  </conditionalFormatting>
  <conditionalFormatting sqref="M105:EP105">
    <cfRule type="cellIs" dxfId="9" priority="13" stopIfTrue="1" operator="lessThan">
      <formula>0</formula>
    </cfRule>
  </conditionalFormatting>
  <conditionalFormatting sqref="M26:EP26">
    <cfRule type="cellIs" dxfId="8" priority="9" stopIfTrue="1" operator="lessThan">
      <formula>0</formula>
    </cfRule>
  </conditionalFormatting>
  <conditionalFormatting sqref="M438:EP438">
    <cfRule type="cellIs" dxfId="7" priority="7" stopIfTrue="1" operator="lessThan">
      <formula>0</formula>
    </cfRule>
  </conditionalFormatting>
  <conditionalFormatting sqref="M228:EP228">
    <cfRule type="cellIs" dxfId="6" priority="6" stopIfTrue="1" operator="lessThan">
      <formula>0</formula>
    </cfRule>
  </conditionalFormatting>
  <conditionalFormatting sqref="M245:EP245">
    <cfRule type="cellIs" dxfId="5" priority="4" stopIfTrue="1" operator="lessThan">
      <formula>0</formula>
    </cfRule>
  </conditionalFormatting>
  <conditionalFormatting sqref="G377:L377">
    <cfRule type="cellIs" dxfId="4" priority="2" stopIfTrue="1" operator="lessThan">
      <formula>0</formula>
    </cfRule>
  </conditionalFormatting>
  <conditionalFormatting sqref="M377:EP377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8" id="{6980C48E-3ACB-4666-B62E-14C76BA6A292}">
            <xm:f>-MATCH($A325,'\\server\zayavki\10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A325:A330</xm:sqref>
        </x14:conditionalFormatting>
        <x14:conditionalFormatting xmlns:xm="http://schemas.microsoft.com/office/excel/2006/main">
          <x14:cfRule type="expression" priority="103" id="{95CA8E03-C538-46D3-BBC4-AA843E06E59F}">
            <xm:f>-MATCH($A478,'[19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A478:A480</xm:sqref>
        </x14:conditionalFormatting>
        <x14:conditionalFormatting xmlns:xm="http://schemas.microsoft.com/office/excel/2006/main">
          <x14:cfRule type="expression" priority="81" id="{91212203-4AB3-4049-B553-DF075E575D9F}">
            <xm:f>-MATCH($A399,'\\server\zayavki\29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A399:A400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2024-09-24T09:53:00Z</dcterms:modified>
</cp:coreProperties>
</file>