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Лист1!$B$1:$B$502</definedName>
    <definedName name="_xlnm._FilterDatabase" localSheetId="1" hidden="1">Лист3!$A$1:$L$311</definedName>
  </definedNames>
  <calcPr calcId="152511"/>
</workbook>
</file>

<file path=xl/calcChain.xml><?xml version="1.0" encoding="utf-8"?>
<calcChain xmlns="http://schemas.openxmlformats.org/spreadsheetml/2006/main">
  <c r="G473" i="4" l="1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L616" i="4"/>
  <c r="K616" i="4"/>
  <c r="J616" i="4"/>
  <c r="I616" i="4"/>
  <c r="H616" i="4"/>
  <c r="G616" i="4"/>
  <c r="L615" i="4"/>
  <c r="K615" i="4"/>
  <c r="J615" i="4"/>
  <c r="I615" i="4"/>
  <c r="H615" i="4"/>
  <c r="G615" i="4"/>
  <c r="L529" i="4"/>
  <c r="K529" i="4"/>
  <c r="J529" i="4"/>
  <c r="I529" i="4"/>
  <c r="H529" i="4"/>
  <c r="G529" i="4"/>
  <c r="L584" i="4"/>
  <c r="K584" i="4"/>
  <c r="J584" i="4"/>
  <c r="I584" i="4"/>
  <c r="H584" i="4"/>
  <c r="G584" i="4"/>
  <c r="G426" i="4" l="1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398" i="4" l="1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240" i="4" l="1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L558" i="4" l="1"/>
  <c r="K558" i="4"/>
  <c r="J558" i="4"/>
  <c r="I558" i="4"/>
  <c r="H558" i="4"/>
  <c r="G558" i="4"/>
  <c r="L557" i="4"/>
  <c r="K557" i="4"/>
  <c r="J557" i="4"/>
  <c r="I557" i="4"/>
  <c r="H557" i="4"/>
  <c r="G557" i="4"/>
  <c r="N127" i="2" l="1"/>
  <c r="L121" i="2"/>
  <c r="K121" i="2"/>
  <c r="K122" i="2"/>
  <c r="M121" i="2"/>
  <c r="N121" i="2"/>
  <c r="O121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45" i="4" l="1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L384" i="4"/>
  <c r="K384" i="4"/>
  <c r="J384" i="4"/>
  <c r="I384" i="4"/>
  <c r="H384" i="4"/>
  <c r="G384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7" i="4" l="1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4" i="2"/>
  <c r="G174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6" i="2" l="1"/>
  <c r="K227" i="2"/>
  <c r="I130" i="2"/>
  <c r="J130" i="2"/>
  <c r="F130" i="2"/>
  <c r="N131" i="2"/>
  <c r="K131" i="2"/>
  <c r="L130" i="2"/>
  <c r="M130" i="2"/>
  <c r="N130" i="2"/>
  <c r="O130" i="2"/>
  <c r="L131" i="2"/>
  <c r="M131" i="2"/>
  <c r="O131" i="2"/>
  <c r="K130" i="2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7" i="4"/>
  <c r="H617" i="4"/>
  <c r="I617" i="4"/>
  <c r="J617" i="4"/>
  <c r="K617" i="4"/>
  <c r="L617" i="4"/>
  <c r="G618" i="4"/>
  <c r="H618" i="4"/>
  <c r="I618" i="4"/>
  <c r="J618" i="4"/>
  <c r="K618" i="4"/>
  <c r="L618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1" i="4"/>
  <c r="H621" i="4"/>
  <c r="I621" i="4"/>
  <c r="J621" i="4"/>
  <c r="K621" i="4"/>
  <c r="L621" i="4"/>
  <c r="G622" i="4"/>
  <c r="H622" i="4"/>
  <c r="I622" i="4"/>
  <c r="J622" i="4"/>
  <c r="K622" i="4"/>
  <c r="L622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5" i="4"/>
  <c r="H625" i="4"/>
  <c r="I625" i="4"/>
  <c r="J625" i="4"/>
  <c r="K625" i="4"/>
  <c r="L625" i="4"/>
  <c r="G626" i="4"/>
  <c r="H626" i="4"/>
  <c r="I626" i="4"/>
  <c r="J626" i="4"/>
  <c r="K626" i="4"/>
  <c r="L626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N259" i="2" l="1"/>
  <c r="M259" i="2"/>
  <c r="L259" i="2"/>
  <c r="K259" i="2"/>
  <c r="I259" i="2"/>
  <c r="F259" i="2"/>
  <c r="H130" i="2"/>
  <c r="G130" i="2"/>
  <c r="O128" i="2" l="1"/>
  <c r="N128" i="2"/>
  <c r="M128" i="2"/>
  <c r="L128" i="2"/>
  <c r="K128" i="2"/>
  <c r="O127" i="2"/>
  <c r="M127" i="2"/>
  <c r="L127" i="2"/>
  <c r="K127" i="2"/>
  <c r="J127" i="2"/>
  <c r="I127" i="2"/>
  <c r="H127" i="2"/>
  <c r="G127" i="2"/>
  <c r="F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J121" i="2"/>
  <c r="I121" i="2"/>
  <c r="H121" i="2"/>
  <c r="G121" i="2"/>
  <c r="F121" i="2"/>
  <c r="J81" i="2" l="1"/>
  <c r="H81" i="2"/>
  <c r="F81" i="2"/>
  <c r="G81" i="2"/>
  <c r="H174" i="2"/>
  <c r="I174" i="2"/>
  <c r="O9" i="2" s="1"/>
  <c r="F174" i="2"/>
  <c r="K167" i="2"/>
  <c r="M166" i="2"/>
  <c r="J166" i="2"/>
  <c r="I166" i="2"/>
  <c r="H166" i="2"/>
  <c r="G166" i="2"/>
  <c r="F166" i="2"/>
  <c r="K40" i="2"/>
  <c r="M81" i="2"/>
  <c r="J117" i="2"/>
  <c r="I117" i="2"/>
  <c r="H117" i="2"/>
  <c r="G117" i="2"/>
  <c r="F117" i="2"/>
  <c r="L82" i="2"/>
  <c r="M82" i="2"/>
  <c r="N82" i="2"/>
  <c r="O82" i="2"/>
  <c r="L81" i="2"/>
  <c r="N81" i="2"/>
  <c r="O81" i="2"/>
  <c r="L122" i="2" l="1"/>
  <c r="O122" i="2"/>
  <c r="N122" i="2"/>
  <c r="M122" i="2"/>
  <c r="O174" i="2" l="1"/>
  <c r="M174" i="2"/>
  <c r="K174" i="2"/>
  <c r="L174" i="2" l="1"/>
  <c r="N174" i="2"/>
  <c r="L175" i="2"/>
  <c r="M175" i="2"/>
  <c r="N175" i="2"/>
  <c r="O175" i="2"/>
  <c r="K175" i="2"/>
  <c r="J499" i="2" l="1"/>
  <c r="I499" i="2"/>
  <c r="H499" i="2"/>
  <c r="G499" i="2"/>
  <c r="I101" i="2" l="1"/>
  <c r="F499" i="2" l="1"/>
  <c r="K500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99" i="2" l="1"/>
  <c r="K320" i="2"/>
  <c r="K285" i="2"/>
  <c r="K265" i="2"/>
  <c r="K247" i="2"/>
  <c r="K240" i="2"/>
  <c r="K233" i="2"/>
  <c r="K226" i="2"/>
  <c r="K214" i="2"/>
  <c r="K209" i="2"/>
  <c r="K166" i="2"/>
  <c r="K101" i="2"/>
  <c r="K93" i="2"/>
  <c r="K117" i="2"/>
  <c r="K136" i="2"/>
  <c r="K102" i="2"/>
  <c r="K94" i="2"/>
  <c r="K87" i="2"/>
  <c r="K56" i="2"/>
  <c r="K26" i="2"/>
  <c r="K18" i="2"/>
  <c r="L500" i="2" l="1"/>
  <c r="M500" i="2"/>
  <c r="N500" i="2"/>
  <c r="O500" i="2"/>
  <c r="L499" i="2" l="1"/>
  <c r="M499" i="2"/>
  <c r="N499" i="2"/>
  <c r="O499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7" i="2" l="1"/>
  <c r="N167" i="2"/>
  <c r="M167" i="2"/>
  <c r="L167" i="2"/>
  <c r="O166" i="2"/>
  <c r="N166" i="2"/>
  <c r="L166" i="2"/>
  <c r="Q271" i="2" l="1"/>
  <c r="R8" i="2" l="1"/>
  <c r="S8" i="2"/>
  <c r="T8" i="2"/>
  <c r="U8" i="2"/>
  <c r="Q8" i="2"/>
  <c r="F26" i="2" l="1"/>
  <c r="F285" i="2" l="1"/>
  <c r="M117" i="2" l="1"/>
  <c r="L117" i="2"/>
  <c r="O118" i="2"/>
  <c r="O117" i="2"/>
  <c r="N118" i="2"/>
  <c r="N117" i="2"/>
  <c r="M118" i="2"/>
  <c r="L118" i="2"/>
  <c r="K118" i="2"/>
  <c r="F247" i="2" l="1"/>
  <c r="L210" i="2" l="1"/>
  <c r="K210" i="2"/>
  <c r="G209" i="2"/>
  <c r="F209" i="2"/>
  <c r="F240" i="2" l="1"/>
  <c r="G265" i="2"/>
  <c r="H265" i="2"/>
  <c r="I265" i="2"/>
  <c r="J265" i="2"/>
  <c r="F265" i="2"/>
  <c r="F320" i="2"/>
  <c r="F18" i="2" l="1"/>
  <c r="K234" i="2" l="1"/>
  <c r="F226" i="2"/>
  <c r="J259" i="2"/>
  <c r="K260" i="2"/>
  <c r="G259" i="2"/>
  <c r="H259" i="2"/>
  <c r="K321" i="2" l="1"/>
  <c r="Q7" i="2"/>
  <c r="K286" i="2"/>
  <c r="K266" i="2"/>
  <c r="K248" i="2"/>
  <c r="K241" i="2"/>
  <c r="K215" i="2"/>
  <c r="Q6" i="2"/>
  <c r="Q5" i="2"/>
  <c r="K135" i="2"/>
  <c r="K86" i="2"/>
  <c r="Q4" i="2" s="1"/>
  <c r="K27" i="2"/>
  <c r="K19" i="2"/>
  <c r="L265" i="2"/>
  <c r="M265" i="2"/>
  <c r="N265" i="2"/>
  <c r="O265" i="2"/>
  <c r="L266" i="2"/>
  <c r="M266" i="2"/>
  <c r="N266" i="2"/>
  <c r="O266" i="2"/>
  <c r="K8" i="2" l="1"/>
  <c r="Q2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O259" i="2" l="1"/>
  <c r="L260" i="2"/>
  <c r="M260" i="2"/>
  <c r="N260" i="2"/>
  <c r="O260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20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5" i="2" l="1"/>
  <c r="M285" i="2"/>
  <c r="N285" i="2"/>
  <c r="O285" i="2"/>
  <c r="L286" i="2"/>
  <c r="M286" i="2"/>
  <c r="N286" i="2"/>
  <c r="O286" i="2"/>
  <c r="I320" i="2" l="1"/>
  <c r="H320" i="2"/>
  <c r="L135" i="2" l="1"/>
  <c r="M135" i="2"/>
  <c r="N135" i="2"/>
  <c r="O135" i="2"/>
  <c r="L136" i="2"/>
  <c r="M136" i="2"/>
  <c r="N136" i="2"/>
  <c r="O136" i="2"/>
  <c r="H135" i="2"/>
  <c r="G135" i="2"/>
  <c r="I135" i="2"/>
  <c r="J135" i="2"/>
  <c r="F135" i="2"/>
  <c r="J209" i="2" l="1"/>
  <c r="M321" i="2" l="1"/>
  <c r="M320" i="2"/>
  <c r="L320" i="2"/>
  <c r="N320" i="2"/>
  <c r="O320" i="2"/>
  <c r="L321" i="2"/>
  <c r="N321" i="2"/>
  <c r="O321" i="2"/>
  <c r="J320" i="2" l="1"/>
  <c r="H285" i="2"/>
  <c r="G285" i="2"/>
  <c r="I285" i="2"/>
  <c r="J285" i="2"/>
  <c r="L247" i="2"/>
  <c r="M247" i="2"/>
  <c r="N247" i="2"/>
  <c r="O247" i="2"/>
  <c r="L248" i="2"/>
  <c r="M248" i="2"/>
  <c r="N248" i="2"/>
  <c r="O248" i="2"/>
  <c r="G247" i="2"/>
  <c r="H247" i="2"/>
  <c r="I247" i="2"/>
  <c r="J247" i="2"/>
  <c r="L240" i="2"/>
  <c r="M240" i="2"/>
  <c r="N240" i="2"/>
  <c r="O240" i="2"/>
  <c r="L241" i="2"/>
  <c r="M241" i="2"/>
  <c r="N241" i="2"/>
  <c r="O241" i="2"/>
  <c r="G240" i="2"/>
  <c r="H240" i="2"/>
  <c r="I240" i="2"/>
  <c r="J240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F233" i="2"/>
  <c r="L226" i="2"/>
  <c r="M226" i="2"/>
  <c r="N226" i="2"/>
  <c r="O226" i="2"/>
  <c r="L227" i="2"/>
  <c r="M227" i="2"/>
  <c r="N227" i="2"/>
  <c r="O227" i="2"/>
  <c r="G226" i="2"/>
  <c r="H226" i="2"/>
  <c r="J226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10" i="2"/>
  <c r="M8" i="2" s="1"/>
  <c r="N210" i="2"/>
  <c r="O210" i="2"/>
  <c r="O8" i="2" s="1"/>
  <c r="L209" i="2"/>
  <c r="R6" i="2" s="1"/>
  <c r="M209" i="2"/>
  <c r="S6" i="2" s="1"/>
  <c r="N209" i="2"/>
  <c r="T6" i="2" s="1"/>
  <c r="O209" i="2"/>
  <c r="U6" i="2" s="1"/>
  <c r="H209" i="2"/>
  <c r="M9" i="2" s="1"/>
  <c r="I209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<sst xmlns="http://schemas.openxmlformats.org/spreadsheetml/2006/main" count="3685" uniqueCount="1371">
  <si>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</si>
  <si>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</si>
  <si>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</si>
  <si>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</si>
  <si>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</si>
  <si>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</si>
  <si>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</si>
  <si>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</si>
  <si>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</si>
  <si>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</si>
  <si>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</si>
  <si>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</si>
  <si>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</si>
  <si>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</si>
  <si>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</si>
  <si>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</si>
  <si>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</si>
  <si>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</si>
  <si>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</si>
  <si>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</si>
  <si>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</si>
  <si>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</si>
  <si>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</si>
  <si>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</si>
  <si>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</si>
  <si>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</si>
  <si>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</si>
  <si>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</si>
  <si>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</si>
  <si>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</si>
  <si>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</si>
  <si>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</si>
  <si>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</si>
  <si>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</si>
  <si>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</si>
  <si>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</si>
  <si>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</si>
  <si>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</si>
  <si>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</si>
  <si>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</si>
  <si>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</si>
  <si>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</si>
  <si>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</si>
  <si>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</si>
  <si>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</si>
  <si>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</si>
  <si>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</si>
  <si>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</si>
  <si>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</si>
  <si>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</si>
  <si>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</si>
  <si>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</si>
  <si>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</si>
  <si>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</si>
  <si>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</si>
  <si>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</si>
  <si>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</si>
  <si>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</si>
  <si>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</si>
  <si>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</si>
  <si>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</si>
  <si>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</si>
  <si>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</si>
  <si>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</si>
  <si>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</si>
  <si>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</si>
  <si>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</si>
  <si>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</si>
  <si>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</si>
  <si>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</si>
  <si>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</si>
  <si>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</si>
  <si>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</si>
  <si>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</si>
  <si>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</si>
  <si>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</si>
  <si>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</si>
  <si>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</si>
  <si>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</si>
  <si>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</si>
  <si>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</si>
  <si>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</si>
  <si>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</si>
  <si>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</si>
  <si>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</si>
  <si>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</si>
  <si>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</si>
  <si>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</si>
  <si>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</si>
  <si>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</si>
  <si>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</si>
  <si>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</si>
  <si>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</si>
  <si>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</si>
  <si>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</si>
  <si>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</si>
  <si>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</si>
  <si>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</si>
  <si>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</si>
  <si>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</si>
  <si>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</si>
  <si>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</si>
  <si>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</si>
  <si>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</si>
  <si>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</si>
  <si>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</si>
  <si>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</si>
  <si>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</si>
  <si>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</si>
  <si>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</si>
  <si>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</si>
  <si>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</si>
  <si>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</si>
  <si>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</si>
  <si>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</si>
  <si>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</si>
  <si>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</si>
  <si>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</si>
  <si>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</si>
  <si>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</si>
  <si>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</si>
  <si>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</si>
  <si>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</si>
  <si>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</si>
  <si>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</si>
  <si>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</si>
  <si>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</si>
  <si>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</si>
  <si>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</si>
  <si>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</si>
  <si>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</si>
  <si>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</si>
  <si>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</si>
  <si>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</si>
  <si>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</si>
  <si>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</si>
  <si>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</si>
  <si>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</si>
  <si>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</si>
  <si>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</si>
  <si>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</si>
  <si>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</si>
  <si>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</si>
  <si>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</si>
  <si>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</si>
  <si>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</si>
  <si>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</si>
  <si>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</si>
  <si>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</si>
  <si>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</si>
  <si>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</si>
  <si>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</si>
  <si>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</si>
  <si>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</si>
  <si>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</si>
  <si>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</si>
  <si>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</si>
  <si>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</si>
  <si>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</si>
  <si>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</si>
  <si>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</si>
  <si>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</si>
  <si>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</si>
  <si>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</si>
  <si>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</si>
  <si>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</si>
  <si>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</si>
  <si>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</si>
  <si>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</si>
  <si>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</si>
  <si>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</si>
  <si>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</si>
  <si>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</si>
  <si>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</si>
  <si>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</si>
  <si>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</si>
  <si>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</si>
  <si>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</si>
  <si>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</si>
  <si>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</si>
  <si>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</si>
  <si>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</si>
  <si>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</si>
  <si>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</si>
  <si>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</si>
  <si>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</si>
  <si>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</si>
  <si>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</si>
  <si>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</si>
  <si>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</si>
  <si>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</si>
  <si>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</si>
  <si>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</si>
  <si>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</si>
  <si>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</si>
  <si>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</si>
  <si>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</si>
  <si>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</si>
  <si>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</si>
  <si>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</si>
  <si>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</si>
  <si>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</si>
  <si>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</si>
  <si>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</si>
  <si>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</si>
  <si>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</si>
  <si>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</si>
  <si>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</si>
  <si>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</si>
  <si>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</si>
  <si>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</si>
  <si>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</si>
  <si>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</si>
  <si>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</si>
  <si>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</si>
  <si>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</si>
  <si>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</si>
  <si>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</si>
  <si>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</si>
  <si>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</si>
  <si>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</si>
  <si>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</si>
  <si>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</si>
  <si>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</si>
  <si>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</si>
  <si>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</si>
  <si>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</si>
  <si>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</si>
  <si>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</si>
  <si>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</si>
  <si>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</si>
  <si>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</si>
  <si>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</si>
  <si>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</si>
  <si>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</si>
  <si>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</si>
  <si>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</si>
  <si>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</si>
  <si>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</si>
  <si>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</si>
  <si>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</si>
  <si>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</si>
  <si>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</si>
  <si>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</si>
  <si>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</si>
  <si>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</si>
  <si>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</si>
  <si>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</si>
  <si>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</si>
  <si>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</si>
  <si>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</si>
  <si>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</si>
  <si>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</si>
  <si>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</si>
  <si>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</si>
  <si>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</si>
  <si>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</si>
  <si>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</si>
  <si>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</si>
  <si>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</si>
  <si>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</si>
  <si>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</si>
  <si>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</si>
  <si>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</si>
  <si>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</si>
  <si>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</si>
  <si>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</si>
  <si>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</si>
  <si>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</si>
  <si>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</si>
  <si>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</si>
  <si>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</si>
  <si>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</si>
  <si>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</si>
  <si>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</si>
  <si>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</si>
  <si>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</si>
  <si>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</si>
  <si>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</si>
  <si>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</si>
  <si>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</si>
  <si>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</si>
  <si>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</si>
  <si>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</si>
  <si>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</si>
  <si>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</si>
  <si>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</si>
  <si>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</si>
  <si>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</si>
  <si>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</si>
  <si>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</si>
  <si>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</si>
  <si>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</si>
  <si>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</si>
  <si>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</si>
  <si>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</si>
  <si>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</si>
  <si>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</si>
  <si>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</si>
  <si>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</si>
  <si>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</si>
  <si>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</si>
  <si>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</si>
  <si>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</si>
  <si>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</si>
  <si>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</si>
  <si>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</si>
  <si>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</si>
  <si>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</si>
  <si>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</si>
  <si>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</si>
  <si>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</si>
  <si>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</si>
  <si>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</si>
  <si>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</si>
  <si>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</si>
  <si>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</si>
  <si>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</si>
  <si>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</si>
  <si>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</si>
  <si>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</si>
  <si>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</si>
  <si>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</si>
  <si>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</si>
  <si>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</si>
  <si>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</si>
  <si>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</si>
  <si>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</si>
  <si>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</si>
  <si>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</si>
  <si>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</si>
  <si>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</si>
  <si>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</si>
  <si>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</si>
  <si>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</si>
  <si>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</si>
  <si>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</si>
  <si>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</si>
  <si>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</si>
  <si>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</si>
  <si>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</si>
  <si>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</si>
  <si>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</si>
  <si>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</si>
  <si>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</si>
  <si>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</si>
  <si>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</si>
  <si>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</si>
  <si>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</si>
  <si>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</si>
  <si>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</si>
  <si>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</si>
  <si>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</si>
  <si>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</si>
  <si>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</si>
  <si>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</si>
  <si>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</si>
  <si>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</si>
  <si>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</si>
  <si>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</si>
  <si>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</si>
  <si>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</si>
  <si>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</si>
  <si>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</si>
  <si>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</si>
  <si>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</si>
  <si>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</si>
  <si>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</si>
  <si>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</si>
  <si>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</si>
  <si>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</si>
  <si>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</si>
  <si>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</si>
  <si>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</si>
  <si>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</si>
  <si>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</si>
  <si>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</si>
  <si>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</si>
  <si>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</si>
  <si>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</si>
  <si>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</si>
  <si>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</si>
  <si>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</si>
  <si>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</si>
  <si>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</si>
  <si>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</si>
  <si>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</si>
  <si>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</si>
  <si>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</si>
  <si>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</si>
  <si>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</si>
  <si>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</si>
  <si>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</si>
  <si>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</si>
  <si>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</si>
  <si>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</si>
  <si>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</si>
  <si>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</si>
  <si>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</si>
  <si>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</si>
  <si>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</si>
  <si>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</si>
  <si>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</si>
  <si>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</si>
  <si>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</si>
  <si>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</si>
  <si>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</si>
  <si>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</si>
  <si>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</si>
  <si>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</si>
  <si>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</si>
  <si>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</si>
  <si>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</si>
  <si>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</si>
  <si>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</si>
  <si>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</si>
  <si>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</si>
  <si>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</si>
  <si>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</si>
  <si>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</si>
  <si>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</si>
  <si>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</si>
  <si>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</si>
  <si>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</si>
  <si>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</si>
  <si>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</si>
  <si>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</si>
  <si>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</si>
  <si>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</si>
  <si>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</si>
  <si>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</si>
  <si>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</si>
  <si>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</si>
  <si>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</si>
  <si>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</si>
  <si>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</si>
  <si>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</si>
  <si>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</si>
  <si>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</si>
  <si>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</si>
  <si>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</si>
  <si>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</si>
  <si>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</si>
  <si>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</si>
  <si>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</si>
  <si>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</si>
  <si>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</si>
  <si>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</si>
  <si>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</si>
  <si>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</si>
  <si>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</si>
  <si>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</si>
  <si>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</si>
  <si>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</si>
  <si>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</si>
  <si>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</si>
  <si>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</si>
  <si>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</si>
  <si>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</si>
  <si>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</si>
  <si>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</si>
  <si>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</si>
  <si>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</si>
  <si>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</si>
  <si>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</si>
  <si>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</si>
  <si>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</si>
  <si>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</si>
  <si>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</si>
  <si>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</si>
  <si>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</si>
  <si>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</si>
  <si>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</si>
  <si>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</si>
  <si>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</si>
  <si>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</si>
  <si>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</si>
  <si>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</si>
  <si>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</si>
  <si>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</si>
  <si>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</si>
  <si>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</si>
  <si>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</si>
  <si>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</si>
  <si>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</si>
  <si>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</si>
  <si>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</si>
  <si>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</si>
  <si>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</si>
  <si>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</si>
  <si>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</si>
  <si>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</si>
  <si>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</si>
  <si>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</si>
  <si>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</si>
  <si>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</si>
  <si>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</si>
  <si>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</si>
  <si>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</si>
  <si>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</si>
  <si>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</si>
  <si>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</si>
  <si>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</si>
  <si>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</si>
  <si>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</si>
  <si>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</si>
  <si>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</si>
  <si>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</si>
  <si>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</si>
  <si>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</si>
  <si>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</si>
  <si>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</si>
  <si>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</si>
  <si>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</si>
  <si>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</si>
  <si>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</si>
  <si>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</si>
  <si>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</si>
  <si>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</si>
  <si>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</si>
  <si>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</si>
  <si>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</si>
  <si>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</si>
  <si>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</si>
  <si>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</si>
  <si>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</si>
  <si>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</si>
  <si>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</si>
  <si>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</si>
  <si>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</si>
  <si>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</si>
  <si>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</si>
  <si>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</si>
  <si>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</si>
  <si>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</si>
  <si>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</si>
  <si>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</si>
  <si>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</si>
  <si>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</si>
  <si>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</si>
  <si>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</si>
  <si>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</si>
  <si>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</si>
  <si>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</si>
  <si>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</si>
  <si>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</si>
  <si>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</si>
  <si>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</si>
  <si>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</si>
  <si>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</si>
  <si>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</si>
  <si>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</si>
  <si>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</si>
  <si>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</si>
  <si>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</si>
  <si>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</si>
  <si>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</si>
  <si>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</si>
  <si>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</si>
  <si>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</si>
  <si>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</si>
  <si>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</si>
  <si>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</si>
  <si>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</si>
  <si>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</si>
  <si>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</si>
  <si>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</si>
  <si>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</si>
  <si>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</si>
  <si>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</si>
  <si>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</si>
  <si>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</si>
  <si>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</si>
  <si>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</si>
  <si>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</si>
  <si>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</si>
  <si>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</si>
  <si>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</si>
  <si>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</si>
  <si>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</si>
  <si>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</si>
  <si>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</si>
  <si>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</si>
  <si>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</si>
  <si>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</si>
  <si>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</si>
  <si>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</si>
  <si>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</si>
  <si>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</si>
  <si>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</si>
  <si>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</si>
  <si>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</si>
  <si>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</si>
  <si>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</si>
  <si>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</si>
  <si>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</si>
  <si>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</si>
  <si>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</si>
  <si>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</si>
  <si>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</si>
  <si>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</si>
  <si>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</si>
  <si>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</si>
  <si>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</si>
  <si>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</si>
  <si>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</si>
  <si>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</si>
  <si>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</si>
  <si>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</si>
  <si>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</si>
  <si>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</si>
  <si>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</si>
  <si>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</si>
  <si>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</si>
  <si>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</si>
  <si>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</si>
  <si>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</si>
  <si>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</si>
  <si>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</si>
  <si>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</si>
  <si>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</si>
  <si>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</si>
  <si>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</si>
  <si>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</si>
  <si>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</si>
  <si>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</si>
  <si>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</si>
  <si>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</si>
  <si>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</si>
  <si>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</si>
  <si>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</si>
  <si>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</si>
  <si>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</si>
  <si>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</si>
  <si>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</si>
  <si>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</si>
  <si>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</si>
  <si>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</si>
  <si>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</si>
  <si>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</si>
  <si>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</si>
  <si>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</si>
  <si>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</si>
  <si>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</si>
  <si>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</si>
  <si>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</si>
  <si>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</si>
  <si>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</si>
  <si>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</si>
  <si>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</si>
  <si>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</si>
  <si>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</si>
  <si>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</si>
  <si>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</si>
  <si>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</si>
  <si>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</si>
  <si>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</si>
  <si>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</si>
  <si>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</si>
  <si>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</si>
  <si>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</si>
  <si>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</si>
  <si>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</si>
  <si>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</si>
  <si>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</si>
  <si>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</si>
  <si>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</si>
  <si>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</si>
  <si>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</si>
  <si>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</si>
  <si>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</si>
  <si>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</si>
  <si>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</si>
  <si>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</si>
  <si>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</si>
  <si>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</si>
  <si>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</si>
  <si>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</si>
  <si>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</si>
  <si>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</si>
  <si>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</si>
  <si>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</si>
  <si>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</si>
  <si>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</si>
  <si>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</si>
  <si>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</si>
  <si>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</si>
  <si>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</si>
  <si>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</si>
  <si>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</si>
  <si>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</si>
  <si>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</si>
  <si>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</si>
  <si>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</si>
  <si>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</si>
  <si>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</si>
  <si>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</si>
  <si>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</si>
  <si>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</si>
  <si>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</si>
  <si>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</si>
  <si>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</si>
  <si>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</si>
  <si>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</si>
  <si>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</si>
  <si>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</si>
  <si>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</si>
  <si>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</si>
  <si>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</si>
  <si>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</si>
  <si>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</si>
  <si>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</si>
  <si>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</si>
  <si>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</si>
  <si>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</si>
  <si>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</si>
  <si>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</si>
  <si>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</si>
  <si>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</si>
  <si>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</si>
  <si>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</si>
  <si>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</si>
  <si>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</si>
  <si>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</si>
  <si>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</si>
  <si>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</si>
  <si>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</si>
  <si>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</si>
  <si>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</si>
  <si>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</si>
  <si>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</si>
  <si>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</si>
  <si>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</si>
  <si>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</si>
  <si>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</si>
  <si>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</si>
  <si>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</si>
  <si>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</si>
  <si>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</si>
  <si>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</si>
  <si>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</si>
  <si>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</si>
  <si>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</si>
  <si>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</si>
  <si>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</si>
  <si>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</si>
  <si>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</si>
  <si>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</si>
  <si>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</si>
  <si>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</si>
  <si>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</si>
  <si>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</si>
  <si>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</si>
  <si>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</si>
  <si>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</si>
  <si>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</si>
  <si>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</si>
  <si>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</si>
  <si>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</si>
  <si>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</si>
  <si>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</si>
  <si>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</si>
  <si>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</si>
  <si>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</si>
  <si>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</si>
  <si>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</si>
  <si>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</si>
  <si>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</si>
  <si>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</si>
  <si>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</si>
  <si>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</si>
  <si>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</si>
  <si>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</si>
  <si>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</si>
  <si>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</si>
  <si>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</si>
  <si>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</si>
  <si>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</si>
  <si>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</si>
  <si>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</si>
  <si>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</si>
  <si>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</si>
  <si>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</si>
  <si>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</si>
  <si>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</si>
  <si>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</si>
  <si>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</si>
  <si>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</si>
  <si>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</si>
  <si>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</si>
  <si>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</si>
  <si>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</si>
  <si>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</si>
  <si>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</si>
  <si>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</si>
  <si>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</si>
  <si>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</si>
  <si>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</si>
  <si>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</si>
  <si>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</si>
  <si>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</si>
  <si>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</si>
  <si>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</si>
  <si>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</si>
  <si>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</si>
  <si>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</si>
  <si>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</si>
  <si>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</si>
  <si>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</si>
  <si>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</si>
  <si>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</si>
  <si>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</si>
  <si>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</si>
  <si>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</si>
  <si>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</si>
  <si>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</si>
  <si>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</si>
  <si>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</si>
  <si>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</si>
  <si>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</si>
  <si>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</si>
  <si>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</si>
  <si>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</si>
  <si>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</si>
  <si>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</si>
  <si>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</si>
  <si>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</si>
  <si>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</si>
  <si>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</si>
  <si>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</si>
  <si>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</si>
  <si>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</si>
  <si>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</si>
  <si>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</si>
  <si>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</si>
  <si>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</si>
  <si>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</si>
  <si>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</si>
  <si>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</si>
  <si>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</si>
  <si>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</si>
  <si>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</si>
  <si>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</si>
  <si>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</si>
  <si>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</si>
  <si>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</si>
  <si>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</si>
  <si>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</si>
  <si>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</si>
  <si>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</si>
  <si>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</si>
  <si>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</si>
  <si>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</si>
  <si>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</si>
  <si>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</si>
  <si>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</si>
  <si>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</si>
  <si>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</si>
  <si>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</si>
  <si>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</si>
  <si>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</si>
  <si>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</si>
  <si>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</si>
  <si>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</si>
  <si>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</si>
  <si>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</si>
  <si>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</si>
  <si>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</si>
  <si>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</si>
  <si>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</si>
  <si>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</si>
  <si>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</si>
  <si>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</si>
  <si>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</si>
  <si>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</si>
  <si>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</si>
  <si>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</si>
  <si>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</si>
  <si>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</si>
  <si>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</si>
  <si>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</si>
  <si>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</si>
  <si>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</si>
  <si>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</si>
  <si>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</si>
  <si>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</si>
  <si>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</si>
  <si>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</si>
  <si>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</si>
  <si>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</si>
  <si>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</si>
  <si>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</si>
  <si>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</si>
  <si>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</si>
  <si>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</si>
  <si>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</si>
  <si>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</si>
  <si>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</si>
  <si>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</si>
  <si>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</si>
  <si>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</si>
  <si>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</si>
  <si>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</si>
  <si>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</si>
  <si>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</si>
  <si>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</si>
  <si>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</si>
  <si>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</si>
  <si>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</si>
  <si>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</si>
  <si>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</si>
  <si>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</si>
  <si>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</si>
  <si>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</si>
  <si>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</si>
  <si>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</si>
  <si>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</si>
  <si>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</si>
  <si>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</si>
  <si>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</si>
  <si>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</si>
  <si>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</si>
  <si>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</si>
  <si>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</si>
  <si>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</si>
  <si>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</si>
  <si>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</si>
  <si>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</si>
  <si>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</si>
  <si>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</si>
  <si>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</si>
  <si>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</si>
  <si>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</si>
  <si>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</si>
  <si>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</si>
  <si>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</si>
  <si>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</si>
  <si>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</si>
  <si>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</si>
  <si>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</si>
  <si>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</si>
  <si>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</si>
  <si>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</si>
  <si>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</si>
  <si>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</si>
  <si>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</si>
  <si>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</si>
  <si>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</si>
  <si>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</si>
  <si>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</si>
  <si>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</si>
  <si>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</si>
  <si>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</si>
  <si>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</si>
  <si>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</si>
  <si>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</si>
  <si>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</si>
  <si>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</si>
  <si>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</si>
  <si>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</si>
  <si>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</si>
  <si>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</si>
  <si>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</si>
  <si>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</si>
  <si>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</si>
  <si>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</si>
  <si>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</si>
  <si>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</si>
  <si>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</si>
  <si>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</si>
  <si>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</si>
  <si>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</si>
  <si>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</si>
  <si>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</si>
  <si>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</si>
  <si>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</si>
  <si>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</si>
  <si>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</si>
  <si>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</si>
  <si>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</si>
  <si>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</si>
  <si>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</si>
  <si>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</si>
  <si>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</si>
  <si>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</si>
  <si>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</si>
  <si>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</si>
  <si>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</si>
  <si>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</si>
  <si>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</si>
  <si>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</si>
  <si>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</si>
  <si>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</si>
  <si>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</si>
  <si>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</si>
  <si>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</si>
  <si>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</si>
  <si>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</si>
  <si>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</si>
  <si>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</si>
  <si>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</si>
  <si>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</si>
  <si>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</si>
  <si>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</si>
  <si>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</si>
  <si>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</si>
  <si>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</si>
  <si>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</si>
  <si>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</si>
  <si>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</si>
  <si>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</si>
  <si>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</si>
  <si>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</si>
  <si>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</si>
  <si>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</si>
  <si>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</si>
  <si>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</si>
  <si>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</si>
  <si>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</si>
  <si>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</si>
  <si>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</si>
  <si>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</si>
  <si>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</si>
  <si>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</si>
  <si>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</si>
  <si>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</si>
  <si>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</si>
  <si>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</si>
  <si>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</si>
  <si>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</si>
  <si>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</si>
  <si>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</si>
  <si>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</si>
  <si>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</si>
  <si>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</si>
  <si>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</si>
  <si>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</si>
  <si>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</si>
  <si>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</si>
  <si>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</si>
  <si>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</si>
  <si>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</si>
  <si>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</si>
  <si>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</si>
  <si>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</si>
  <si>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</si>
  <si>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</si>
  <si>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</si>
  <si>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</si>
  <si>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</si>
  <si>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</si>
  <si>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</si>
  <si>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</si>
  <si>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</si>
  <si>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</si>
  <si>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</si>
  <si>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</si>
  <si>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</si>
  <si>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</si>
  <si>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</si>
  <si>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</si>
  <si>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</si>
  <si>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</si>
  <si>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</si>
  <si>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</si>
  <si>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</si>
  <si>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</si>
  <si>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</si>
  <si>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</si>
  <si>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</si>
  <si>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</si>
  <si>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</si>
  <si>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</si>
  <si>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</si>
  <si>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</si>
  <si>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</si>
  <si>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</si>
  <si>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</si>
  <si>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</si>
  <si>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</si>
  <si>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</si>
  <si>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</si>
  <si>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</si>
  <si>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</si>
  <si>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</si>
  <si>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</si>
  <si>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</si>
  <si>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</si>
  <si>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</si>
  <si>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</si>
  <si>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</si>
  <si>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</si>
  <si>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</si>
  <si>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</si>
  <si>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</si>
  <si>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</si>
  <si>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</si>
  <si>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</si>
  <si>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</si>
  <si>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</si>
  <si>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</si>
  <si>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</si>
  <si>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</si>
  <si>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</si>
  <si>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</si>
  <si>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</si>
  <si>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</si>
  <si>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</si>
  <si>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</si>
  <si>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</si>
  <si>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</si>
  <si>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</si>
  <si>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</si>
  <si>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</si>
  <si>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</si>
  <si>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</si>
  <si>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</si>
  <si>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</si>
  <si>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</si>
  <si>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</si>
  <si>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</si>
  <si>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</si>
  <si>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</si>
  <si>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</si>
  <si>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</si>
  <si>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</si>
  <si>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</si>
  <si>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</si>
  <si>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</si>
  <si>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</si>
  <si>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</si>
  <si>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</si>
  <si>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</si>
  <si>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</si>
  <si>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</si>
  <si>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</si>
  <si>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</si>
  <si>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</si>
  <si>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</si>
  <si>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</si>
  <si>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</si>
  <si>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</si>
  <si>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</si>
  <si>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</si>
  <si>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</si>
  <si>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</si>
  <si>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</si>
  <si>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</si>
  <si>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</si>
  <si>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</si>
  <si>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</si>
  <si>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</si>
  <si>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</si>
  <si>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</si>
  <si>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</si>
  <si>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</si>
  <si>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</si>
  <si>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</si>
  <si>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</si>
  <si>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</si>
  <si>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</si>
  <si>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</si>
  <si>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</si>
  <si>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</si>
  <si>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</si>
  <si>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</si>
  <si>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</si>
  <si>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</si>
  <si>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</si>
  <si>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</si>
  <si>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</si>
  <si>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</si>
  <si>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</si>
  <si>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</si>
  <si>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</si>
  <si>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</si>
  <si>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</si>
  <si>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</si>
  <si>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</si>
  <si>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</si>
  <si>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</si>
  <si>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</si>
  <si>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</si>
  <si>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</si>
  <si>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</si>
  <si>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</si>
  <si>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</si>
  <si>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</si>
  <si>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</si>
  <si>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</si>
  <si>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</si>
  <si>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</si>
  <si>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</si>
  <si>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</si>
  <si>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</si>
  <si>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</si>
  <si>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</si>
  <si>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</si>
  <si>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</si>
  <si>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</si>
  <si>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</si>
  <si>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</si>
  <si>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</si>
  <si>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</si>
  <si>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</si>
  <si>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</si>
  <si>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</si>
  <si>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</si>
  <si>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</si>
  <si>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</si>
  <si>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</si>
  <si>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</si>
  <si>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</si>
  <si>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</si>
  <si>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</si>
  <si>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</si>
  <si>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</si>
  <si>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</si>
  <si>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</si>
  <si>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</si>
  <si>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</si>
  <si>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</si>
  <si>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</si>
  <si>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</si>
  <si>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</si>
  <si>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</si>
  <si>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</si>
  <si>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</si>
  <si>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</si>
  <si>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</si>
  <si>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</si>
  <si>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</si>
  <si>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</si>
  <si>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</si>
  <si>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</si>
  <si>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</si>
  <si>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</si>
  <si>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</si>
  <si>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</si>
  <si>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</si>
  <si>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</si>
  <si>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</si>
  <si>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</si>
  <si>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</si>
  <si>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</si>
  <si>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</si>
  <si>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</si>
  <si>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</si>
  <si>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</si>
  <si>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</si>
  <si>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</si>
  <si>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</si>
  <si>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</si>
  <si>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</si>
  <si>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</si>
  <si>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</si>
  <si>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</si>
  <si>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</si>
  <si>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</si>
  <si>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</si>
  <si>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</si>
  <si>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</si>
  <si>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</si>
  <si>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</si>
  <si>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</si>
  <si>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</si>
  <si>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</si>
  <si>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</si>
  <si>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</si>
  <si>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</si>
  <si>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</si>
  <si>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</si>
  <si>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</si>
  <si>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</si>
  <si>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</si>
  <si>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</si>
  <si>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</si>
  <si>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</si>
  <si>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</si>
  <si>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</si>
  <si>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</si>
  <si>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</si>
  <si>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</si>
  <si>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</si>
  <si>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</si>
  <si>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</si>
  <si>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</si>
  <si>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</si>
  <si>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</si>
  <si>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</si>
  <si>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</si>
  <si>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</si>
  <si>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</si>
  <si>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</si>
  <si>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</si>
  <si>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</si>
  <si>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</si>
  <si>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</si>
  <si>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</si>
  <si>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</si>
  <si>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</si>
  <si>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</si>
  <si>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</si>
  <si>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</si>
  <si>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</si>
  <si>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</si>
  <si>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</si>
  <si>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</si>
  <si>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</si>
  <si>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</si>
  <si>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</si>
  <si>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</si>
  <si>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</si>
  <si>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</si>
  <si>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</si>
  <si>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</si>
  <si>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</si>
  <si>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</si>
  <si>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</si>
  <si>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</si>
  <si>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</si>
  <si>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</si>
  <si>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</si>
  <si>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</si>
  <si>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</si>
  <si>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</si>
  <si>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</si>
  <si>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</si>
  <si>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</si>
  <si>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</si>
  <si>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</si>
  <si>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</si>
  <si>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</si>
  <si>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</si>
  <si>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</si>
  <si>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</si>
  <si>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</si>
  <si>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</si>
  <si>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</si>
  <si>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</si>
  <si>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</si>
  <si>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</si>
  <si>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</si>
  <si>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</si>
  <si>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</si>
  <si>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</si>
  <si>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</si>
  <si>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</si>
  <si>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</si>
  <si>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</si>
  <si>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</si>
  <si>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</si>
  <si>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</si>
  <si>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</si>
  <si>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</si>
  <si>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</si>
  <si>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</si>
  <si>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</si>
  <si>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</si>
  <si>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</si>
  <si>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</si>
  <si>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</si>
  <si>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</si>
  <si>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</si>
  <si>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</si>
  <si>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</si>
  <si>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</si>
  <si>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</si>
  <si>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</si>
  <si>
    <t>E-1DZ-749-D30-X00-Y16</t>
  </si>
  <si>
    <t>Пакет дой-пак, Тропические фрукты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</si>
</sst>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9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84" xfId="0" applyFont="1" applyFill="1" applyBorder="1" applyAlignment="1" applyProtection="1">
      <alignment horizontal="left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36" borderId="35" xfId="0" applyFont="1" applyFill="1" applyBorder="1" applyAlignment="1" applyProtection="1">
      <alignment vertical="center"/>
      <protection locked="0"/>
    </xf>
    <xf numFmtId="0" fontId="22" fillId="36" borderId="36" xfId="0" applyFont="1" applyFill="1" applyBorder="1" applyAlignment="1" applyProtection="1">
      <alignment horizontal="center" vertical="center"/>
      <protection locked="0"/>
    </xf>
    <xf numFmtId="0" fontId="22" fillId="36" borderId="24" xfId="0" applyFont="1" applyFill="1" applyBorder="1" applyAlignment="1" applyProtection="1">
      <alignment horizontal="center" vertical="center"/>
      <protection locked="0"/>
    </xf>
    <xf numFmtId="0" fontId="22" fillId="36" borderId="24" xfId="37" applyFont="1" applyFill="1" applyBorder="1" applyAlignment="1" applyProtection="1">
      <alignment horizontal="center" vertical="center"/>
      <protection locked="0"/>
    </xf>
    <xf numFmtId="165" fontId="22" fillId="36" borderId="24" xfId="0" applyNumberFormat="1" applyFont="1" applyFill="1" applyBorder="1" applyAlignment="1" applyProtection="1">
      <alignment horizontal="center" vertical="center"/>
      <protection hidden="1"/>
    </xf>
    <xf numFmtId="0" fontId="22" fillId="36" borderId="24" xfId="0" applyFont="1" applyFill="1" applyBorder="1" applyAlignment="1" applyProtection="1">
      <alignment horizontal="center" vertical="center"/>
      <protection hidden="1"/>
    </xf>
    <xf numFmtId="4" fontId="22" fillId="36" borderId="77" xfId="0" applyNumberFormat="1" applyFont="1" applyFill="1" applyBorder="1" applyAlignment="1" applyProtection="1">
      <alignment horizontal="center" vertical="center"/>
      <protection locked="0"/>
    </xf>
    <xf numFmtId="0" fontId="22" fillId="36" borderId="78" xfId="0" applyFont="1" applyFill="1" applyBorder="1" applyAlignment="1" applyProtection="1">
      <alignment vertical="center"/>
      <protection locked="0"/>
    </xf>
    <xf numFmtId="0" fontId="22" fillId="36" borderId="72" xfId="0" applyFont="1" applyFill="1" applyBorder="1" applyAlignment="1" applyProtection="1">
      <alignment horizontal="center" vertical="center"/>
      <protection locked="0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165" fontId="22" fillId="36" borderId="72" xfId="0" applyNumberFormat="1" applyFont="1" applyFill="1" applyBorder="1" applyAlignment="1" applyProtection="1">
      <alignment horizontal="center" vertical="center"/>
      <protection hidden="1"/>
    </xf>
    <xf numFmtId="0" fontId="22" fillId="36" borderId="72" xfId="0" applyFont="1" applyFill="1" applyBorder="1" applyAlignment="1" applyProtection="1">
      <alignment horizontal="center" vertical="center"/>
      <protection hidden="1"/>
    </xf>
    <xf numFmtId="4" fontId="22" fillId="36" borderId="91" xfId="0" applyNumberFormat="1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42" borderId="13" xfId="0" applyFont="1" applyFill="1" applyBorder="1" applyAlignment="1" applyProtection="1">
      <alignment horizontal="center"/>
    </xf>
    <xf numFmtId="0" fontId="22" fillId="42" borderId="17" xfId="37" applyFont="1" applyFill="1" applyBorder="1" applyAlignment="1" applyProtection="1">
      <alignment horizontal="left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6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9%20&#1074;&#1077;&#1088;&#1089;&#1080;&#1103;\39%20&#1074;&#1077;&#1088;&#1089;&#1080;&#1103;%20&#1042;&#1069;&#1044;%20%20&#1086;&#1090;%2010.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tabSelected="1" zoomScale="70" zoomScaleNormal="70" workbookViewId="0">
      <pane ySplit="11" topLeftCell="A12" activePane="bottomLeft" state="frozen"/>
      <selection pane="bottomLeft" activeCell="D22" sqref="D22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8" t="s">
        <v>253</v>
      </c>
      <c r="B1" s="759"/>
      <c r="C1" s="150"/>
      <c r="D1" s="4"/>
      <c r="E1" s="1083" t="s">
        <v>832</v>
      </c>
      <c r="F1" s="1083"/>
      <c r="G1" s="1083"/>
      <c r="H1" s="1083"/>
      <c r="I1" s="1083"/>
      <c r="J1" s="1084"/>
      <c r="K1" s="474"/>
      <c r="L1" s="474"/>
      <c r="M1" s="474"/>
      <c r="N1" s="474"/>
      <c r="O1" s="474"/>
      <c r="P1" s="398"/>
      <c r="Q1" s="396" t="s">
        <v>78</v>
      </c>
      <c r="R1" s="862" t="s">
        <v>78</v>
      </c>
      <c r="S1" s="396" t="s">
        <v>78</v>
      </c>
      <c r="T1" s="862" t="s">
        <v>78</v>
      </c>
      <c r="U1" s="396" t="s">
        <v>78</v>
      </c>
      <c r="V1" s="8" t="s">
        <v>132</v>
      </c>
    </row>
    <row r="2" spans="1:22" ht="19.5" thickBot="1" x14ac:dyDescent="0.35">
      <c r="A2" s="904">
        <v>39</v>
      </c>
      <c r="B2" s="760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1">
        <f>Q4+Q5+Q6+Q7+Q8</f>
        <v>0</v>
      </c>
      <c r="R2" s="397">
        <f>R4+R5+R6+R7+R8</f>
        <v>0</v>
      </c>
      <c r="S2" s="861">
        <f>S4+S5+S6+S7+S8</f>
        <v>0</v>
      </c>
      <c r="T2" s="397">
        <f>T4+T5+T6+T7+T8</f>
        <v>0</v>
      </c>
      <c r="U2" s="861">
        <f>U4+U5+U6+U7+U8</f>
        <v>0</v>
      </c>
      <c r="V2" s="7"/>
    </row>
    <row r="3" spans="1:22" ht="16.5" thickBot="1" x14ac:dyDescent="0.3">
      <c r="A3" s="355"/>
      <c r="B3" s="761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2" t="s">
        <v>84</v>
      </c>
      <c r="C4" s="151"/>
      <c r="D4" s="145"/>
      <c r="E4" s="155"/>
      <c r="F4" s="197"/>
      <c r="G4" s="155"/>
      <c r="H4" s="1087" t="s">
        <v>183</v>
      </c>
      <c r="I4" s="1088"/>
      <c r="J4" s="1088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3" t="s">
        <v>85</v>
      </c>
      <c r="C5" s="152"/>
      <c r="D5" s="147"/>
      <c r="E5" s="191"/>
      <c r="F5" s="198"/>
      <c r="G5" s="156"/>
      <c r="H5" s="1087" t="s">
        <v>56</v>
      </c>
      <c r="I5" s="1088"/>
      <c r="J5" s="1089"/>
      <c r="K5" s="512"/>
      <c r="L5" s="513"/>
      <c r="M5" s="140"/>
      <c r="N5" s="140"/>
      <c r="O5" s="394"/>
      <c r="P5" s="482" t="s">
        <v>66</v>
      </c>
      <c r="Q5" s="532">
        <f>SUMIF($B:$B,$B$166,K:K)</f>
        <v>0</v>
      </c>
      <c r="R5" s="532">
        <f>SUMIF($B:$B,$B$166,L:L)</f>
        <v>0</v>
      </c>
      <c r="S5" s="532">
        <f>SUMIF($B:$B,$B$166,M:M)</f>
        <v>0</v>
      </c>
      <c r="T5" s="532">
        <f>SUMIF($B:$B,$B$166,N:N)</f>
        <v>0</v>
      </c>
      <c r="U5" s="532">
        <f>SUMIF($B:$B,$B$166,O:O)</f>
        <v>0</v>
      </c>
      <c r="V5" s="483"/>
    </row>
    <row r="6" spans="1:22" ht="16.5" thickBot="1" x14ac:dyDescent="0.3">
      <c r="A6" s="323"/>
      <c r="B6" s="764" t="s">
        <v>86</v>
      </c>
      <c r="C6" s="153"/>
      <c r="D6" s="148"/>
      <c r="E6" s="192"/>
      <c r="F6" s="199"/>
      <c r="G6" s="157"/>
      <c r="H6" s="1090"/>
      <c r="I6" s="1091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SUMIF($B:$B,$B$209,K:K)</f>
        <v>0</v>
      </c>
      <c r="R6" s="532">
        <f>SUMIF($B:$B,$B$209,L:L)</f>
        <v>0</v>
      </c>
      <c r="S6" s="532">
        <f>SUMIF($B:$B,$B$209,M:M)</f>
        <v>0</v>
      </c>
      <c r="T6" s="532">
        <f>SUMIF($B:$B,$B$209,N:N)</f>
        <v>0</v>
      </c>
      <c r="U6" s="532">
        <f>SUMIF($B:$B,$B$209,O:O)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2"/>
      <c r="I7" s="1093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SUMIF($B:$B,$B$226,K:K)</f>
        <v>0</v>
      </c>
      <c r="R7" s="532">
        <f>SUMIF($B:$B,$B$226,L:L)</f>
        <v>0</v>
      </c>
      <c r="S7" s="532">
        <f>SUMIF($B:$B,$B$226,M:M)</f>
        <v>0</v>
      </c>
      <c r="T7" s="532">
        <f>SUMIF($B:$B,$B$226,N:N)</f>
        <v>0</v>
      </c>
      <c r="U7" s="532">
        <f>SUMIF($B:$B,$B$226,O:O)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4" t="s">
        <v>57</v>
      </c>
      <c r="I8" s="1095"/>
      <c r="J8" s="1095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SUMPRODUCT($I$105:$I$116,K$105:K$116)+SUMPRODUCT($I$250:$I$258,K250:K258)</f>
        <v>0</v>
      </c>
      <c r="R8" s="532">
        <f>SUMPRODUCT($I$105:$I$116,L$105:L$116)+SUMPRODUCT($I$250:$I$258,L250:L258)</f>
        <v>0</v>
      </c>
      <c r="S8" s="532">
        <f>SUMPRODUCT($I$105:$I$116,M$105:M$116)+SUMPRODUCT($I$250:$I$258,M250:M258)</f>
        <v>0</v>
      </c>
      <c r="T8" s="532">
        <f>SUMPRODUCT($I$105:$I$116,N$105:N$116)+SUMPRODUCT($I$250:$I$258,N250:N258)</f>
        <v>0</v>
      </c>
      <c r="U8" s="532">
        <f>SUMPRODUCT($I$105:$I$116,O$105:O$116)+SUMPRODUCT($I$250:$I$258,O250:O258)</f>
        <v>0</v>
      </c>
      <c r="V8" s="483"/>
    </row>
    <row r="9" spans="1:22" s="2" customFormat="1" ht="27.75" customHeight="1" thickBot="1" x14ac:dyDescent="0.25">
      <c r="A9" s="768" t="s">
        <v>244</v>
      </c>
      <c r="B9" s="771" t="s">
        <v>90</v>
      </c>
      <c r="C9" s="770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69" t="s">
        <v>35</v>
      </c>
      <c r="K9" s="321">
        <f>SUMIF($E:$E,E174,F:F)</f>
        <v>0</v>
      </c>
      <c r="L9" s="321">
        <f>SUMIF($E:$E,E174,G:G)</f>
        <v>0</v>
      </c>
      <c r="M9" s="321">
        <f>SUMIF($E:$E,E174,H:H)</f>
        <v>0</v>
      </c>
      <c r="N9" s="321">
        <f>SUMIF($E:$E,E174,I:I)</f>
        <v>0</v>
      </c>
      <c r="O9" s="321">
        <f>SUMIF($E:$E,I174,J:J)</f>
        <v>0</v>
      </c>
      <c r="P9" s="482" t="s">
        <v>68</v>
      </c>
      <c r="Q9" s="532">
        <f>SUMIF($B:$B,$B$499,K:K)</f>
        <v>0</v>
      </c>
      <c r="R9" s="532">
        <f>SUMIF($B:$B,$B$499,L:L)</f>
        <v>0</v>
      </c>
      <c r="S9" s="532">
        <f>SUMIF($B:$B,$B$499,M:M)</f>
        <v>0</v>
      </c>
      <c r="T9" s="532">
        <f>SUMIF($B:$B,$B$499,N:N)</f>
        <v>0</v>
      </c>
      <c r="U9" s="532">
        <f>SUMIF($B:$B,$B$499,O:O)</f>
        <v>0</v>
      </c>
      <c r="V9" s="527"/>
    </row>
    <row r="10" spans="1:22" s="2" customFormat="1" ht="21" customHeight="1" thickBot="1" x14ac:dyDescent="0.25">
      <c r="A10" s="336"/>
      <c r="B10" s="1096"/>
      <c r="C10" s="1096"/>
      <c r="D10" s="1096"/>
      <c r="E10" s="1096"/>
      <c r="F10" s="1096"/>
      <c r="G10" s="1096"/>
      <c r="H10" s="1096"/>
      <c r="I10" s="1096"/>
      <c r="J10" s="1096"/>
      <c r="K10" s="1097"/>
      <c r="L10" s="1097"/>
      <c r="M10" s="1097"/>
      <c r="N10" s="1097"/>
      <c r="O10" s="1098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3"/>
      <c r="B11" s="1099"/>
      <c r="C11" s="1099"/>
      <c r="D11" s="1099"/>
      <c r="E11" s="1099"/>
      <c r="F11" s="1099"/>
      <c r="G11" s="1099"/>
      <c r="H11" s="1099"/>
      <c r="I11" s="1099"/>
      <c r="J11" s="1099"/>
      <c r="K11" s="1099"/>
      <c r="L11" s="1099"/>
      <c r="M11" s="1099"/>
      <c r="N11" s="1099"/>
      <c r="O11" s="1099"/>
      <c r="P11" s="466" t="s">
        <v>245</v>
      </c>
      <c r="Q11" s="473">
        <f>SUM(Лист3!G4:G772)</f>
        <v>0</v>
      </c>
      <c r="R11" s="473">
        <f>SUM(Лист3!H4:H772)</f>
        <v>0</v>
      </c>
      <c r="S11" s="473">
        <f>SUM(Лист3!I4:I772)</f>
        <v>0</v>
      </c>
      <c r="T11" s="473">
        <f>SUM(Лист3!J4:J772)</f>
        <v>0</v>
      </c>
      <c r="U11" s="473">
        <f>SUM(Лист3!K4:K772)</f>
        <v>0</v>
      </c>
      <c r="V11" s="467"/>
    </row>
    <row r="12" spans="1:22" s="26" customFormat="1" x14ac:dyDescent="0.2">
      <c r="A12" s="772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1306</v>
      </c>
      <c r="B16" s="742" t="s">
        <v>1305</v>
      </c>
      <c r="C16" s="743" t="s">
        <v>15</v>
      </c>
      <c r="D16" s="744">
        <v>8</v>
      </c>
      <c r="E16" s="59">
        <v>0.505</v>
      </c>
      <c r="F16" s="203">
        <v>1.4999999999999999E-2</v>
      </c>
      <c r="G16" s="749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8"/>
      <c r="D28" s="73"/>
      <c r="E28" s="73"/>
      <c r="F28" s="516"/>
      <c r="G28" s="73"/>
      <c r="H28" s="73"/>
      <c r="I28" s="73"/>
      <c r="J28" s="979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5" t="s">
        <v>736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80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1216</v>
      </c>
      <c r="B32" s="185" t="s">
        <v>1215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1268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1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1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2" t="s">
        <v>893</v>
      </c>
      <c r="C53" s="743" t="s">
        <v>15</v>
      </c>
      <c r="D53" s="744">
        <v>8</v>
      </c>
      <c r="E53" s="59">
        <v>0.505</v>
      </c>
      <c r="F53" s="203">
        <v>1.4999999999999999E-2</v>
      </c>
      <c r="G53" s="749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0" t="s">
        <v>978</v>
      </c>
      <c r="C58" s="76" t="s">
        <v>54</v>
      </c>
      <c r="D58" s="77">
        <v>4</v>
      </c>
      <c r="E58" s="78">
        <v>0.505</v>
      </c>
      <c r="F58" s="751">
        <v>1.7000000000000001E-2</v>
      </c>
      <c r="G58" s="752">
        <v>9</v>
      </c>
      <c r="H58" s="79">
        <v>36</v>
      </c>
      <c r="I58" s="79">
        <v>12</v>
      </c>
      <c r="J58" s="753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0" t="s">
        <v>931</v>
      </c>
      <c r="C59" s="799" t="s">
        <v>54</v>
      </c>
      <c r="D59" s="77">
        <v>4</v>
      </c>
      <c r="E59" s="78">
        <v>0.505</v>
      </c>
      <c r="F59" s="751">
        <v>1.7000000000000001E-2</v>
      </c>
      <c r="G59" s="752">
        <v>9</v>
      </c>
      <c r="H59" s="79">
        <v>36</v>
      </c>
      <c r="I59" s="79">
        <v>12</v>
      </c>
      <c r="J59" s="753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1220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69" t="s">
        <v>466</v>
      </c>
      <c r="B63" s="837" t="s">
        <v>1217</v>
      </c>
      <c r="C63" s="879" t="s">
        <v>53</v>
      </c>
      <c r="D63" s="80" t="s">
        <v>61</v>
      </c>
      <c r="E63" s="190">
        <v>0.67</v>
      </c>
      <c r="F63" s="201">
        <v>1.9E-2</v>
      </c>
      <c r="G63" s="880">
        <v>11</v>
      </c>
      <c r="H63" s="28">
        <v>44</v>
      </c>
      <c r="I63" s="49">
        <v>9.4</v>
      </c>
      <c r="J63" s="360">
        <v>10.35</v>
      </c>
      <c r="K63" s="363"/>
      <c r="L63" s="1028"/>
      <c r="M63" s="363"/>
      <c r="N63" s="363"/>
      <c r="O63" s="490"/>
    </row>
    <row r="64" spans="1:15" s="26" customFormat="1" x14ac:dyDescent="0.2">
      <c r="A64" s="869" t="s">
        <v>525</v>
      </c>
      <c r="B64" s="876" t="s">
        <v>1218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69" t="s">
        <v>465</v>
      </c>
      <c r="B65" s="1030" t="s">
        <v>1219</v>
      </c>
      <c r="C65" s="272" t="s">
        <v>53</v>
      </c>
      <c r="D65" s="835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69" t="s">
        <v>1200</v>
      </c>
      <c r="B66" s="876" t="s">
        <v>1201</v>
      </c>
      <c r="C66" s="454" t="s">
        <v>15</v>
      </c>
      <c r="D66" s="999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69" t="s">
        <v>1193</v>
      </c>
      <c r="B67" s="876" t="s">
        <v>1194</v>
      </c>
      <c r="C67" s="50" t="s">
        <v>15</v>
      </c>
      <c r="D67" s="1000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69" t="s">
        <v>1195</v>
      </c>
      <c r="B68" s="876" t="s">
        <v>1196</v>
      </c>
      <c r="C68" s="50" t="s">
        <v>15</v>
      </c>
      <c r="D68" s="1000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69" t="s">
        <v>1197</v>
      </c>
      <c r="B69" s="876" t="s">
        <v>1198</v>
      </c>
      <c r="C69" s="50" t="s">
        <v>15</v>
      </c>
      <c r="D69" s="1000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69" t="s">
        <v>1289</v>
      </c>
      <c r="B70" s="876" t="s">
        <v>1288</v>
      </c>
      <c r="C70" s="50" t="s">
        <v>15</v>
      </c>
      <c r="D70" s="1000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69" t="s">
        <v>1292</v>
      </c>
      <c r="B71" s="876" t="s">
        <v>1293</v>
      </c>
      <c r="C71" s="50" t="s">
        <v>15</v>
      </c>
      <c r="D71" s="1000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69" t="s">
        <v>1294</v>
      </c>
      <c r="B72" s="876" t="s">
        <v>1295</v>
      </c>
      <c r="C72" s="50" t="s">
        <v>15</v>
      </c>
      <c r="D72" s="1000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69" t="s">
        <v>1296</v>
      </c>
      <c r="B73" s="876" t="s">
        <v>1297</v>
      </c>
      <c r="C73" s="50" t="s">
        <v>15</v>
      </c>
      <c r="D73" s="1000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998" t="s">
        <v>1222</v>
      </c>
      <c r="B74" s="876" t="s">
        <v>1221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69" t="s">
        <v>1223</v>
      </c>
      <c r="B75" s="876" t="s">
        <v>1224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69" t="s">
        <v>1269</v>
      </c>
      <c r="B76" s="893" t="s">
        <v>1261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69" t="s">
        <v>1270</v>
      </c>
      <c r="B77" s="893" t="s">
        <v>1260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69" t="s">
        <v>1239</v>
      </c>
      <c r="B78" s="893" t="s">
        <v>1230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69" t="s">
        <v>1232</v>
      </c>
      <c r="B79" s="876" t="s">
        <v>1231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69"/>
      <c r="B80" s="841"/>
      <c r="C80" s="985"/>
      <c r="D80" s="986"/>
      <c r="E80" s="987"/>
      <c r="F80" s="988"/>
      <c r="G80" s="989"/>
      <c r="H80" s="986"/>
      <c r="I80" s="990"/>
      <c r="J80" s="991"/>
      <c r="K80" s="992"/>
      <c r="L80" s="992"/>
      <c r="M80" s="992"/>
      <c r="N80" s="103"/>
      <c r="O80" s="1029"/>
    </row>
    <row r="81" spans="1:15" s="26" customFormat="1" ht="13.5" thickBot="1" x14ac:dyDescent="0.25">
      <c r="A81" s="338"/>
      <c r="B81" s="849" t="s">
        <v>162</v>
      </c>
      <c r="C81" s="850"/>
      <c r="D81" s="851"/>
      <c r="E81" s="851" t="s">
        <v>161</v>
      </c>
      <c r="F81" s="852">
        <f>SUMPRODUCT($F$63:$F$80,K63:K80)</f>
        <v>0</v>
      </c>
      <c r="G81" s="852">
        <f>SUMPRODUCT($F$63:$F$80,L63:L80)</f>
        <v>0</v>
      </c>
      <c r="H81" s="852">
        <f>SUMPRODUCT($F$63:$F$80,M63:M80)</f>
        <v>0</v>
      </c>
      <c r="I81" s="852">
        <f>SUMPRODUCT($F$63:$F$80,N63:N80)</f>
        <v>0</v>
      </c>
      <c r="J81" s="853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4" t="s">
        <v>34</v>
      </c>
      <c r="C82" s="227"/>
      <c r="D82" s="228"/>
      <c r="E82" s="228"/>
      <c r="F82" s="229"/>
      <c r="G82" s="228"/>
      <c r="H82" s="230"/>
      <c r="I82" s="230"/>
      <c r="J82" s="855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1" t="s">
        <v>1128</v>
      </c>
      <c r="C88" s="882"/>
      <c r="D88" s="883"/>
      <c r="E88" s="883"/>
      <c r="F88" s="884"/>
      <c r="G88" s="883"/>
      <c r="H88" s="883"/>
      <c r="I88" s="883"/>
      <c r="J88" s="885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2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69" t="s">
        <v>1125</v>
      </c>
      <c r="B91" s="914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68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6"/>
      <c r="L95" s="766"/>
      <c r="M95" s="766"/>
      <c r="N95" s="766"/>
      <c r="O95" s="767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4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5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1271</v>
      </c>
      <c r="B107" s="185" t="s">
        <v>1272</v>
      </c>
      <c r="C107" s="50" t="s">
        <v>47</v>
      </c>
      <c r="D107" s="945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5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1273</v>
      </c>
      <c r="B109" s="185" t="s">
        <v>1274</v>
      </c>
      <c r="C109" s="50" t="s">
        <v>47</v>
      </c>
      <c r="D109" s="945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5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5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5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5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5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1324</v>
      </c>
      <c r="B115" s="185" t="s">
        <v>1323</v>
      </c>
      <c r="C115" s="50" t="s">
        <v>38</v>
      </c>
      <c r="D115" s="945">
        <v>20</v>
      </c>
      <c r="E115" s="59">
        <v>0.505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x14ac:dyDescent="0.2">
      <c r="A116" s="338" t="s">
        <v>772</v>
      </c>
      <c r="B116" s="185" t="s">
        <v>773</v>
      </c>
      <c r="C116" s="50" t="s">
        <v>38</v>
      </c>
      <c r="D116" s="945">
        <v>20</v>
      </c>
      <c r="E116" s="59">
        <v>0.25</v>
      </c>
      <c r="F116" s="203">
        <v>8.9999999999999993E-3</v>
      </c>
      <c r="G116" s="52">
        <v>16</v>
      </c>
      <c r="H116" s="52">
        <v>144</v>
      </c>
      <c r="I116" s="85">
        <v>4</v>
      </c>
      <c r="J116" s="356">
        <v>4.4032</v>
      </c>
      <c r="K116" s="488"/>
      <c r="L116" s="15"/>
      <c r="M116" s="488"/>
      <c r="N116" s="15"/>
      <c r="O116" s="476"/>
    </row>
    <row r="117" spans="1:15" s="26" customFormat="1" ht="13.5" customHeight="1" thickBot="1" x14ac:dyDescent="0.25">
      <c r="A117" s="338"/>
      <c r="B117" s="232" t="s">
        <v>392</v>
      </c>
      <c r="C117" s="61"/>
      <c r="D117" s="946"/>
      <c r="E117" s="234" t="s">
        <v>161</v>
      </c>
      <c r="F117" s="947">
        <f>SUMPRODUCT($F$105:$F$116,K105:K116)</f>
        <v>0</v>
      </c>
      <c r="G117" s="947">
        <f>SUMPRODUCT($F$105:$F$116,L105:L116)</f>
        <v>0</v>
      </c>
      <c r="H117" s="947">
        <f>SUMPRODUCT($F$105:$F$116,M105:M116)</f>
        <v>0</v>
      </c>
      <c r="I117" s="947">
        <f>SUMPRODUCT($F$105:$F$116,N105:N116)</f>
        <v>0</v>
      </c>
      <c r="J117" s="948">
        <f>SUMPRODUCT($F$105:$F$116,O105:O116)</f>
        <v>0</v>
      </c>
      <c r="K117" s="943">
        <f>SUMPRODUCT($I$105:$I$116,K105:K116)</f>
        <v>0</v>
      </c>
      <c r="L117" s="372">
        <f>SUMPRODUCT($I$105:$I$116,L105:L116)</f>
        <v>0</v>
      </c>
      <c r="M117" s="372">
        <f>SUMPRODUCT($I$105:$I$116,M105:M116)</f>
        <v>0</v>
      </c>
      <c r="N117" s="372">
        <f>SUMPRODUCT($I$105:$I$116,N105:N116)</f>
        <v>0</v>
      </c>
      <c r="O117" s="372">
        <f>SUMPRODUCT($I$105:$I$116,O105:O116)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SUMPRODUCT($J$105:$J$116,K105:K116)</f>
        <v>0</v>
      </c>
      <c r="L118" s="346">
        <f>SUMPRODUCT($J$105:$J$116,L105:L116)</f>
        <v>0</v>
      </c>
      <c r="M118" s="346">
        <f>SUMPRODUCT($J$105:$J$116,M105:M116)</f>
        <v>0</v>
      </c>
      <c r="N118" s="346">
        <f>SUMPRODUCT($J$105:$J$116,N105:N116)</f>
        <v>0</v>
      </c>
      <c r="O118" s="346">
        <f>SUMPRODUCT($J$105:$J$116,O105:O116)</f>
        <v>0</v>
      </c>
    </row>
    <row r="119" spans="1:15" s="26" customFormat="1" ht="13.5" thickBot="1" x14ac:dyDescent="0.25">
      <c r="A119" s="338"/>
      <c r="B119" s="25" t="s">
        <v>11</v>
      </c>
      <c r="C119" s="1001"/>
      <c r="D119" s="937"/>
      <c r="E119" s="25"/>
      <c r="F119" s="938"/>
      <c r="G119" s="25"/>
      <c r="H119" s="25"/>
      <c r="I119" s="25"/>
      <c r="J119" s="1002"/>
      <c r="K119" s="413"/>
      <c r="L119" s="291"/>
      <c r="M119" s="56"/>
      <c r="N119" s="56"/>
      <c r="O119" s="56"/>
    </row>
    <row r="120" spans="1:15" s="26" customFormat="1" ht="13.5" thickBot="1" x14ac:dyDescent="0.25">
      <c r="A120" s="338" t="s">
        <v>1184</v>
      </c>
      <c r="B120" s="1003" t="s">
        <v>541</v>
      </c>
      <c r="C120" s="454" t="s">
        <v>50</v>
      </c>
      <c r="D120" s="1004">
        <v>120</v>
      </c>
      <c r="E120" s="1005">
        <v>0.4</v>
      </c>
      <c r="F120" s="1006">
        <v>4.0000000000000001E-3</v>
      </c>
      <c r="G120" s="16">
        <v>20</v>
      </c>
      <c r="H120" s="48">
        <v>180</v>
      </c>
      <c r="I120" s="92">
        <v>1.2</v>
      </c>
      <c r="J120" s="1007">
        <v>1.446</v>
      </c>
      <c r="K120" s="476"/>
      <c r="L120" s="476"/>
      <c r="M120" s="476"/>
      <c r="N120" s="476"/>
      <c r="O120" s="476"/>
    </row>
    <row r="121" spans="1:15" s="26" customFormat="1" ht="13.5" customHeight="1" thickBot="1" x14ac:dyDescent="0.25">
      <c r="A121" s="338"/>
      <c r="B121" s="232" t="s">
        <v>162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6">$F120*L120</f>
        <v>0</v>
      </c>
      <c r="H121" s="225">
        <f t="shared" si="16"/>
        <v>0</v>
      </c>
      <c r="I121" s="225">
        <f t="shared" si="16"/>
        <v>0</v>
      </c>
      <c r="J121" s="225">
        <f t="shared" si="16"/>
        <v>0</v>
      </c>
      <c r="K121" s="320">
        <f t="shared" ref="K121:O121" si="17">IFERROR(SUMPRODUCT($I$120,K120:K120),0)</f>
        <v>0</v>
      </c>
      <c r="L121" s="320">
        <f t="shared" si="17"/>
        <v>0</v>
      </c>
      <c r="M121" s="320">
        <f t="shared" si="17"/>
        <v>0</v>
      </c>
      <c r="N121" s="320">
        <f t="shared" si="17"/>
        <v>0</v>
      </c>
      <c r="O121" s="320">
        <f t="shared" si="17"/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IFERROR(SUMPRODUCT($J$120,K120:K120),0)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1185</v>
      </c>
      <c r="B123" s="453" t="s">
        <v>140</v>
      </c>
      <c r="C123" s="454" t="s">
        <v>50</v>
      </c>
      <c r="D123" s="455">
        <v>120</v>
      </c>
      <c r="E123" s="456"/>
      <c r="F123" s="1006">
        <v>4.0000000000000001E-3</v>
      </c>
      <c r="G123" s="16">
        <v>20</v>
      </c>
      <c r="H123" s="48">
        <v>180</v>
      </c>
      <c r="I123" s="92">
        <v>1.2</v>
      </c>
      <c r="J123" s="1007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163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18">$F123*L123</f>
        <v>0</v>
      </c>
      <c r="H124" s="225">
        <f t="shared" si="18"/>
        <v>0</v>
      </c>
      <c r="I124" s="225">
        <f t="shared" si="18"/>
        <v>0</v>
      </c>
      <c r="J124" s="225">
        <f t="shared" si="18"/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1186</v>
      </c>
      <c r="B126" s="453" t="s">
        <v>141</v>
      </c>
      <c r="C126" s="454" t="s">
        <v>50</v>
      </c>
      <c r="D126" s="455">
        <v>120</v>
      </c>
      <c r="E126" s="456"/>
      <c r="F126" s="1006">
        <v>4.0000000000000001E-3</v>
      </c>
      <c r="G126" s="16">
        <v>20</v>
      </c>
      <c r="H126" s="48">
        <v>180</v>
      </c>
      <c r="I126" s="92">
        <v>1.2</v>
      </c>
      <c r="J126" s="1007">
        <v>1.446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" si="19">$F126*L126</f>
        <v>0</v>
      </c>
      <c r="H127" s="225">
        <f t="shared" ref="H127" si="20">$F126*M126</f>
        <v>0</v>
      </c>
      <c r="I127" s="225">
        <f t="shared" ref="I127" si="21">$F126*N126</f>
        <v>0</v>
      </c>
      <c r="J127" s="225">
        <f t="shared" ref="J127" si="22">$F126*O126</f>
        <v>0</v>
      </c>
      <c r="K127" s="320">
        <f>IFERROR(SUMPRODUCT($I$123:$I$123,K126:K126),0)</f>
        <v>0</v>
      </c>
      <c r="L127" s="320">
        <f>IFERROR(SUMPRODUCT($I$123:$I$123,L126:L126),0)</f>
        <v>0</v>
      </c>
      <c r="M127" s="320">
        <f>IFERROR(SUMPRODUCT($I$123:$I$123,M126:M126),0)</f>
        <v>0</v>
      </c>
      <c r="N127" s="320">
        <f t="shared" ref="N127" si="23">IFERROR(SUMPRODUCT($I$120,N126:N126),0)</f>
        <v>0</v>
      </c>
      <c r="O127" s="320">
        <f>IFERROR(SUMPRODUCT($I$123:$I$123,O126:O126),0)</f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IFERROR(SUMPRODUCT($J$123:$J$123,K126:K126),0)</f>
        <v>0</v>
      </c>
      <c r="L128" s="346">
        <f>IFERROR(SUMPRODUCT($J$123:$J$123,L126:L126),0)</f>
        <v>0</v>
      </c>
      <c r="M128" s="346">
        <f>IFERROR(SUMPRODUCT($J$123:$J$123,M126:M126),0)</f>
        <v>0</v>
      </c>
      <c r="N128" s="346">
        <f>IFERROR(SUMPRODUCT($J$123:$J$123,N126:N126),0)</f>
        <v>0</v>
      </c>
      <c r="O128" s="346">
        <f>IFERROR(SUMPRODUCT($J$123:$J$123,O126:O126),0)</f>
        <v>0</v>
      </c>
    </row>
    <row r="129" spans="1:22" s="26" customFormat="1" ht="13.5" thickBot="1" x14ac:dyDescent="0.25">
      <c r="A129" s="338" t="s">
        <v>1009</v>
      </c>
      <c r="B129" s="453" t="s">
        <v>1008</v>
      </c>
      <c r="C129" s="454" t="s">
        <v>1007</v>
      </c>
      <c r="D129" s="455">
        <v>300</v>
      </c>
      <c r="E129" s="456"/>
      <c r="F129" s="1023">
        <v>1.4999999999999999E-2</v>
      </c>
      <c r="G129" s="1024">
        <v>8</v>
      </c>
      <c r="H129" s="1025">
        <v>80</v>
      </c>
      <c r="I129" s="1026">
        <v>5.4</v>
      </c>
      <c r="J129" s="1027">
        <v>6.02</v>
      </c>
      <c r="K129" s="15"/>
      <c r="L129" s="15"/>
      <c r="M129" s="15"/>
      <c r="N129" s="15"/>
      <c r="O129" s="15"/>
    </row>
    <row r="130" spans="1:22" s="26" customFormat="1" ht="13.5" customHeight="1" thickBot="1" x14ac:dyDescent="0.25">
      <c r="A130" s="338"/>
      <c r="B130" s="232" t="s">
        <v>389</v>
      </c>
      <c r="C130" s="61"/>
      <c r="D130" s="37"/>
      <c r="E130" s="224" t="s">
        <v>161</v>
      </c>
      <c r="F130" s="225">
        <f>$F129*K129</f>
        <v>0</v>
      </c>
      <c r="G130" s="225">
        <f t="shared" ref="G130:H130" si="24">$F129*L129</f>
        <v>0</v>
      </c>
      <c r="H130" s="225">
        <f t="shared" si="24"/>
        <v>0</v>
      </c>
      <c r="I130" s="225">
        <f>$F129*N129</f>
        <v>0</v>
      </c>
      <c r="J130" s="225">
        <f>$F129*O129</f>
        <v>0</v>
      </c>
      <c r="K130" s="320">
        <f>IFERROR(SUMPRODUCT($I$129,K129),0)</f>
        <v>0</v>
      </c>
      <c r="L130" s="320">
        <f t="shared" ref="L130:O130" si="25">IFERROR(SUMPRODUCT($I$129,L129),0)</f>
        <v>0</v>
      </c>
      <c r="M130" s="320">
        <f t="shared" si="25"/>
        <v>0</v>
      </c>
      <c r="N130" s="320">
        <f t="shared" si="25"/>
        <v>0</v>
      </c>
      <c r="O130" s="320">
        <f t="shared" si="25"/>
        <v>0</v>
      </c>
    </row>
    <row r="131" spans="1:22" s="26" customFormat="1" ht="13.5" customHeight="1" thickBot="1" x14ac:dyDescent="0.25">
      <c r="A131" s="338"/>
      <c r="B131" s="226" t="s">
        <v>34</v>
      </c>
      <c r="C131" s="40"/>
      <c r="D131" s="41"/>
      <c r="E131" s="41"/>
      <c r="F131" s="205"/>
      <c r="G131" s="41"/>
      <c r="H131" s="42"/>
      <c r="I131" s="42"/>
      <c r="J131" s="345"/>
      <c r="K131" s="346">
        <f>IFERROR(SUMPRODUCT($J$129,K129),0)</f>
        <v>0</v>
      </c>
      <c r="L131" s="346">
        <f t="shared" ref="L131:O131" si="26">IFERROR(SUMPRODUCT($J$129,L129),0)</f>
        <v>0</v>
      </c>
      <c r="M131" s="346">
        <f t="shared" si="26"/>
        <v>0</v>
      </c>
      <c r="N131" s="346">
        <f>IFERROR(SUMPRODUCT($J$129,N129),0)</f>
        <v>0</v>
      </c>
      <c r="O131" s="346">
        <f t="shared" si="26"/>
        <v>0</v>
      </c>
    </row>
    <row r="132" spans="1:22" s="26" customFormat="1" ht="16.5" thickBot="1" x14ac:dyDescent="0.3">
      <c r="A132" s="338"/>
      <c r="B132" s="706" t="s">
        <v>175</v>
      </c>
      <c r="C132" s="235"/>
      <c r="D132" s="177"/>
      <c r="E132" s="177"/>
      <c r="F132" s="210"/>
      <c r="G132" s="177"/>
      <c r="H132" s="177"/>
      <c r="I132" s="177"/>
      <c r="J132" s="457"/>
      <c r="K132" s="294"/>
      <c r="L132" s="294"/>
      <c r="M132" s="295"/>
      <c r="N132" s="295"/>
      <c r="O132" s="295"/>
    </row>
    <row r="133" spans="1:22" s="26" customFormat="1" x14ac:dyDescent="0.2">
      <c r="A133" s="338" t="s">
        <v>510</v>
      </c>
      <c r="B133" s="99" t="s">
        <v>230</v>
      </c>
      <c r="C133" s="46" t="s">
        <v>29</v>
      </c>
      <c r="D133" s="100">
        <v>20</v>
      </c>
      <c r="E133" s="67">
        <v>0.3</v>
      </c>
      <c r="F133" s="448">
        <v>8.9999999999999993E-3</v>
      </c>
      <c r="G133" s="48">
        <v>16</v>
      </c>
      <c r="H133" s="48">
        <v>144</v>
      </c>
      <c r="I133" s="92">
        <v>3.8</v>
      </c>
      <c r="J133" s="421">
        <v>4.2</v>
      </c>
      <c r="K133" s="363"/>
      <c r="L133" s="363"/>
      <c r="M133" s="363"/>
      <c r="N133" s="363"/>
      <c r="O133" s="363"/>
    </row>
    <row r="134" spans="1:22" s="26" customFormat="1" ht="13.5" thickBot="1" x14ac:dyDescent="0.25">
      <c r="A134" s="338" t="s">
        <v>275</v>
      </c>
      <c r="B134" s="101" t="s">
        <v>230</v>
      </c>
      <c r="C134" s="53" t="s">
        <v>49</v>
      </c>
      <c r="D134" s="102">
        <v>20</v>
      </c>
      <c r="E134" s="60">
        <v>0.3</v>
      </c>
      <c r="F134" s="204">
        <v>1.4999999999999999E-2</v>
      </c>
      <c r="G134" s="34">
        <v>8</v>
      </c>
      <c r="H134" s="34">
        <v>80</v>
      </c>
      <c r="I134" s="63">
        <v>7.8</v>
      </c>
      <c r="J134" s="171">
        <v>8.6999999999999993</v>
      </c>
      <c r="K134" s="15"/>
      <c r="L134" s="15"/>
      <c r="M134" s="15"/>
      <c r="N134" s="15"/>
      <c r="O134" s="15"/>
    </row>
    <row r="135" spans="1:22" s="26" customFormat="1" ht="13.5" customHeight="1" thickBot="1" x14ac:dyDescent="0.25">
      <c r="A135" s="338"/>
      <c r="B135" s="232" t="s">
        <v>162</v>
      </c>
      <c r="C135" s="993"/>
      <c r="D135" s="37"/>
      <c r="E135" s="224" t="s">
        <v>161</v>
      </c>
      <c r="F135" s="225">
        <f>SUMPRODUCT($F$133:$F$134,K133:K134)</f>
        <v>0</v>
      </c>
      <c r="G135" s="225">
        <f t="shared" ref="G135:J135" si="27">SUMPRODUCT($F$133:$F$134,L133:L134)</f>
        <v>0</v>
      </c>
      <c r="H135" s="225">
        <f>SUMPRODUCT($F$133:$F$134,M133:M134)</f>
        <v>0</v>
      </c>
      <c r="I135" s="225">
        <f t="shared" si="27"/>
        <v>0</v>
      </c>
      <c r="J135" s="225">
        <f t="shared" si="27"/>
        <v>0</v>
      </c>
      <c r="K135" s="320">
        <f>SUMPRODUCT($I$133:$I$134,K133:K134)</f>
        <v>0</v>
      </c>
      <c r="L135" s="320">
        <f t="shared" ref="L135:O135" si="28">SUMPRODUCT($I$133:$I$134,L133:L134)</f>
        <v>0</v>
      </c>
      <c r="M135" s="320">
        <f t="shared" si="28"/>
        <v>0</v>
      </c>
      <c r="N135" s="320">
        <f t="shared" si="28"/>
        <v>0</v>
      </c>
      <c r="O135" s="320">
        <f t="shared" si="28"/>
        <v>0</v>
      </c>
    </row>
    <row r="136" spans="1:22" s="26" customFormat="1" ht="15.75" customHeight="1" thickBot="1" x14ac:dyDescent="0.25">
      <c r="A136" s="338"/>
      <c r="B136" s="226" t="s">
        <v>34</v>
      </c>
      <c r="C136" s="40"/>
      <c r="D136" s="41"/>
      <c r="E136" s="41"/>
      <c r="F136" s="205"/>
      <c r="G136" s="41"/>
      <c r="H136" s="42"/>
      <c r="I136" s="42"/>
      <c r="J136" s="345"/>
      <c r="K136" s="346">
        <f>SUMPRODUCT($J$133:$J$134,K133:K134)</f>
        <v>0</v>
      </c>
      <c r="L136" s="346">
        <f t="shared" ref="L136:O136" si="29">SUMPRODUCT($J$133:$J$134,L133:L134)</f>
        <v>0</v>
      </c>
      <c r="M136" s="346">
        <f t="shared" si="29"/>
        <v>0</v>
      </c>
      <c r="N136" s="346">
        <f t="shared" si="29"/>
        <v>0</v>
      </c>
      <c r="O136" s="346">
        <f t="shared" si="29"/>
        <v>0</v>
      </c>
      <c r="P136" s="90"/>
      <c r="Q136" s="90"/>
      <c r="R136" s="90"/>
      <c r="S136" s="90"/>
      <c r="T136" s="90"/>
      <c r="U136" s="90"/>
      <c r="V136" s="90"/>
    </row>
    <row r="137" spans="1:22" s="26" customFormat="1" x14ac:dyDescent="0.2">
      <c r="A137" s="338" t="s">
        <v>973</v>
      </c>
      <c r="B137" s="801" t="s">
        <v>972</v>
      </c>
      <c r="C137" s="812" t="s">
        <v>968</v>
      </c>
      <c r="D137" s="808">
        <v>16</v>
      </c>
      <c r="E137" s="787" t="s">
        <v>62</v>
      </c>
      <c r="F137" s="791">
        <v>8.9999999999999993E-3</v>
      </c>
      <c r="G137" s="792">
        <v>16</v>
      </c>
      <c r="H137" s="786">
        <v>144</v>
      </c>
      <c r="I137" s="793">
        <v>4.16</v>
      </c>
      <c r="J137" s="796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970</v>
      </c>
      <c r="B138" s="802" t="s">
        <v>969</v>
      </c>
      <c r="C138" s="812" t="s">
        <v>968</v>
      </c>
      <c r="D138" s="808">
        <v>16</v>
      </c>
      <c r="E138" s="787" t="s">
        <v>62</v>
      </c>
      <c r="F138" s="791">
        <v>8.9999999999999993E-3</v>
      </c>
      <c r="G138" s="792">
        <v>16</v>
      </c>
      <c r="H138" s="786">
        <v>144</v>
      </c>
      <c r="I138" s="793">
        <v>4.16</v>
      </c>
      <c r="J138" s="794">
        <v>4.53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280</v>
      </c>
      <c r="B139" s="802" t="s">
        <v>144</v>
      </c>
      <c r="C139" s="812" t="s">
        <v>27</v>
      </c>
      <c r="D139" s="808">
        <v>16</v>
      </c>
      <c r="E139" s="787" t="s">
        <v>62</v>
      </c>
      <c r="F139" s="791">
        <v>8.9999999999999993E-3</v>
      </c>
      <c r="G139" s="792">
        <v>16</v>
      </c>
      <c r="H139" s="786">
        <v>144</v>
      </c>
      <c r="I139" s="793">
        <v>4.8</v>
      </c>
      <c r="J139" s="794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281</v>
      </c>
      <c r="B140" s="803" t="s">
        <v>151</v>
      </c>
      <c r="C140" s="813" t="s">
        <v>27</v>
      </c>
      <c r="D140" s="809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282</v>
      </c>
      <c r="B141" s="803" t="s">
        <v>150</v>
      </c>
      <c r="C141" s="813" t="s">
        <v>27</v>
      </c>
      <c r="D141" s="809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283</v>
      </c>
      <c r="B142" s="803" t="s">
        <v>451</v>
      </c>
      <c r="C142" s="813" t="s">
        <v>27</v>
      </c>
      <c r="D142" s="809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416</v>
      </c>
      <c r="B143" s="803" t="s">
        <v>927</v>
      </c>
      <c r="C143" s="813" t="s">
        <v>27</v>
      </c>
      <c r="D143" s="809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284</v>
      </c>
      <c r="B144" s="803" t="s">
        <v>145</v>
      </c>
      <c r="C144" s="813" t="s">
        <v>27</v>
      </c>
      <c r="D144" s="809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285</v>
      </c>
      <c r="B145" s="803" t="s">
        <v>146</v>
      </c>
      <c r="C145" s="813" t="s">
        <v>27</v>
      </c>
      <c r="D145" s="809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286</v>
      </c>
      <c r="B146" s="803" t="s">
        <v>147</v>
      </c>
      <c r="C146" s="813" t="s">
        <v>27</v>
      </c>
      <c r="D146" s="809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287</v>
      </c>
      <c r="B147" s="803" t="s">
        <v>148</v>
      </c>
      <c r="C147" s="813" t="s">
        <v>27</v>
      </c>
      <c r="D147" s="809">
        <v>16</v>
      </c>
      <c r="E147" s="240" t="s">
        <v>62</v>
      </c>
      <c r="F147" s="238">
        <v>8.9999999999999993E-3</v>
      </c>
      <c r="G147" s="241">
        <v>16</v>
      </c>
      <c r="H147" s="239">
        <v>144</v>
      </c>
      <c r="I147" s="242">
        <v>4.8</v>
      </c>
      <c r="J147" s="430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1214</v>
      </c>
      <c r="B148" s="281" t="s">
        <v>1213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1149</v>
      </c>
      <c r="B149" s="915" t="s">
        <v>587</v>
      </c>
      <c r="C149" s="916" t="s">
        <v>27</v>
      </c>
      <c r="D149" s="917">
        <v>16</v>
      </c>
      <c r="E149" s="918" t="s">
        <v>62</v>
      </c>
      <c r="F149" s="919">
        <v>8.9999999999999993E-3</v>
      </c>
      <c r="G149" s="920">
        <v>16</v>
      </c>
      <c r="H149" s="921">
        <v>144</v>
      </c>
      <c r="I149" s="922">
        <v>4.8</v>
      </c>
      <c r="J149" s="923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1148</v>
      </c>
      <c r="B150" s="915" t="s">
        <v>588</v>
      </c>
      <c r="C150" s="916" t="s">
        <v>27</v>
      </c>
      <c r="D150" s="917">
        <v>16</v>
      </c>
      <c r="E150" s="918" t="s">
        <v>62</v>
      </c>
      <c r="F150" s="919">
        <v>8.9999999999999993E-3</v>
      </c>
      <c r="G150" s="920">
        <v>16</v>
      </c>
      <c r="H150" s="921">
        <v>144</v>
      </c>
      <c r="I150" s="922">
        <v>4.8</v>
      </c>
      <c r="J150" s="923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889</v>
      </c>
      <c r="B151" s="281" t="s">
        <v>890</v>
      </c>
      <c r="C151" s="50" t="s">
        <v>27</v>
      </c>
      <c r="D151" s="107">
        <v>16</v>
      </c>
      <c r="E151" s="93" t="s">
        <v>62</v>
      </c>
      <c r="F151" s="203">
        <v>8.9999999999999993E-3</v>
      </c>
      <c r="G151" s="17">
        <v>16</v>
      </c>
      <c r="H151" s="52">
        <v>144</v>
      </c>
      <c r="I151" s="85">
        <v>4.8</v>
      </c>
      <c r="J151" s="88">
        <v>5.35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288</v>
      </c>
      <c r="B152" s="281" t="s">
        <v>143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289</v>
      </c>
      <c r="B153" s="281" t="s">
        <v>142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290</v>
      </c>
      <c r="B154" s="281" t="s">
        <v>205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291</v>
      </c>
      <c r="B155" s="281" t="s">
        <v>149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292</v>
      </c>
      <c r="B156" s="281" t="s">
        <v>206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293</v>
      </c>
      <c r="B157" s="281" t="s">
        <v>146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294</v>
      </c>
      <c r="B158" s="804" t="s">
        <v>147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840</v>
      </c>
      <c r="B159" s="804" t="s">
        <v>841</v>
      </c>
      <c r="C159" s="272" t="s">
        <v>31</v>
      </c>
      <c r="D159" s="183">
        <v>10</v>
      </c>
      <c r="E159" s="93" t="s">
        <v>62</v>
      </c>
      <c r="F159" s="202">
        <v>8.9999999999999993E-3</v>
      </c>
      <c r="G159" s="17">
        <v>16</v>
      </c>
      <c r="H159" s="52">
        <v>144</v>
      </c>
      <c r="I159" s="85">
        <v>5</v>
      </c>
      <c r="J159" s="88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1122</v>
      </c>
      <c r="B160" s="915" t="s">
        <v>587</v>
      </c>
      <c r="C160" s="916" t="s">
        <v>31</v>
      </c>
      <c r="D160" s="917">
        <v>10</v>
      </c>
      <c r="E160" s="918" t="s">
        <v>62</v>
      </c>
      <c r="F160" s="919">
        <v>8.9999999999999993E-3</v>
      </c>
      <c r="G160" s="920">
        <v>16</v>
      </c>
      <c r="H160" s="921">
        <v>144</v>
      </c>
      <c r="I160" s="922">
        <v>5</v>
      </c>
      <c r="J160" s="923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1120</v>
      </c>
      <c r="B161" s="915" t="s">
        <v>588</v>
      </c>
      <c r="C161" s="916" t="s">
        <v>31</v>
      </c>
      <c r="D161" s="917">
        <v>10</v>
      </c>
      <c r="E161" s="918" t="s">
        <v>62</v>
      </c>
      <c r="F161" s="919">
        <v>8.9999999999999993E-3</v>
      </c>
      <c r="G161" s="920">
        <v>16</v>
      </c>
      <c r="H161" s="921">
        <v>144</v>
      </c>
      <c r="I161" s="922">
        <v>5</v>
      </c>
      <c r="J161" s="923">
        <v>5.51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295</v>
      </c>
      <c r="B162" s="805" t="s">
        <v>143</v>
      </c>
      <c r="C162" s="814" t="s">
        <v>209</v>
      </c>
      <c r="D162" s="810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x14ac:dyDescent="0.2">
      <c r="A163" s="338" t="s">
        <v>296</v>
      </c>
      <c r="B163" s="805" t="s">
        <v>149</v>
      </c>
      <c r="C163" s="814" t="s">
        <v>209</v>
      </c>
      <c r="D163" s="810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idden="1" x14ac:dyDescent="0.2">
      <c r="A164" s="338"/>
      <c r="B164" s="806" t="s">
        <v>587</v>
      </c>
      <c r="C164" s="814" t="s">
        <v>209</v>
      </c>
      <c r="D164" s="810">
        <v>6</v>
      </c>
      <c r="E164" s="432" t="s">
        <v>62</v>
      </c>
      <c r="F164" s="433">
        <v>8.9999999999999993E-3</v>
      </c>
      <c r="G164" s="434">
        <v>16</v>
      </c>
      <c r="H164" s="431">
        <v>144</v>
      </c>
      <c r="I164" s="435">
        <v>4.2</v>
      </c>
      <c r="J164" s="452">
        <v>4.66</v>
      </c>
      <c r="K164" s="15"/>
      <c r="L164" s="15"/>
      <c r="M164" s="15"/>
      <c r="N164" s="15"/>
      <c r="O164" s="15"/>
    </row>
    <row r="165" spans="1:15" s="26" customFormat="1" ht="13.5" hidden="1" thickBot="1" x14ac:dyDescent="0.25">
      <c r="A165" s="338"/>
      <c r="B165" s="807" t="s">
        <v>588</v>
      </c>
      <c r="C165" s="815" t="s">
        <v>209</v>
      </c>
      <c r="D165" s="811">
        <v>6</v>
      </c>
      <c r="E165" s="560" t="s">
        <v>62</v>
      </c>
      <c r="F165" s="561">
        <v>8.9999999999999993E-3</v>
      </c>
      <c r="G165" s="562">
        <v>16</v>
      </c>
      <c r="H165" s="559">
        <v>144</v>
      </c>
      <c r="I165" s="563">
        <v>4.2</v>
      </c>
      <c r="J165" s="564">
        <v>4.66</v>
      </c>
      <c r="K165" s="103"/>
      <c r="L165" s="103"/>
      <c r="M165" s="103"/>
      <c r="N165" s="103"/>
      <c r="O165" s="103"/>
    </row>
    <row r="166" spans="1:15" s="26" customFormat="1" ht="13.5" customHeight="1" thickBot="1" x14ac:dyDescent="0.25">
      <c r="A166" s="338"/>
      <c r="B166" s="232" t="s">
        <v>163</v>
      </c>
      <c r="C166" s="244"/>
      <c r="D166" s="224"/>
      <c r="E166" s="224" t="s">
        <v>161</v>
      </c>
      <c r="F166" s="225">
        <f>SUMPRODUCT($F$137:$F$165,K137:K165)</f>
        <v>0</v>
      </c>
      <c r="G166" s="225">
        <f>SUMPRODUCT($F$137:$F$165,L137:L165)</f>
        <v>0</v>
      </c>
      <c r="H166" s="225">
        <f>SUMPRODUCT($F$137:$F$165,M137:M165)</f>
        <v>0</v>
      </c>
      <c r="I166" s="225">
        <f>SUMPRODUCT($F$137:$F$165,N137:N165)</f>
        <v>0</v>
      </c>
      <c r="J166" s="225">
        <f>SUMPRODUCT($F$137:$F$165,O137:O165)</f>
        <v>0</v>
      </c>
      <c r="K166" s="128">
        <f>SUMPRODUCT($I$137:$I$165,K137:K165)</f>
        <v>0</v>
      </c>
      <c r="L166" s="128">
        <f>SUMPRODUCT($I$137:$I$165,L137:L165)</f>
        <v>0</v>
      </c>
      <c r="M166" s="128">
        <f>SUMPRODUCT($I$137:$I$165,M137:M165)</f>
        <v>0</v>
      </c>
      <c r="N166" s="128">
        <f>SUMPRODUCT($I$137:$I$165,N137:N165)</f>
        <v>0</v>
      </c>
      <c r="O166" s="128">
        <f>SUMPRODUCT($I$137:$I$165,O137:O165)</f>
        <v>0</v>
      </c>
    </row>
    <row r="167" spans="1:15" s="26" customFormat="1" ht="13.5" customHeight="1" thickBot="1" x14ac:dyDescent="0.25">
      <c r="A167" s="338"/>
      <c r="B167" s="226" t="s">
        <v>34</v>
      </c>
      <c r="C167" s="227"/>
      <c r="D167" s="228"/>
      <c r="E167" s="228"/>
      <c r="F167" s="229"/>
      <c r="G167" s="228"/>
      <c r="H167" s="230"/>
      <c r="I167" s="230"/>
      <c r="J167" s="347"/>
      <c r="K167" s="974">
        <f>SUMPRODUCT($J$137:$J$165,K137:K165)</f>
        <v>0</v>
      </c>
      <c r="L167" s="348">
        <f>SUMPRODUCT($J$137:$J$165,L137:L165)</f>
        <v>0</v>
      </c>
      <c r="M167" s="974">
        <f>SUMPRODUCT($J$137:$J$165,M137:M165)</f>
        <v>0</v>
      </c>
      <c r="N167" s="348">
        <f>SUMPRODUCT($J$137:$J$165,N137:N165)</f>
        <v>0</v>
      </c>
      <c r="O167" s="974">
        <f>SUMPRODUCT($J$137:$J$165,O137:O165)</f>
        <v>0</v>
      </c>
    </row>
    <row r="168" spans="1:15" s="26" customFormat="1" ht="13.5" thickBot="1" x14ac:dyDescent="0.25">
      <c r="A168" s="338"/>
      <c r="B168" s="25" t="s">
        <v>13</v>
      </c>
      <c r="C168" s="949"/>
      <c r="D168" s="25"/>
      <c r="E168" s="25"/>
      <c r="F168" s="938"/>
      <c r="G168" s="25"/>
      <c r="H168" s="25"/>
      <c r="I168" s="25"/>
      <c r="J168" s="168"/>
      <c r="K168" s="293"/>
      <c r="L168" s="413"/>
      <c r="M168" s="293"/>
      <c r="N168" s="413"/>
      <c r="O168" s="293"/>
    </row>
    <row r="169" spans="1:15" s="26" customFormat="1" x14ac:dyDescent="0.2">
      <c r="A169" s="869" t="s">
        <v>1336</v>
      </c>
      <c r="B169" s="1042" t="s">
        <v>1241</v>
      </c>
      <c r="C169" s="1043" t="s">
        <v>170</v>
      </c>
      <c r="D169" s="1044">
        <v>36</v>
      </c>
      <c r="E169" s="1045" t="s">
        <v>62</v>
      </c>
      <c r="F169" s="1046">
        <v>7.0000000000000001E-3</v>
      </c>
      <c r="G169" s="1047">
        <v>21</v>
      </c>
      <c r="H169" s="1048">
        <v>147</v>
      </c>
      <c r="I169" s="1049">
        <v>2.52</v>
      </c>
      <c r="J169" s="1050">
        <v>2.88</v>
      </c>
      <c r="K169" s="15"/>
      <c r="L169" s="488"/>
      <c r="M169" s="15"/>
      <c r="N169" s="488"/>
      <c r="O169" s="15"/>
    </row>
    <row r="170" spans="1:15" s="26" customFormat="1" x14ac:dyDescent="0.2">
      <c r="A170" s="869" t="s">
        <v>1285</v>
      </c>
      <c r="B170" s="965" t="s">
        <v>1241</v>
      </c>
      <c r="C170" s="50" t="s">
        <v>2</v>
      </c>
      <c r="D170" s="107">
        <v>18</v>
      </c>
      <c r="E170" s="93" t="s">
        <v>62</v>
      </c>
      <c r="F170" s="212">
        <v>7.0000000000000001E-3</v>
      </c>
      <c r="G170" s="195">
        <v>21</v>
      </c>
      <c r="H170" s="959">
        <v>147</v>
      </c>
      <c r="I170" s="125">
        <v>2.52</v>
      </c>
      <c r="J170" s="126">
        <v>2.88</v>
      </c>
      <c r="K170" s="15"/>
      <c r="L170" s="488"/>
      <c r="M170" s="15"/>
      <c r="N170" s="488"/>
      <c r="O170" s="15"/>
    </row>
    <row r="171" spans="1:15" s="26" customFormat="1" x14ac:dyDescent="0.2">
      <c r="A171" s="869" t="s">
        <v>297</v>
      </c>
      <c r="B171" s="965" t="s">
        <v>96</v>
      </c>
      <c r="C171" s="50" t="s">
        <v>738</v>
      </c>
      <c r="D171" s="107">
        <v>12</v>
      </c>
      <c r="E171" s="93" t="s">
        <v>62</v>
      </c>
      <c r="F171" s="212">
        <v>7.0000000000000001E-3</v>
      </c>
      <c r="G171" s="195">
        <v>19</v>
      </c>
      <c r="H171" s="959">
        <v>190</v>
      </c>
      <c r="I171" s="125">
        <v>2.16</v>
      </c>
      <c r="J171" s="126">
        <v>3.98</v>
      </c>
      <c r="K171" s="15"/>
      <c r="L171" s="488"/>
      <c r="M171" s="15"/>
      <c r="N171" s="488"/>
      <c r="O171" s="15"/>
    </row>
    <row r="172" spans="1:15" s="26" customFormat="1" x14ac:dyDescent="0.2">
      <c r="A172" s="869" t="s">
        <v>298</v>
      </c>
      <c r="B172" s="965" t="s">
        <v>14</v>
      </c>
      <c r="C172" s="278" t="s">
        <v>31</v>
      </c>
      <c r="D172" s="107">
        <v>12</v>
      </c>
      <c r="E172" s="93" t="s">
        <v>62</v>
      </c>
      <c r="F172" s="212">
        <v>0.01</v>
      </c>
      <c r="G172" s="195">
        <v>11</v>
      </c>
      <c r="H172" s="127">
        <v>66</v>
      </c>
      <c r="I172" s="85">
        <v>6</v>
      </c>
      <c r="J172" s="88">
        <v>9.7100000000000009</v>
      </c>
      <c r="K172" s="15"/>
      <c r="L172" s="488"/>
      <c r="M172" s="15"/>
      <c r="N172" s="488"/>
      <c r="O172" s="15"/>
    </row>
    <row r="173" spans="1:15" s="26" customFormat="1" ht="13.5" thickBot="1" x14ac:dyDescent="0.25">
      <c r="A173" s="869" t="s">
        <v>299</v>
      </c>
      <c r="B173" s="965" t="s">
        <v>14</v>
      </c>
      <c r="C173" s="50" t="s">
        <v>543</v>
      </c>
      <c r="D173" s="107">
        <v>6</v>
      </c>
      <c r="E173" s="93" t="s">
        <v>62</v>
      </c>
      <c r="F173" s="203">
        <v>1.2999999999999999E-2</v>
      </c>
      <c r="G173" s="410">
        <v>16</v>
      </c>
      <c r="H173" s="406">
        <v>80</v>
      </c>
      <c r="I173" s="85">
        <v>6</v>
      </c>
      <c r="J173" s="88">
        <v>8.86</v>
      </c>
      <c r="K173" s="103"/>
      <c r="L173" s="488"/>
      <c r="M173" s="103"/>
      <c r="N173" s="488"/>
      <c r="O173" s="103"/>
    </row>
    <row r="174" spans="1:15" s="26" customFormat="1" ht="13.5" customHeight="1" thickBot="1" x14ac:dyDescent="0.25">
      <c r="A174" s="869"/>
      <c r="B174" s="966" t="s">
        <v>163</v>
      </c>
      <c r="C174" s="968"/>
      <c r="D174" s="967"/>
      <c r="E174" s="962" t="s">
        <v>161</v>
      </c>
      <c r="F174" s="963">
        <f>SUMPRODUCT($F$169:$F$173,K169:K173)</f>
        <v>0</v>
      </c>
      <c r="G174" s="963">
        <f>SUMPRODUCT($F$169:$F$173,L169:L173)</f>
        <v>0</v>
      </c>
      <c r="H174" s="963">
        <f>SUMPRODUCT($F$169:$F$173,M169:M173)</f>
        <v>0</v>
      </c>
      <c r="I174" s="963">
        <f>SUMPRODUCT($F$169:$F$173,N169:N173)</f>
        <v>0</v>
      </c>
      <c r="J174" s="964">
        <f>SUMPRODUCT($F$169:$F$173,O169:O173)</f>
        <v>0</v>
      </c>
      <c r="K174" s="109">
        <f>SUMPRODUCT($I$169:$I$173,K169:K173)</f>
        <v>0</v>
      </c>
      <c r="L174" s="109">
        <f t="shared" ref="L174:N174" si="30">SUMPRODUCT($I$169:$I$173,L169:L173)</f>
        <v>0</v>
      </c>
      <c r="M174" s="109">
        <f>SUMPRODUCT($I$169:$I$173,M169:M173)</f>
        <v>0</v>
      </c>
      <c r="N174" s="109">
        <f t="shared" si="30"/>
        <v>0</v>
      </c>
      <c r="O174" s="109">
        <f>SUMPRODUCT($I$169:$I$173,O169:O173)</f>
        <v>0</v>
      </c>
    </row>
    <row r="175" spans="1:15" s="26" customFormat="1" ht="13.5" customHeight="1" thickBot="1" x14ac:dyDescent="0.25">
      <c r="A175" s="338"/>
      <c r="B175" s="519" t="s">
        <v>34</v>
      </c>
      <c r="C175" s="520"/>
      <c r="D175" s="493"/>
      <c r="E175" s="493"/>
      <c r="F175" s="960"/>
      <c r="G175" s="493"/>
      <c r="H175" s="521"/>
      <c r="I175" s="521"/>
      <c r="J175" s="961"/>
      <c r="K175" s="110">
        <f>SUMPRODUCT($J$169:$J$173,K169:K173)</f>
        <v>0</v>
      </c>
      <c r="L175" s="110">
        <f t="shared" ref="L175:O175" si="31">SUMPRODUCT($J$169:$J$173,L169:L173)</f>
        <v>0</v>
      </c>
      <c r="M175" s="110">
        <f t="shared" si="31"/>
        <v>0</v>
      </c>
      <c r="N175" s="110">
        <f t="shared" si="31"/>
        <v>0</v>
      </c>
      <c r="O175" s="110">
        <f t="shared" si="31"/>
        <v>0</v>
      </c>
    </row>
    <row r="176" spans="1:15" s="26" customFormat="1" ht="12.75" customHeight="1" thickBot="1" x14ac:dyDescent="0.25">
      <c r="A176" s="585"/>
      <c r="B176" s="373" t="s">
        <v>22</v>
      </c>
      <c r="C176" s="187"/>
      <c r="D176" s="45"/>
      <c r="E176" s="45"/>
      <c r="F176" s="206"/>
      <c r="G176" s="45"/>
      <c r="H176" s="45"/>
      <c r="I176" s="45"/>
      <c r="J176" s="118"/>
      <c r="K176" s="293"/>
      <c r="L176" s="371"/>
      <c r="M176" s="293"/>
      <c r="N176" s="371"/>
      <c r="O176" s="293"/>
    </row>
    <row r="177" spans="1:15" s="26" customFormat="1" x14ac:dyDescent="0.2">
      <c r="A177" s="617" t="s">
        <v>308</v>
      </c>
      <c r="B177" s="739" t="s">
        <v>18</v>
      </c>
      <c r="C177" s="104" t="s">
        <v>27</v>
      </c>
      <c r="D177" s="477">
        <v>16</v>
      </c>
      <c r="E177" s="91" t="s">
        <v>62</v>
      </c>
      <c r="F177" s="211">
        <v>8.9999999999999993E-3</v>
      </c>
      <c r="G177" s="19">
        <v>16</v>
      </c>
      <c r="H177" s="75">
        <v>144</v>
      </c>
      <c r="I177" s="92">
        <v>4.8</v>
      </c>
      <c r="J177" s="375">
        <v>5.36</v>
      </c>
      <c r="K177" s="363"/>
      <c r="L177" s="363"/>
      <c r="M177" s="363"/>
      <c r="N177" s="363"/>
      <c r="O177" s="363"/>
    </row>
    <row r="178" spans="1:15" s="26" customFormat="1" x14ac:dyDescent="0.2">
      <c r="A178" s="338" t="s">
        <v>303</v>
      </c>
      <c r="B178" s="330" t="s">
        <v>19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301</v>
      </c>
      <c r="B179" s="331" t="s">
        <v>20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302</v>
      </c>
      <c r="B180" s="331" t="s">
        <v>21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1107" t="s">
        <v>1369</v>
      </c>
      <c r="B181" s="1108" t="s">
        <v>1370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307</v>
      </c>
      <c r="B182" s="330" t="s">
        <v>23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306</v>
      </c>
      <c r="B183" s="330" t="s">
        <v>223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305</v>
      </c>
      <c r="B184" s="330" t="s">
        <v>24</v>
      </c>
      <c r="C184" s="105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idden="1" x14ac:dyDescent="0.2">
      <c r="A185" s="338"/>
      <c r="B185" s="332" t="s">
        <v>153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customHeight="1" x14ac:dyDescent="0.2">
      <c r="A186" s="338" t="s">
        <v>310</v>
      </c>
      <c r="B186" s="332" t="s">
        <v>154</v>
      </c>
      <c r="C186" s="279" t="s">
        <v>27</v>
      </c>
      <c r="D186" s="436">
        <v>16</v>
      </c>
      <c r="E186" s="93" t="s">
        <v>62</v>
      </c>
      <c r="F186" s="212">
        <v>8.9999999999999993E-3</v>
      </c>
      <c r="G186" s="283">
        <v>16</v>
      </c>
      <c r="H186" s="1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304</v>
      </c>
      <c r="B187" s="330" t="s">
        <v>187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581</v>
      </c>
      <c r="B188" s="330" t="s">
        <v>580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idden="1" x14ac:dyDescent="0.2">
      <c r="A189" s="338"/>
      <c r="B189" s="330" t="s">
        <v>610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 t="s">
        <v>765</v>
      </c>
      <c r="B190" s="330" t="s">
        <v>767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 t="s">
        <v>766</v>
      </c>
      <c r="B191" s="330" t="s">
        <v>768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4"/>
      <c r="L191" s="14"/>
      <c r="M191" s="14"/>
      <c r="N191" s="14"/>
      <c r="O191" s="15"/>
    </row>
    <row r="192" spans="1:15" s="26" customFormat="1" ht="13.5" customHeight="1" x14ac:dyDescent="0.2">
      <c r="A192" s="338" t="s">
        <v>881</v>
      </c>
      <c r="B192" s="330" t="s">
        <v>877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ht="13.5" customHeight="1" x14ac:dyDescent="0.2">
      <c r="A193" s="338" t="s">
        <v>880</v>
      </c>
      <c r="B193" s="330" t="s">
        <v>879</v>
      </c>
      <c r="C193" s="278" t="s">
        <v>27</v>
      </c>
      <c r="D193" s="436">
        <v>16</v>
      </c>
      <c r="E193" s="93" t="s">
        <v>62</v>
      </c>
      <c r="F193" s="212">
        <v>8.9999999999999993E-3</v>
      </c>
      <c r="G193" s="410">
        <v>16</v>
      </c>
      <c r="H193" s="406">
        <v>144</v>
      </c>
      <c r="I193" s="85">
        <v>4.8</v>
      </c>
      <c r="J193" s="356">
        <v>5.36</v>
      </c>
      <c r="K193" s="15"/>
      <c r="L193" s="15"/>
      <c r="M193" s="15"/>
      <c r="N193" s="15"/>
      <c r="O193" s="15"/>
    </row>
    <row r="194" spans="1:15" s="26" customFormat="1" x14ac:dyDescent="0.2">
      <c r="A194" s="338"/>
      <c r="B194" s="330"/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t="15.75" hidden="1" x14ac:dyDescent="0.25">
      <c r="A195" s="338"/>
      <c r="B195" s="797" t="s">
        <v>124</v>
      </c>
      <c r="C195" s="278"/>
      <c r="D195" s="436"/>
      <c r="E195" s="93"/>
      <c r="F195" s="212"/>
      <c r="G195" s="410"/>
      <c r="H195" s="406"/>
      <c r="I195" s="85"/>
      <c r="J195" s="356"/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7" t="s">
        <v>477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707" t="s">
        <v>478</v>
      </c>
      <c r="C197" s="501" t="s">
        <v>27</v>
      </c>
      <c r="D197" s="502">
        <v>16</v>
      </c>
      <c r="E197" s="503" t="s">
        <v>62</v>
      </c>
      <c r="F197" s="504">
        <v>8.9999999999999993E-3</v>
      </c>
      <c r="G197" s="505">
        <v>16</v>
      </c>
      <c r="H197" s="506">
        <v>144</v>
      </c>
      <c r="I197" s="507">
        <v>4.8</v>
      </c>
      <c r="J197" s="508">
        <v>5.36</v>
      </c>
      <c r="K197" s="14"/>
      <c r="L197" s="14"/>
      <c r="M197" s="14"/>
      <c r="N197" s="14"/>
      <c r="O197" s="15"/>
    </row>
    <row r="198" spans="1:15" s="26" customFormat="1" x14ac:dyDescent="0.2">
      <c r="A198" s="338"/>
      <c r="B198" s="331"/>
      <c r="C198" s="105"/>
      <c r="D198" s="437"/>
      <c r="E198" s="492"/>
      <c r="F198" s="218"/>
      <c r="G198" s="492"/>
      <c r="H198" s="71"/>
      <c r="I198" s="71"/>
      <c r="J198" s="361"/>
      <c r="K198" s="14"/>
      <c r="L198" s="14"/>
      <c r="M198" s="14"/>
      <c r="N198" s="14"/>
      <c r="O198" s="15"/>
    </row>
    <row r="199" spans="1:15" s="26" customFormat="1" hidden="1" x14ac:dyDescent="0.2">
      <c r="A199" s="338"/>
      <c r="B199" s="331" t="s">
        <v>43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313</v>
      </c>
      <c r="B200" s="331" t="s">
        <v>40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314</v>
      </c>
      <c r="B201" s="331" t="s">
        <v>42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315</v>
      </c>
      <c r="B202" s="330" t="s">
        <v>188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316</v>
      </c>
      <c r="B203" s="331" t="s">
        <v>41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317</v>
      </c>
      <c r="B204" s="330" t="s">
        <v>192</v>
      </c>
      <c r="C204" s="278" t="s">
        <v>30</v>
      </c>
      <c r="D204" s="436">
        <v>10</v>
      </c>
      <c r="E204" s="93" t="s">
        <v>62</v>
      </c>
      <c r="F204" s="212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318</v>
      </c>
      <c r="B205" s="331" t="s">
        <v>44</v>
      </c>
      <c r="C205" s="105" t="s">
        <v>30</v>
      </c>
      <c r="D205" s="438">
        <v>10</v>
      </c>
      <c r="E205" s="93" t="s">
        <v>62</v>
      </c>
      <c r="F205" s="213">
        <v>8.9999999999999993E-3</v>
      </c>
      <c r="G205" s="20">
        <v>12</v>
      </c>
      <c r="H205" s="492">
        <v>84</v>
      </c>
      <c r="I205" s="71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319</v>
      </c>
      <c r="B206" s="330" t="s">
        <v>75</v>
      </c>
      <c r="C206" s="278" t="s">
        <v>30</v>
      </c>
      <c r="D206" s="436">
        <v>10</v>
      </c>
      <c r="E206" s="93" t="s">
        <v>62</v>
      </c>
      <c r="F206" s="213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idden="1" x14ac:dyDescent="0.2">
      <c r="A207" s="338"/>
      <c r="B207" s="330" t="s">
        <v>178</v>
      </c>
      <c r="C207" s="278" t="s">
        <v>30</v>
      </c>
      <c r="D207" s="436">
        <v>10</v>
      </c>
      <c r="E207" s="93" t="s">
        <v>62</v>
      </c>
      <c r="F207" s="212">
        <v>8.9999999999999993E-3</v>
      </c>
      <c r="G207" s="195">
        <v>12</v>
      </c>
      <c r="H207" s="127">
        <v>84</v>
      </c>
      <c r="I207" s="85">
        <v>4</v>
      </c>
      <c r="J207" s="361">
        <v>8.33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715" t="s">
        <v>321</v>
      </c>
      <c r="B208" s="333" t="s">
        <v>179</v>
      </c>
      <c r="C208" s="280" t="s">
        <v>30</v>
      </c>
      <c r="D208" s="439">
        <v>10</v>
      </c>
      <c r="E208" s="94" t="s">
        <v>62</v>
      </c>
      <c r="F208" s="215">
        <v>8.9999999999999993E-3</v>
      </c>
      <c r="G208" s="22">
        <v>12</v>
      </c>
      <c r="H208" s="117">
        <v>84</v>
      </c>
      <c r="I208" s="63">
        <v>4</v>
      </c>
      <c r="J208" s="362">
        <v>8.33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616"/>
      <c r="B209" s="232" t="s">
        <v>164</v>
      </c>
      <c r="C209" s="233"/>
      <c r="D209" s="273"/>
      <c r="E209" s="224" t="s">
        <v>161</v>
      </c>
      <c r="F209" s="225">
        <f>SUMPRODUCT($F$177:$F$208,K$177:K$208)</f>
        <v>0</v>
      </c>
      <c r="G209" s="225">
        <f>SUMPRODUCT($F$177:$F$208,L$177:L$208)</f>
        <v>0</v>
      </c>
      <c r="H209" s="225">
        <f>SUMPRODUCT($F$177:$F$208,M$177:M$208)</f>
        <v>0</v>
      </c>
      <c r="I209" s="225">
        <f>SUMPRODUCT($F$177:$F$208,N$177:N$208)</f>
        <v>0</v>
      </c>
      <c r="J209" s="225">
        <f>SUMPRODUCT($F$177:$F$208,O$177:O$208)</f>
        <v>0</v>
      </c>
      <c r="K209" s="128">
        <f>SUMPRODUCT($I$177:$I$208,K177:K208)</f>
        <v>0</v>
      </c>
      <c r="L209" s="128">
        <f>SUMPRODUCT($I$177:$I$208,L177:L208)</f>
        <v>0</v>
      </c>
      <c r="M209" s="128">
        <f>SUMPRODUCT($I$177:$I$208,M177:M208)</f>
        <v>0</v>
      </c>
      <c r="N209" s="128">
        <f>SUMPRODUCT($I$177:$I$208,N177:N208)</f>
        <v>0</v>
      </c>
      <c r="O209" s="128">
        <f>SUMPRODUCT($I$177:$I$208,O177:O208)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SUMPRODUCT($J$177:$J$208,K177:K208)</f>
        <v>0</v>
      </c>
      <c r="L210" s="348">
        <f>SUMPRODUCT($J$177:$J$208,L177:L208)</f>
        <v>0</v>
      </c>
      <c r="M210" s="348">
        <f>SUMPRODUCT($J$177:$J$208,M177:M208)</f>
        <v>0</v>
      </c>
      <c r="N210" s="348">
        <f>SUMPRODUCT($J$177:$J$208,N177:N208)</f>
        <v>0</v>
      </c>
      <c r="O210" s="348">
        <f>SUMPRODUCT($J$177:$J$208,O177:O208)</f>
        <v>0</v>
      </c>
    </row>
    <row r="211" spans="1:15" s="26" customFormat="1" ht="13.5" thickBot="1" x14ac:dyDescent="0.25">
      <c r="A211" s="338"/>
      <c r="B211" s="25" t="s">
        <v>481</v>
      </c>
      <c r="C211" s="525"/>
      <c r="D211" s="45"/>
      <c r="E211" s="45"/>
      <c r="F211" s="206"/>
      <c r="G211" s="45"/>
      <c r="H211" s="45"/>
      <c r="I211" s="45"/>
      <c r="J211" s="118"/>
      <c r="K211" s="291"/>
      <c r="L211" s="291"/>
      <c r="M211" s="56"/>
      <c r="N211" s="56"/>
      <c r="O211" s="56"/>
    </row>
    <row r="212" spans="1:15" s="26" customFormat="1" x14ac:dyDescent="0.2">
      <c r="A212" s="338" t="s">
        <v>1025</v>
      </c>
      <c r="B212" s="335" t="s">
        <v>482</v>
      </c>
      <c r="C212" s="277" t="s">
        <v>27</v>
      </c>
      <c r="D212" s="100">
        <v>16</v>
      </c>
      <c r="E212" s="111" t="s">
        <v>102</v>
      </c>
      <c r="F212" s="448">
        <v>8.9999999999999993E-3</v>
      </c>
      <c r="G212" s="411">
        <v>16</v>
      </c>
      <c r="H212" s="405">
        <v>144</v>
      </c>
      <c r="I212" s="92">
        <v>4.8</v>
      </c>
      <c r="J212" s="421">
        <v>5.33</v>
      </c>
      <c r="K212" s="363"/>
      <c r="L212" s="363"/>
      <c r="M212" s="363"/>
      <c r="N212" s="363"/>
      <c r="O212" s="363"/>
    </row>
    <row r="213" spans="1:15" s="26" customFormat="1" ht="13.5" thickBot="1" x14ac:dyDescent="0.25">
      <c r="A213" s="338">
        <v>31495</v>
      </c>
      <c r="B213" s="333" t="s">
        <v>907</v>
      </c>
      <c r="C213" s="280" t="s">
        <v>27</v>
      </c>
      <c r="D213" s="102">
        <v>16</v>
      </c>
      <c r="E213" s="113" t="s">
        <v>102</v>
      </c>
      <c r="F213" s="204">
        <v>8.9999999999999993E-3</v>
      </c>
      <c r="G213" s="196">
        <v>16</v>
      </c>
      <c r="H213" s="108">
        <v>144</v>
      </c>
      <c r="I213" s="63">
        <v>4.8</v>
      </c>
      <c r="J213" s="171">
        <v>5.33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38"/>
      <c r="B214" s="232" t="s">
        <v>164</v>
      </c>
      <c r="C214" s="233"/>
      <c r="D214" s="224"/>
      <c r="E214" s="224" t="s">
        <v>161</v>
      </c>
      <c r="F214" s="225">
        <f>SUMPRODUCT($F$212:$F$213,K212:K213)</f>
        <v>0</v>
      </c>
      <c r="G214" s="225">
        <f>SUMPRODUCT($F$212:$F$213,L212:L213)</f>
        <v>0</v>
      </c>
      <c r="H214" s="225">
        <f>SUMPRODUCT($F$212:$F$213,M212:M213)</f>
        <v>0</v>
      </c>
      <c r="I214" s="225">
        <f>SUMPRODUCT($F$212:$F$213,N212:N213)</f>
        <v>0</v>
      </c>
      <c r="J214" s="225">
        <f>SUMPRODUCT($F$212:$F$213,O212:O213)</f>
        <v>0</v>
      </c>
      <c r="K214" s="128">
        <f>SUMPRODUCT($I$212:$I$213,K212:K213)</f>
        <v>0</v>
      </c>
      <c r="L214" s="128">
        <f>SUMPRODUCT($I$212:$I$213,L212:L213)</f>
        <v>0</v>
      </c>
      <c r="M214" s="128">
        <f>SUMPRODUCT($I$212:$I$213,M212:M213)</f>
        <v>0</v>
      </c>
      <c r="N214" s="128">
        <f>SUMPRODUCT($I$212:$I$213,N212:N213)</f>
        <v>0</v>
      </c>
      <c r="O214" s="128">
        <f>SUMPRODUCT($I$212:$I$213,O212:O213)</f>
        <v>0</v>
      </c>
    </row>
    <row r="215" spans="1:15" s="26" customFormat="1" ht="13.5" thickBot="1" x14ac:dyDescent="0.25">
      <c r="A215" s="338"/>
      <c r="B215" s="226" t="s">
        <v>34</v>
      </c>
      <c r="C215" s="227"/>
      <c r="D215" s="228"/>
      <c r="E215" s="228"/>
      <c r="F215" s="229"/>
      <c r="G215" s="228"/>
      <c r="H215" s="230"/>
      <c r="I215" s="230"/>
      <c r="J215" s="231"/>
      <c r="K215" s="348">
        <f>SUMPRODUCT($J$212:$J$213,K212:K213)</f>
        <v>0</v>
      </c>
      <c r="L215" s="348">
        <f>SUMPRODUCT($J$212:$J$213,L212:L213)</f>
        <v>0</v>
      </c>
      <c r="M215" s="348">
        <f>SUMPRODUCT($J$212:$J$213,M212:M213)</f>
        <v>0</v>
      </c>
      <c r="N215" s="348">
        <f>SUMPRODUCT($J$212:$J$213,N212:N213)</f>
        <v>0</v>
      </c>
      <c r="O215" s="348">
        <f>SUMPRODUCT($J$212:$J$213,O212:O213)</f>
        <v>0</v>
      </c>
    </row>
    <row r="216" spans="1:15" s="26" customFormat="1" ht="13.5" thickBot="1" x14ac:dyDescent="0.25">
      <c r="A216" s="338"/>
      <c r="B216" s="307" t="s">
        <v>1206</v>
      </c>
      <c r="C216" s="308"/>
      <c r="D216" s="309"/>
      <c r="E216" s="309"/>
      <c r="F216" s="310"/>
      <c r="G216" s="309"/>
      <c r="H216" s="309"/>
      <c r="I216" s="309"/>
      <c r="J216" s="311"/>
      <c r="K216" s="293"/>
      <c r="L216" s="293"/>
      <c r="M216" s="293"/>
      <c r="N216" s="293"/>
      <c r="O216" s="293"/>
    </row>
    <row r="217" spans="1:15" s="26" customFormat="1" x14ac:dyDescent="0.2">
      <c r="A217" s="338" t="s">
        <v>322</v>
      </c>
      <c r="B217" s="329" t="s">
        <v>135</v>
      </c>
      <c r="C217" s="104" t="s">
        <v>37</v>
      </c>
      <c r="D217" s="284">
        <v>15</v>
      </c>
      <c r="E217" s="95" t="s">
        <v>102</v>
      </c>
      <c r="F217" s="214">
        <v>6.0000000000000001E-3</v>
      </c>
      <c r="G217" s="21">
        <v>21</v>
      </c>
      <c r="H217" s="115">
        <v>168</v>
      </c>
      <c r="I217" s="120">
        <v>1.5</v>
      </c>
      <c r="J217" s="121">
        <v>1.96</v>
      </c>
      <c r="K217" s="363"/>
      <c r="L217" s="363"/>
      <c r="M217" s="363"/>
      <c r="N217" s="363"/>
      <c r="O217" s="363"/>
    </row>
    <row r="218" spans="1:15" s="26" customFormat="1" x14ac:dyDescent="0.2">
      <c r="A218" s="338" t="s">
        <v>323</v>
      </c>
      <c r="B218" s="330" t="s">
        <v>46</v>
      </c>
      <c r="C218" s="50" t="s">
        <v>37</v>
      </c>
      <c r="D218" s="290">
        <v>15</v>
      </c>
      <c r="E218" s="93" t="s">
        <v>102</v>
      </c>
      <c r="F218" s="212">
        <v>6.0000000000000001E-3</v>
      </c>
      <c r="G218" s="195">
        <v>21</v>
      </c>
      <c r="H218" s="127">
        <v>168</v>
      </c>
      <c r="I218" s="125">
        <v>1.5</v>
      </c>
      <c r="J218" s="126">
        <v>1.96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637</v>
      </c>
      <c r="B219" s="330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1031</v>
      </c>
      <c r="B220" s="1008" t="s">
        <v>1208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639</v>
      </c>
      <c r="B221" s="583" t="s">
        <v>640</v>
      </c>
      <c r="C221" s="50" t="s">
        <v>2</v>
      </c>
      <c r="D221" s="581">
        <v>18</v>
      </c>
      <c r="E221" s="93" t="s">
        <v>102</v>
      </c>
      <c r="F221" s="212">
        <v>8.0000000000000002E-3</v>
      </c>
      <c r="G221" s="582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idden="1" x14ac:dyDescent="0.2">
      <c r="A222" s="338"/>
      <c r="B222" s="1009" t="s">
        <v>693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324</v>
      </c>
      <c r="B223" s="330" t="s">
        <v>701</v>
      </c>
      <c r="C223" s="278" t="s">
        <v>29</v>
      </c>
      <c r="D223" s="290">
        <v>12</v>
      </c>
      <c r="E223" s="93" t="s">
        <v>102</v>
      </c>
      <c r="F223" s="212">
        <v>7.0000000000000001E-3</v>
      </c>
      <c r="G223" s="195">
        <v>19</v>
      </c>
      <c r="H223" s="959">
        <v>190</v>
      </c>
      <c r="I223" s="125">
        <v>2.2799999999999998</v>
      </c>
      <c r="J223" s="126">
        <v>4.0999999999999996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1030</v>
      </c>
      <c r="B224" s="1009" t="s">
        <v>1210</v>
      </c>
      <c r="C224" s="630" t="s">
        <v>172</v>
      </c>
      <c r="D224" s="631">
        <v>16</v>
      </c>
      <c r="E224" s="93" t="s">
        <v>102</v>
      </c>
      <c r="F224" s="632">
        <v>8.0000000000000002E-3</v>
      </c>
      <c r="G224" s="633">
        <v>16</v>
      </c>
      <c r="H224" s="536">
        <v>144</v>
      </c>
      <c r="I224" s="634">
        <v>4</v>
      </c>
      <c r="J224" s="635">
        <v>4.49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217">
        <v>7.0000000000000001E-3</v>
      </c>
      <c r="G225" s="163">
        <v>19</v>
      </c>
      <c r="H225" s="164">
        <v>190</v>
      </c>
      <c r="I225" s="165">
        <v>2.2799999999999998</v>
      </c>
      <c r="J225" s="166">
        <v>4.0999999999999996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38"/>
      <c r="B226" s="243" t="s">
        <v>389</v>
      </c>
      <c r="C226" s="244"/>
      <c r="D226" s="234"/>
      <c r="E226" s="224" t="s">
        <v>161</v>
      </c>
      <c r="F226" s="225">
        <f>SUMPRODUCT($F$217:$F$225,K217:K225)</f>
        <v>0</v>
      </c>
      <c r="G226" s="225">
        <f>SUMPRODUCT($F$217:$F$225,L217:L225)</f>
        <v>0</v>
      </c>
      <c r="H226" s="225">
        <f>SUMPRODUCT($F$217:$F$225,M217:M225)</f>
        <v>0</v>
      </c>
      <c r="I226" s="225">
        <f>SUMPRODUCT($F$217:$F$225,N217:N225)</f>
        <v>0</v>
      </c>
      <c r="J226" s="225">
        <f>SUMPRODUCT($F$217:$F$225,O217:O225)</f>
        <v>0</v>
      </c>
      <c r="K226" s="109">
        <f>SUMPRODUCT($I$217:$I$225,K217:K225)</f>
        <v>0</v>
      </c>
      <c r="L226" s="109">
        <f>SUMPRODUCT($I$217:$I$225,L217:L225)</f>
        <v>0</v>
      </c>
      <c r="M226" s="109">
        <f>SUMPRODUCT($I$217:$I$225,M217:M225)</f>
        <v>0</v>
      </c>
      <c r="N226" s="109">
        <f>SUMPRODUCT($I$217:$I$225,N217:N225)</f>
        <v>0</v>
      </c>
      <c r="O226" s="458">
        <f>SUMPRODUCT($I$217:$I$225,O217:O225)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459">
        <f>SUMPRODUCT($J$217:$J$225,K217:K225)</f>
        <v>0</v>
      </c>
      <c r="L227" s="459">
        <f>SUMPRODUCT($J$217:$J$225,L217:L225)</f>
        <v>0</v>
      </c>
      <c r="M227" s="459">
        <f>SUMPRODUCT($J$217:$J$225,M217:M225)</f>
        <v>0</v>
      </c>
      <c r="N227" s="459">
        <f>SUMPRODUCT($J$217:$J$225,N217:N225)</f>
        <v>0</v>
      </c>
      <c r="O227" s="460">
        <f>SUMPRODUCT($J$217:$J$225,O217:O225)</f>
        <v>0</v>
      </c>
    </row>
    <row r="228" spans="1:15" s="26" customFormat="1" ht="13.5" thickBot="1" x14ac:dyDescent="0.25">
      <c r="A228" s="338"/>
      <c r="B228" s="983" t="s">
        <v>1207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326</v>
      </c>
      <c r="B229" s="329" t="s">
        <v>39</v>
      </c>
      <c r="C229" s="104" t="s">
        <v>37</v>
      </c>
      <c r="D229" s="284">
        <v>15</v>
      </c>
      <c r="E229" s="95" t="s">
        <v>102</v>
      </c>
      <c r="F229" s="211">
        <v>6.0000000000000001E-3</v>
      </c>
      <c r="G229" s="21">
        <v>21</v>
      </c>
      <c r="H229" s="115">
        <v>168</v>
      </c>
      <c r="I229" s="120">
        <v>1.5</v>
      </c>
      <c r="J229" s="44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644</v>
      </c>
      <c r="B230" s="330" t="s">
        <v>645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381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327</v>
      </c>
      <c r="B231" s="719" t="s">
        <v>136</v>
      </c>
      <c r="C231" s="278" t="s">
        <v>29</v>
      </c>
      <c r="D231" s="290">
        <v>12</v>
      </c>
      <c r="E231" s="93" t="s">
        <v>102</v>
      </c>
      <c r="F231" s="216">
        <v>7.0000000000000001E-3</v>
      </c>
      <c r="G231" s="195">
        <v>19</v>
      </c>
      <c r="H231" s="959">
        <v>190</v>
      </c>
      <c r="I231" s="161">
        <v>2.2799999999999998</v>
      </c>
      <c r="J231" s="984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695</v>
      </c>
      <c r="B232" s="1008" t="s">
        <v>1209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5"/>
      <c r="L232" s="15"/>
      <c r="M232" s="15"/>
      <c r="N232" s="15"/>
      <c r="O232" s="15"/>
    </row>
    <row r="233" spans="1:15" s="26" customFormat="1" ht="13.5" thickBot="1" x14ac:dyDescent="0.25">
      <c r="A233" s="338"/>
      <c r="B233" s="243" t="s">
        <v>389</v>
      </c>
      <c r="C233" s="244"/>
      <c r="D233" s="130"/>
      <c r="E233" s="224" t="s">
        <v>161</v>
      </c>
      <c r="F233" s="225">
        <f>SUMPRODUCT($F$229:$F$232,K229:K232)</f>
        <v>0</v>
      </c>
      <c r="G233" s="225">
        <f>SUMPRODUCT($F$229:$F$232,L229:L232)</f>
        <v>0</v>
      </c>
      <c r="H233" s="225">
        <f>SUMPRODUCT($F$229:$F$232,M229:M232)</f>
        <v>0</v>
      </c>
      <c r="I233" s="225">
        <f>SUMPRODUCT($F$229:$F$232,N229:N232)</f>
        <v>0</v>
      </c>
      <c r="J233" s="225">
        <f>SUMPRODUCT($F$229:$F$232,O229:O232)</f>
        <v>0</v>
      </c>
      <c r="K233" s="38">
        <f>SUMPRODUCT($I$229:$I$232,K229:K232)</f>
        <v>0</v>
      </c>
      <c r="L233" s="38">
        <f>SUMPRODUCT($I$229:$I$232,L229:L232)</f>
        <v>0</v>
      </c>
      <c r="M233" s="38">
        <f>SUMPRODUCT($I$229:$I$232,M229:M232)</f>
        <v>0</v>
      </c>
      <c r="N233" s="38">
        <f>SUMPRODUCT($I$229:$I$232,N229:N232)</f>
        <v>0</v>
      </c>
      <c r="O233" s="39">
        <f>SUMPRODUCT($I$229:$I$232,O229:O232)</f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>SUMPRODUCT($J$229:$J$232,L229:L232)</f>
        <v>0</v>
      </c>
      <c r="M234" s="364">
        <f>SUMPRODUCT($J$229:$J$232,M229:M232)</f>
        <v>0</v>
      </c>
      <c r="N234" s="364">
        <f>SUMPRODUCT($J$229:$J$232,N229:N232)</f>
        <v>0</v>
      </c>
      <c r="O234" s="441">
        <f>SUMPRODUCT($J$229:$J$232,O229:O232)</f>
        <v>0</v>
      </c>
    </row>
    <row r="235" spans="1:15" s="26" customFormat="1" ht="13.5" thickBot="1" x14ac:dyDescent="0.25">
      <c r="A235" s="338"/>
      <c r="B235" s="312" t="s">
        <v>119</v>
      </c>
      <c r="C235" s="313"/>
      <c r="D235" s="309"/>
      <c r="E235" s="309"/>
      <c r="F235" s="310"/>
      <c r="G235" s="309"/>
      <c r="H235" s="309"/>
      <c r="I235" s="309"/>
      <c r="J235" s="311"/>
      <c r="K235" s="291"/>
      <c r="L235" s="291"/>
      <c r="M235" s="56"/>
      <c r="N235" s="56"/>
      <c r="O235" s="56"/>
    </row>
    <row r="236" spans="1:15" s="26" customFormat="1" x14ac:dyDescent="0.2">
      <c r="A236" s="338" t="s">
        <v>328</v>
      </c>
      <c r="B236" s="335" t="s">
        <v>137</v>
      </c>
      <c r="C236" s="277" t="s">
        <v>37</v>
      </c>
      <c r="D236" s="289">
        <v>15</v>
      </c>
      <c r="E236" s="95" t="s">
        <v>102</v>
      </c>
      <c r="F236" s="211">
        <v>6.0000000000000001E-3</v>
      </c>
      <c r="G236" s="23">
        <v>21</v>
      </c>
      <c r="H236" s="131">
        <v>168</v>
      </c>
      <c r="I236" s="132">
        <v>1.5</v>
      </c>
      <c r="J236" s="174">
        <v>1.96</v>
      </c>
      <c r="K236" s="363"/>
      <c r="L236" s="363"/>
      <c r="M236" s="363"/>
      <c r="N236" s="363"/>
      <c r="O236" s="363"/>
    </row>
    <row r="237" spans="1:15" s="26" customFormat="1" x14ac:dyDescent="0.2">
      <c r="A237" s="338" t="s">
        <v>646</v>
      </c>
      <c r="B237" s="330" t="s">
        <v>117</v>
      </c>
      <c r="C237" s="50" t="s">
        <v>2</v>
      </c>
      <c r="D237" s="581">
        <v>18</v>
      </c>
      <c r="E237" s="93" t="s">
        <v>102</v>
      </c>
      <c r="F237" s="212">
        <v>8.0000000000000002E-3</v>
      </c>
      <c r="G237" s="582">
        <v>21</v>
      </c>
      <c r="H237" s="52">
        <v>147</v>
      </c>
      <c r="I237" s="125">
        <v>2.52</v>
      </c>
      <c r="J237" s="126">
        <v>2.74</v>
      </c>
      <c r="K237" s="15"/>
      <c r="L237" s="15"/>
      <c r="M237" s="15"/>
      <c r="N237" s="15"/>
      <c r="O237" s="15"/>
    </row>
    <row r="238" spans="1:15" s="26" customFormat="1" x14ac:dyDescent="0.2">
      <c r="A238" s="338" t="s">
        <v>329</v>
      </c>
      <c r="B238" s="719" t="s">
        <v>138</v>
      </c>
      <c r="C238" s="278" t="s">
        <v>29</v>
      </c>
      <c r="D238" s="290">
        <v>12</v>
      </c>
      <c r="E238" s="93" t="s">
        <v>102</v>
      </c>
      <c r="F238" s="212">
        <v>7.0000000000000001E-3</v>
      </c>
      <c r="G238" s="195">
        <v>19</v>
      </c>
      <c r="H238" s="959">
        <v>190</v>
      </c>
      <c r="I238" s="125">
        <v>2.2799999999999998</v>
      </c>
      <c r="J238" s="381">
        <v>4.0999999999999996</v>
      </c>
      <c r="K238" s="15"/>
      <c r="L238" s="15"/>
      <c r="M238" s="15"/>
      <c r="N238" s="15"/>
      <c r="O238" s="15"/>
    </row>
    <row r="239" spans="1:15" s="26" customFormat="1" ht="13.5" thickBot="1" x14ac:dyDescent="0.25">
      <c r="A239" s="338" t="s">
        <v>1211</v>
      </c>
      <c r="B239" s="1010" t="s">
        <v>1212</v>
      </c>
      <c r="C239" s="630" t="s">
        <v>172</v>
      </c>
      <c r="D239" s="631">
        <v>16</v>
      </c>
      <c r="E239" s="374" t="s">
        <v>102</v>
      </c>
      <c r="F239" s="632">
        <v>8.0000000000000002E-3</v>
      </c>
      <c r="G239" s="633">
        <v>16</v>
      </c>
      <c r="H239" s="536">
        <v>144</v>
      </c>
      <c r="I239" s="634">
        <v>4</v>
      </c>
      <c r="J239" s="635">
        <v>4.49</v>
      </c>
      <c r="K239" s="103"/>
      <c r="L239" s="103"/>
      <c r="M239" s="103"/>
      <c r="N239" s="103"/>
      <c r="O239" s="103"/>
    </row>
    <row r="240" spans="1:15" s="26" customFormat="1" ht="13.5" thickBot="1" x14ac:dyDescent="0.25">
      <c r="A240" s="338"/>
      <c r="B240" s="243" t="s">
        <v>389</v>
      </c>
      <c r="C240" s="233"/>
      <c r="D240" s="133"/>
      <c r="E240" s="224" t="s">
        <v>161</v>
      </c>
      <c r="F240" s="225">
        <f>SUMPRODUCT($F$236:$F$239,K236:K239)</f>
        <v>0</v>
      </c>
      <c r="G240" s="225">
        <f t="shared" ref="G240:J240" si="32">SUMPRODUCT($F$236:$F$239,L236:L239)</f>
        <v>0</v>
      </c>
      <c r="H240" s="225">
        <f t="shared" si="32"/>
        <v>0</v>
      </c>
      <c r="I240" s="225">
        <f t="shared" si="32"/>
        <v>0</v>
      </c>
      <c r="J240" s="225">
        <f t="shared" si="32"/>
        <v>0</v>
      </c>
      <c r="K240" s="38">
        <f>SUMPRODUCT($I$236:$I$239,K236:K239)</f>
        <v>0</v>
      </c>
      <c r="L240" s="38">
        <f t="shared" ref="L240:O240" si="33">SUMPRODUCT($I$236:$I$239,L236:L239)</f>
        <v>0</v>
      </c>
      <c r="M240" s="38">
        <f t="shared" si="33"/>
        <v>0</v>
      </c>
      <c r="N240" s="38">
        <f t="shared" si="33"/>
        <v>0</v>
      </c>
      <c r="O240" s="39">
        <f t="shared" si="33"/>
        <v>0</v>
      </c>
    </row>
    <row r="241" spans="1:15" s="26" customFormat="1" ht="13.5" thickBot="1" x14ac:dyDescent="0.25">
      <c r="A241" s="338"/>
      <c r="B241" s="226" t="s">
        <v>34</v>
      </c>
      <c r="C241" s="227"/>
      <c r="D241" s="228"/>
      <c r="E241" s="228"/>
      <c r="F241" s="229"/>
      <c r="G241" s="228"/>
      <c r="H241" s="230"/>
      <c r="I241" s="230"/>
      <c r="J241" s="231"/>
      <c r="K241" s="364">
        <f>SUMPRODUCT($J$236:$J$239,K236:K239)</f>
        <v>0</v>
      </c>
      <c r="L241" s="364">
        <f t="shared" ref="L241:O241" si="34">SUMPRODUCT($J$236:$J$239,L236:L239)</f>
        <v>0</v>
      </c>
      <c r="M241" s="364">
        <f t="shared" si="34"/>
        <v>0</v>
      </c>
      <c r="N241" s="364">
        <f t="shared" si="34"/>
        <v>0</v>
      </c>
      <c r="O241" s="441">
        <f t="shared" si="34"/>
        <v>0</v>
      </c>
    </row>
    <row r="242" spans="1:15" s="26" customFormat="1" ht="13.5" thickBot="1" x14ac:dyDescent="0.25">
      <c r="A242" s="338"/>
      <c r="B242" s="376" t="s">
        <v>517</v>
      </c>
      <c r="C242" s="377"/>
      <c r="D242" s="378"/>
      <c r="E242" s="378"/>
      <c r="F242" s="379"/>
      <c r="G242" s="378"/>
      <c r="H242" s="378"/>
      <c r="I242" s="378"/>
      <c r="J242" s="380"/>
      <c r="K242" s="294"/>
      <c r="L242" s="294"/>
      <c r="M242" s="295"/>
      <c r="N242" s="295"/>
      <c r="O242" s="295"/>
    </row>
    <row r="243" spans="1:15" s="26" customFormat="1" x14ac:dyDescent="0.2">
      <c r="A243" s="338" t="s">
        <v>330</v>
      </c>
      <c r="B243" s="335" t="s">
        <v>507</v>
      </c>
      <c r="C243" s="277" t="s">
        <v>27</v>
      </c>
      <c r="D243" s="289">
        <v>16</v>
      </c>
      <c r="E243" s="131" t="s">
        <v>385</v>
      </c>
      <c r="F243" s="211">
        <v>8.9999999999999993E-3</v>
      </c>
      <c r="G243" s="411">
        <v>16</v>
      </c>
      <c r="H243" s="405">
        <v>144</v>
      </c>
      <c r="I243" s="92">
        <v>4.8</v>
      </c>
      <c r="J243" s="375">
        <v>5.36</v>
      </c>
      <c r="K243" s="490"/>
      <c r="L243" s="363"/>
      <c r="M243" s="363"/>
      <c r="N243" s="363"/>
      <c r="O243" s="363"/>
    </row>
    <row r="244" spans="1:15" s="26" customFormat="1" x14ac:dyDescent="0.2">
      <c r="A244" s="338" t="s">
        <v>331</v>
      </c>
      <c r="B244" s="330" t="s">
        <v>506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x14ac:dyDescent="0.2">
      <c r="A245" s="338" t="s">
        <v>1340</v>
      </c>
      <c r="B245" s="1051" t="s">
        <v>1339</v>
      </c>
      <c r="C245" s="1052" t="s">
        <v>27</v>
      </c>
      <c r="D245" s="1053">
        <v>16</v>
      </c>
      <c r="E245" s="701" t="s">
        <v>385</v>
      </c>
      <c r="F245" s="1054">
        <v>8.9999999999999993E-3</v>
      </c>
      <c r="G245" s="1059">
        <v>16</v>
      </c>
      <c r="H245" s="1060">
        <v>144</v>
      </c>
      <c r="I245" s="1061">
        <v>4.8</v>
      </c>
      <c r="J245" s="1062">
        <v>5.36</v>
      </c>
      <c r="K245" s="476"/>
      <c r="L245" s="15"/>
      <c r="M245" s="15"/>
      <c r="N245" s="15"/>
      <c r="O245" s="15"/>
    </row>
    <row r="246" spans="1:15" s="26" customFormat="1" ht="13.5" thickBot="1" x14ac:dyDescent="0.25">
      <c r="A246" s="338" t="s">
        <v>1026</v>
      </c>
      <c r="B246" s="330" t="s">
        <v>521</v>
      </c>
      <c r="C246" s="278" t="s">
        <v>27</v>
      </c>
      <c r="D246" s="290">
        <v>16</v>
      </c>
      <c r="E246" s="127" t="s">
        <v>385</v>
      </c>
      <c r="F246" s="212">
        <v>8.9999999999999993E-3</v>
      </c>
      <c r="G246" s="410">
        <v>16</v>
      </c>
      <c r="H246" s="406">
        <v>144</v>
      </c>
      <c r="I246" s="85">
        <v>4.8</v>
      </c>
      <c r="J246" s="356">
        <v>5.36</v>
      </c>
      <c r="K246" s="476"/>
      <c r="L246" s="15"/>
      <c r="M246" s="15"/>
      <c r="N246" s="15"/>
      <c r="O246" s="15"/>
    </row>
    <row r="247" spans="1:15" s="26" customFormat="1" ht="13.5" thickBot="1" x14ac:dyDescent="0.25">
      <c r="A247" s="338"/>
      <c r="B247" s="243" t="s">
        <v>389</v>
      </c>
      <c r="C247" s="233"/>
      <c r="D247" s="133"/>
      <c r="E247" s="224" t="s">
        <v>161</v>
      </c>
      <c r="F247" s="225">
        <f>SUMPRODUCT($F$243:$F$246,K243:K246)</f>
        <v>0</v>
      </c>
      <c r="G247" s="225">
        <f>SUMPRODUCT($F$243:$F$246,L243:L246)</f>
        <v>0</v>
      </c>
      <c r="H247" s="225">
        <f>SUMPRODUCT($F$243:$F$246,M243:M246)</f>
        <v>0</v>
      </c>
      <c r="I247" s="225">
        <f>SUMPRODUCT($F$243:$F$246,N243:N246)</f>
        <v>0</v>
      </c>
      <c r="J247" s="225">
        <f>SUMPRODUCT($F$243:$F$246,O243:O246)</f>
        <v>0</v>
      </c>
      <c r="K247" s="109">
        <f>SUMPRODUCT($I$243:$I$246,K243:K246)</f>
        <v>0</v>
      </c>
      <c r="L247" s="109">
        <f>SUMPRODUCT($I$243:$I$246,L243:L246)</f>
        <v>0</v>
      </c>
      <c r="M247" s="109">
        <f>SUMPRODUCT($I$243:$I$246,M243:M246)</f>
        <v>0</v>
      </c>
      <c r="N247" s="109">
        <f>SUMPRODUCT($I$243:$I$246,N243:N246)</f>
        <v>0</v>
      </c>
      <c r="O247" s="458">
        <f>SUMPRODUCT($I$243:$I$246,O243:O246)</f>
        <v>0</v>
      </c>
    </row>
    <row r="248" spans="1:15" s="26" customFormat="1" ht="13.5" thickBot="1" x14ac:dyDescent="0.25">
      <c r="A248" s="338"/>
      <c r="B248" s="226" t="s">
        <v>34</v>
      </c>
      <c r="C248" s="227"/>
      <c r="D248" s="228"/>
      <c r="E248" s="228"/>
      <c r="F248" s="229"/>
      <c r="G248" s="228"/>
      <c r="H248" s="230"/>
      <c r="I248" s="230"/>
      <c r="J248" s="231"/>
      <c r="K248" s="459">
        <f>SUMPRODUCT($J$243:$J$246,K243:K246)</f>
        <v>0</v>
      </c>
      <c r="L248" s="459">
        <f>SUMPRODUCT($J$243:$J$246,L243:L246)</f>
        <v>0</v>
      </c>
      <c r="M248" s="459">
        <f>SUMPRODUCT($J$243:$J$246,M243:M246)</f>
        <v>0</v>
      </c>
      <c r="N248" s="459">
        <f>SUMPRODUCT($J$243:$J$246,N243:N246)</f>
        <v>0</v>
      </c>
      <c r="O248" s="460">
        <f>SUMPRODUCT($J$243:$J$246,O243:O246)</f>
        <v>0</v>
      </c>
    </row>
    <row r="249" spans="1:15" s="26" customFormat="1" ht="13.5" thickBot="1" x14ac:dyDescent="0.25">
      <c r="A249" s="338"/>
      <c r="B249" s="376" t="s">
        <v>486</v>
      </c>
      <c r="C249" s="376"/>
      <c r="D249" s="378"/>
      <c r="E249" s="378"/>
      <c r="F249" s="379"/>
      <c r="G249" s="378"/>
      <c r="H249" s="378"/>
      <c r="I249" s="378"/>
      <c r="J249" s="380"/>
      <c r="K249" s="56"/>
      <c r="L249" s="291"/>
      <c r="M249" s="56"/>
      <c r="N249" s="56"/>
      <c r="O249" s="56"/>
    </row>
    <row r="250" spans="1:15" s="26" customFormat="1" x14ac:dyDescent="0.2">
      <c r="A250" s="338" t="s">
        <v>333</v>
      </c>
      <c r="B250" s="335" t="s">
        <v>224</v>
      </c>
      <c r="C250" s="277" t="s">
        <v>227</v>
      </c>
      <c r="D250" s="289">
        <v>16</v>
      </c>
      <c r="E250" s="91" t="s">
        <v>62</v>
      </c>
      <c r="F250" s="211">
        <v>8.9999999999999993E-3</v>
      </c>
      <c r="G250" s="23">
        <v>16</v>
      </c>
      <c r="H250" s="131">
        <v>144</v>
      </c>
      <c r="I250" s="132">
        <v>3.68</v>
      </c>
      <c r="J250" s="174">
        <v>4.07</v>
      </c>
      <c r="K250" s="363"/>
      <c r="L250" s="363"/>
      <c r="M250" s="363"/>
      <c r="N250" s="363"/>
      <c r="O250" s="363"/>
    </row>
    <row r="251" spans="1:15" s="26" customFormat="1" x14ac:dyDescent="0.2">
      <c r="A251" s="338" t="s">
        <v>334</v>
      </c>
      <c r="B251" s="330" t="s">
        <v>225</v>
      </c>
      <c r="C251" s="278" t="s">
        <v>227</v>
      </c>
      <c r="D251" s="290">
        <v>16</v>
      </c>
      <c r="E251" s="93" t="s">
        <v>62</v>
      </c>
      <c r="F251" s="212">
        <v>8.9999999999999993E-3</v>
      </c>
      <c r="G251" s="195">
        <v>16</v>
      </c>
      <c r="H251" s="124">
        <v>144</v>
      </c>
      <c r="I251" s="125">
        <v>3.68</v>
      </c>
      <c r="J251" s="126">
        <v>4.07</v>
      </c>
      <c r="K251" s="15"/>
      <c r="L251" s="15"/>
      <c r="M251" s="15"/>
      <c r="N251" s="15"/>
      <c r="O251" s="15"/>
    </row>
    <row r="252" spans="1:15" s="26" customFormat="1" x14ac:dyDescent="0.2">
      <c r="A252" s="338" t="s">
        <v>1338</v>
      </c>
      <c r="B252" s="1051" t="s">
        <v>1337</v>
      </c>
      <c r="C252" s="1052" t="s">
        <v>227</v>
      </c>
      <c r="D252" s="1053">
        <v>16</v>
      </c>
      <c r="E252" s="1038" t="s">
        <v>62</v>
      </c>
      <c r="F252" s="1054">
        <v>8.9999999999999993E-3</v>
      </c>
      <c r="G252" s="1055">
        <v>16</v>
      </c>
      <c r="H252" s="1056">
        <v>144</v>
      </c>
      <c r="I252" s="1057">
        <v>3.68</v>
      </c>
      <c r="J252" s="1058">
        <v>4.07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335</v>
      </c>
      <c r="B253" s="330" t="s">
        <v>226</v>
      </c>
      <c r="C253" s="278" t="s">
        <v>227</v>
      </c>
      <c r="D253" s="290">
        <v>16</v>
      </c>
      <c r="E253" s="93" t="s">
        <v>62</v>
      </c>
      <c r="F253" s="212">
        <v>8.9999999999999993E-3</v>
      </c>
      <c r="G253" s="195">
        <v>16</v>
      </c>
      <c r="H253" s="124">
        <v>144</v>
      </c>
      <c r="I253" s="125">
        <v>3.68</v>
      </c>
      <c r="J253" s="381">
        <v>4.07</v>
      </c>
      <c r="K253" s="15"/>
      <c r="L253" s="15"/>
      <c r="M253" s="15"/>
      <c r="N253" s="15"/>
      <c r="O253" s="15"/>
    </row>
    <row r="254" spans="1:15" s="26" customFormat="1" ht="14.25" customHeight="1" x14ac:dyDescent="0.2">
      <c r="A254" s="338" t="s">
        <v>775</v>
      </c>
      <c r="B254" s="660" t="s">
        <v>774</v>
      </c>
      <c r="C254" s="630" t="s">
        <v>227</v>
      </c>
      <c r="D254" s="631">
        <v>16</v>
      </c>
      <c r="E254" s="374" t="s">
        <v>62</v>
      </c>
      <c r="F254" s="632">
        <v>8.9999999999999993E-3</v>
      </c>
      <c r="G254" s="633">
        <v>16</v>
      </c>
      <c r="H254" s="536">
        <v>144</v>
      </c>
      <c r="I254" s="634">
        <v>3.68</v>
      </c>
      <c r="J254" s="635">
        <v>4.07</v>
      </c>
      <c r="K254" s="15"/>
      <c r="L254" s="15"/>
      <c r="M254" s="15"/>
      <c r="N254" s="15"/>
      <c r="O254" s="15"/>
    </row>
    <row r="255" spans="1:15" s="26" customFormat="1" ht="14.25" customHeight="1" x14ac:dyDescent="0.2">
      <c r="A255" s="338" t="s">
        <v>1290</v>
      </c>
      <c r="B255" s="330" t="s">
        <v>1291</v>
      </c>
      <c r="C255" s="630" t="s">
        <v>209</v>
      </c>
      <c r="D255" s="631">
        <v>6</v>
      </c>
      <c r="E255" s="374" t="s">
        <v>62</v>
      </c>
      <c r="F255" s="632">
        <v>8.0000000000000002E-3</v>
      </c>
      <c r="G255" s="633">
        <v>16</v>
      </c>
      <c r="H255" s="536">
        <v>144</v>
      </c>
      <c r="I255" s="634">
        <v>4.2</v>
      </c>
      <c r="J255" s="635">
        <v>4.66</v>
      </c>
      <c r="K255" s="15"/>
      <c r="L255" s="15"/>
      <c r="M255" s="15"/>
      <c r="N255" s="15"/>
      <c r="O255" s="15"/>
    </row>
    <row r="256" spans="1:15" s="26" customFormat="1" ht="14.25" customHeight="1" x14ac:dyDescent="0.2">
      <c r="A256" s="338" t="s">
        <v>1227</v>
      </c>
      <c r="B256" s="330" t="s">
        <v>1226</v>
      </c>
      <c r="C256" s="630" t="s">
        <v>1225</v>
      </c>
      <c r="D256" s="631">
        <v>12</v>
      </c>
      <c r="E256" s="93" t="s">
        <v>62</v>
      </c>
      <c r="F256" s="632">
        <v>8.9999999999999993E-3</v>
      </c>
      <c r="G256" s="633">
        <v>16</v>
      </c>
      <c r="H256" s="536">
        <v>144</v>
      </c>
      <c r="I256" s="634">
        <v>4.2</v>
      </c>
      <c r="J256" s="635">
        <v>4.59</v>
      </c>
      <c r="K256" s="15"/>
      <c r="L256" s="15"/>
      <c r="M256" s="15"/>
      <c r="N256" s="15"/>
      <c r="O256" s="15"/>
    </row>
    <row r="257" spans="1:17" s="26" customFormat="1" ht="14.25" customHeight="1" thickBot="1" x14ac:dyDescent="0.25">
      <c r="A257" s="338" t="s">
        <v>1229</v>
      </c>
      <c r="B257" s="330" t="s">
        <v>1228</v>
      </c>
      <c r="C257" s="630" t="s">
        <v>1225</v>
      </c>
      <c r="D257" s="290">
        <v>12</v>
      </c>
      <c r="E257" s="93" t="s">
        <v>62</v>
      </c>
      <c r="F257" s="212">
        <v>8.9999999999999993E-3</v>
      </c>
      <c r="G257" s="195">
        <v>16</v>
      </c>
      <c r="H257" s="124">
        <v>144</v>
      </c>
      <c r="I257" s="125">
        <v>4.2</v>
      </c>
      <c r="J257" s="126">
        <v>4.59</v>
      </c>
      <c r="K257" s="15"/>
      <c r="L257" s="15"/>
      <c r="M257" s="15"/>
      <c r="N257" s="15"/>
      <c r="O257" s="15"/>
    </row>
    <row r="258" spans="1:17" s="26" customFormat="1" ht="14.25" hidden="1" customHeight="1" thickBot="1" x14ac:dyDescent="0.25">
      <c r="A258" s="338"/>
      <c r="B258" s="708" t="s">
        <v>690</v>
      </c>
      <c r="C258" s="590" t="s">
        <v>227</v>
      </c>
      <c r="D258" s="591">
        <v>16</v>
      </c>
      <c r="E258" s="592" t="s">
        <v>102</v>
      </c>
      <c r="F258" s="593">
        <v>8.9999999999999993E-3</v>
      </c>
      <c r="G258" s="594">
        <v>16</v>
      </c>
      <c r="H258" s="595">
        <v>144</v>
      </c>
      <c r="I258" s="596">
        <v>3.68</v>
      </c>
      <c r="J258" s="597">
        <v>4.07</v>
      </c>
      <c r="K258" s="103"/>
      <c r="L258" s="103"/>
      <c r="M258" s="103"/>
      <c r="N258" s="103"/>
      <c r="O258" s="103"/>
    </row>
    <row r="259" spans="1:17" s="26" customFormat="1" ht="13.5" thickBot="1" x14ac:dyDescent="0.25">
      <c r="A259" s="338"/>
      <c r="B259" s="232" t="s">
        <v>390</v>
      </c>
      <c r="C259" s="233"/>
      <c r="D259" s="224"/>
      <c r="E259" s="224" t="s">
        <v>161</v>
      </c>
      <c r="F259" s="225">
        <f>SUMPRODUCT($F$250:$F$258,K250:K258)</f>
        <v>0</v>
      </c>
      <c r="G259" s="225">
        <f>SUMPRODUCT($F$250:$F$258,L250:L258)</f>
        <v>0</v>
      </c>
      <c r="H259" s="225">
        <f>SUMPRODUCT($F$250:$F$258,M250:M258)</f>
        <v>0</v>
      </c>
      <c r="I259" s="225">
        <f>SUMPRODUCT($F$250:$F$258,N250:N258)</f>
        <v>0</v>
      </c>
      <c r="J259" s="225">
        <f>SUMPRODUCT($F$250:$F$258,O250:O258)</f>
        <v>0</v>
      </c>
      <c r="K259" s="38">
        <f>SUMPRODUCT($I$250:$I$258,K250:K258)</f>
        <v>0</v>
      </c>
      <c r="L259" s="38">
        <f>SUMPRODUCT($I$250:$I$258,L250:L258)</f>
        <v>0</v>
      </c>
      <c r="M259" s="38">
        <f>SUMPRODUCT($I$250:$I$258,M250:M258)</f>
        <v>0</v>
      </c>
      <c r="N259" s="38">
        <f>SUMPRODUCT($I$250:$I$258,N250:N258)</f>
        <v>0</v>
      </c>
      <c r="O259" s="38">
        <f>SUMPRODUCT($I$250:$I$258,O250:O258)</f>
        <v>0</v>
      </c>
    </row>
    <row r="260" spans="1:17" s="26" customFormat="1" ht="13.5" thickBot="1" x14ac:dyDescent="0.25">
      <c r="A260" s="338"/>
      <c r="B260" s="226" t="s">
        <v>34</v>
      </c>
      <c r="C260" s="227"/>
      <c r="D260" s="228"/>
      <c r="E260" s="228"/>
      <c r="F260" s="229"/>
      <c r="G260" s="228"/>
      <c r="H260" s="230"/>
      <c r="I260" s="230"/>
      <c r="J260" s="231"/>
      <c r="K260" s="364">
        <f>SUMPRODUCT($J$250:$J$258,K250:K258)</f>
        <v>0</v>
      </c>
      <c r="L260" s="364">
        <f>SUMPRODUCT($J$250:$J$258,L250:L258)</f>
        <v>0</v>
      </c>
      <c r="M260" s="364">
        <f>SUMPRODUCT($J$250:$J$258,M250:M258)</f>
        <v>0</v>
      </c>
      <c r="N260" s="364">
        <f>SUMPRODUCT($J$250:$J$258,N250:N258)</f>
        <v>0</v>
      </c>
      <c r="O260" s="364">
        <f>SUMPRODUCT($J$250:$J$258,O250:O258)</f>
        <v>0</v>
      </c>
    </row>
    <row r="261" spans="1:17" s="26" customFormat="1" hidden="1" x14ac:dyDescent="0.2">
      <c r="A261" s="338"/>
      <c r="B261" s="312" t="s">
        <v>104</v>
      </c>
      <c r="C261" s="312"/>
      <c r="D261" s="309"/>
      <c r="E261" s="309"/>
      <c r="F261" s="310"/>
      <c r="G261" s="309"/>
      <c r="H261" s="309"/>
      <c r="I261" s="309"/>
      <c r="J261" s="311"/>
      <c r="K261" s="56"/>
      <c r="L261" s="291"/>
      <c r="M261" s="56"/>
      <c r="N261" s="56"/>
      <c r="O261" s="56"/>
    </row>
    <row r="262" spans="1:17" s="26" customFormat="1" ht="12.75" hidden="1" customHeight="1" x14ac:dyDescent="0.2">
      <c r="A262" s="338"/>
      <c r="B262" s="664" t="s">
        <v>109</v>
      </c>
      <c r="C262" s="443" t="s">
        <v>106</v>
      </c>
      <c r="D262" s="115">
        <v>64</v>
      </c>
      <c r="E262" s="115" t="s">
        <v>62</v>
      </c>
      <c r="F262" s="325">
        <v>3.2000000000000001E-2</v>
      </c>
      <c r="G262" s="407">
        <v>6</v>
      </c>
      <c r="H262" s="136">
        <v>36</v>
      </c>
      <c r="I262" s="120">
        <v>1.1040000000000001</v>
      </c>
      <c r="J262" s="444">
        <v>2.0680000000000001</v>
      </c>
      <c r="K262" s="363"/>
      <c r="L262" s="363"/>
      <c r="M262" s="363"/>
      <c r="N262" s="363"/>
      <c r="O262" s="363"/>
    </row>
    <row r="263" spans="1:17" s="26" customFormat="1" hidden="1" x14ac:dyDescent="0.2">
      <c r="A263" s="338"/>
      <c r="B263" s="665" t="s">
        <v>108</v>
      </c>
      <c r="C263" s="442" t="s">
        <v>105</v>
      </c>
      <c r="D263" s="492">
        <v>64</v>
      </c>
      <c r="E263" s="440" t="s">
        <v>62</v>
      </c>
      <c r="F263" s="326">
        <v>3.2000000000000001E-2</v>
      </c>
      <c r="G263" s="124">
        <v>6</v>
      </c>
      <c r="H263" s="123">
        <v>36</v>
      </c>
      <c r="I263" s="122">
        <v>1.1000000000000001</v>
      </c>
      <c r="J263" s="445">
        <v>2.0699999999999998</v>
      </c>
      <c r="K263" s="15"/>
      <c r="L263" s="15"/>
      <c r="M263" s="15"/>
      <c r="N263" s="15"/>
      <c r="O263" s="15"/>
    </row>
    <row r="264" spans="1:17" s="26" customFormat="1" ht="13.5" hidden="1" thickBot="1" x14ac:dyDescent="0.25">
      <c r="A264" s="338"/>
      <c r="B264" s="666" t="s">
        <v>110</v>
      </c>
      <c r="C264" s="446" t="s">
        <v>107</v>
      </c>
      <c r="D264" s="492">
        <v>64</v>
      </c>
      <c r="E264" s="116" t="s">
        <v>62</v>
      </c>
      <c r="F264" s="327">
        <v>3.2000000000000001E-2</v>
      </c>
      <c r="G264" s="382">
        <v>6</v>
      </c>
      <c r="H264" s="134">
        <v>36</v>
      </c>
      <c r="I264" s="135">
        <v>1.1519999999999999</v>
      </c>
      <c r="J264" s="447">
        <v>2.1120000000000001</v>
      </c>
      <c r="K264" s="103"/>
      <c r="L264" s="103"/>
      <c r="M264" s="103"/>
      <c r="N264" s="103"/>
      <c r="O264" s="103"/>
    </row>
    <row r="265" spans="1:17" s="26" customFormat="1" ht="13.5" hidden="1" thickBot="1" x14ac:dyDescent="0.25">
      <c r="A265" s="338"/>
      <c r="B265" s="243" t="s">
        <v>389</v>
      </c>
      <c r="C265" s="233"/>
      <c r="D265" s="224"/>
      <c r="E265" s="224" t="s">
        <v>161</v>
      </c>
      <c r="F265" s="225">
        <f>SUMPRODUCT($F$262:$F$264,K262:K264)</f>
        <v>0</v>
      </c>
      <c r="G265" s="225">
        <f>SUMPRODUCT($F$262:$F$264,L262:L264)</f>
        <v>0</v>
      </c>
      <c r="H265" s="225">
        <f>SUMPRODUCT($F$262:$F$264,M262:M264)</f>
        <v>0</v>
      </c>
      <c r="I265" s="225">
        <f>SUMPRODUCT($F$262:$F$264,N262:N264)</f>
        <v>0</v>
      </c>
      <c r="J265" s="225">
        <f>SUMPRODUCT($F$262:$F$264,O262:O264)</f>
        <v>0</v>
      </c>
      <c r="K265" s="72">
        <f>SUMPRODUCT($I$262:$I$264,K262:K264)</f>
        <v>0</v>
      </c>
      <c r="L265" s="72">
        <f>SUMPRODUCT($I$262:$I$264,L262:L264)</f>
        <v>0</v>
      </c>
      <c r="M265" s="72">
        <f>SUMPRODUCT($I$262:$I$264,M262:M264)</f>
        <v>0</v>
      </c>
      <c r="N265" s="72">
        <f>SUMPRODUCT($I$262:$I$264,N262:N264)</f>
        <v>0</v>
      </c>
      <c r="O265" s="72">
        <f>SUMPRODUCT($I$262:$I$264,O262:O264)</f>
        <v>0</v>
      </c>
    </row>
    <row r="266" spans="1:17" s="26" customFormat="1" ht="13.5" hidden="1" thickBot="1" x14ac:dyDescent="0.25">
      <c r="A266" s="338"/>
      <c r="B266" s="226" t="s">
        <v>34</v>
      </c>
      <c r="C266" s="227"/>
      <c r="D266" s="228"/>
      <c r="E266" s="228"/>
      <c r="F266" s="229"/>
      <c r="G266" s="228"/>
      <c r="H266" s="230"/>
      <c r="I266" s="230"/>
      <c r="J266" s="231"/>
      <c r="K266" s="364">
        <f>SUMPRODUCT($J$262:$J$264,K262:K264)</f>
        <v>0</v>
      </c>
      <c r="L266" s="364">
        <f>SUMPRODUCT($J$262:$J$264,L262:L264)</f>
        <v>0</v>
      </c>
      <c r="M266" s="364">
        <f>SUMPRODUCT($J$262:$J$264,M262:M264)</f>
        <v>0</v>
      </c>
      <c r="N266" s="364">
        <f>SUMPRODUCT($J$262:$J$264,N262:N264)</f>
        <v>0</v>
      </c>
      <c r="O266" s="364">
        <f>SUMPRODUCT($J$262:$J$264,O262:O264)</f>
        <v>0</v>
      </c>
    </row>
    <row r="267" spans="1:17" s="26" customFormat="1" x14ac:dyDescent="0.2">
      <c r="A267" s="338"/>
      <c r="B267" s="309" t="s">
        <v>80</v>
      </c>
      <c r="C267" s="309"/>
      <c r="D267" s="309"/>
      <c r="E267" s="309"/>
      <c r="F267" s="310"/>
      <c r="G267" s="309"/>
      <c r="H267" s="309"/>
      <c r="I267" s="309"/>
      <c r="J267" s="311"/>
      <c r="K267" s="291"/>
      <c r="L267" s="291"/>
      <c r="M267" s="56"/>
      <c r="N267" s="56"/>
      <c r="O267" s="56"/>
    </row>
    <row r="268" spans="1:17" s="26" customFormat="1" hidden="1" x14ac:dyDescent="0.2">
      <c r="A268" s="338"/>
      <c r="B268" s="668" t="s">
        <v>176</v>
      </c>
      <c r="C268" s="93" t="s">
        <v>129</v>
      </c>
      <c r="D268" s="1103"/>
      <c r="E268" s="127" t="s">
        <v>62</v>
      </c>
      <c r="F268" s="297">
        <v>4.2000000000000003E-2</v>
      </c>
      <c r="G268" s="93"/>
      <c r="H268" s="93">
        <v>36</v>
      </c>
      <c r="I268" s="298">
        <v>2.2999999999999998</v>
      </c>
      <c r="J268" s="369">
        <v>2.4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340</v>
      </c>
      <c r="B269" s="660" t="s">
        <v>81</v>
      </c>
      <c r="C269" s="1100" t="s">
        <v>453</v>
      </c>
      <c r="D269" s="1103"/>
      <c r="E269" s="127" t="s">
        <v>62</v>
      </c>
      <c r="F269" s="297">
        <v>4.2000000000000003E-2</v>
      </c>
      <c r="G269" s="93"/>
      <c r="H269" s="93">
        <v>36</v>
      </c>
      <c r="I269" s="298">
        <v>2.56</v>
      </c>
      <c r="J269" s="369">
        <v>2.88</v>
      </c>
      <c r="K269" s="15"/>
      <c r="L269" s="15"/>
      <c r="M269" s="15"/>
      <c r="N269" s="15"/>
      <c r="O269" s="15"/>
    </row>
    <row r="270" spans="1:17" s="26" customFormat="1" x14ac:dyDescent="0.2">
      <c r="A270" s="338" t="s">
        <v>341</v>
      </c>
      <c r="B270" s="660" t="s">
        <v>88</v>
      </c>
      <c r="C270" s="1101"/>
      <c r="D270" s="1103"/>
      <c r="E270" s="127" t="s">
        <v>62</v>
      </c>
      <c r="F270" s="297">
        <v>4.2000000000000003E-2</v>
      </c>
      <c r="G270" s="93"/>
      <c r="H270" s="93">
        <v>36</v>
      </c>
      <c r="I270" s="298">
        <v>2.56</v>
      </c>
      <c r="J270" s="369">
        <v>2.88</v>
      </c>
      <c r="K270" s="15"/>
      <c r="L270" s="15"/>
      <c r="M270" s="15"/>
      <c r="N270" s="15"/>
      <c r="O270" s="15"/>
    </row>
    <row r="271" spans="1:17" s="26" customFormat="1" ht="13.5" hidden="1" thickBot="1" x14ac:dyDescent="0.25">
      <c r="A271" s="338"/>
      <c r="B271" s="660" t="s">
        <v>155</v>
      </c>
      <c r="C271" s="1101"/>
      <c r="D271" s="1103"/>
      <c r="E271" s="492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  <c r="Q271" s="473">
        <f>SUM(Лист3!G279:G1002)</f>
        <v>0</v>
      </c>
    </row>
    <row r="272" spans="1:17" s="26" customFormat="1" x14ac:dyDescent="0.2">
      <c r="A272" s="338" t="s">
        <v>476</v>
      </c>
      <c r="B272" s="660" t="s">
        <v>101</v>
      </c>
      <c r="C272" s="1101"/>
      <c r="D272" s="1103"/>
      <c r="E272" s="492" t="s">
        <v>62</v>
      </c>
      <c r="F272" s="297">
        <v>4.2000000000000003E-2</v>
      </c>
      <c r="G272" s="93"/>
      <c r="H272" s="52">
        <v>36</v>
      </c>
      <c r="I272" s="122">
        <v>2.56</v>
      </c>
      <c r="J272" s="370">
        <v>2.8839999999999999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454</v>
      </c>
      <c r="B273" s="660" t="s">
        <v>32</v>
      </c>
      <c r="C273" s="1101"/>
      <c r="D273" s="1103"/>
      <c r="E273" s="492" t="s">
        <v>62</v>
      </c>
      <c r="F273" s="297">
        <v>4.2000000000000003E-2</v>
      </c>
      <c r="G273" s="93"/>
      <c r="H273" s="123">
        <v>36</v>
      </c>
      <c r="I273" s="122">
        <v>2.56</v>
      </c>
      <c r="J273" s="370">
        <v>2.8839999999999999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498</v>
      </c>
      <c r="B274" s="660" t="s">
        <v>45</v>
      </c>
      <c r="C274" s="1102"/>
      <c r="D274" s="1104"/>
      <c r="E274" s="440" t="s">
        <v>62</v>
      </c>
      <c r="F274" s="297">
        <v>4.2000000000000003E-2</v>
      </c>
      <c r="G274" s="93"/>
      <c r="H274" s="123">
        <v>36</v>
      </c>
      <c r="I274" s="122">
        <v>2.56</v>
      </c>
      <c r="J274" s="370">
        <v>2.8839999999999999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338" t="s">
        <v>651</v>
      </c>
      <c r="B275" s="660" t="s">
        <v>728</v>
      </c>
      <c r="C275" s="533" t="s">
        <v>532</v>
      </c>
      <c r="D275" s="1105">
        <v>32</v>
      </c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338" t="s">
        <v>652</v>
      </c>
      <c r="B276" s="660" t="s">
        <v>729</v>
      </c>
      <c r="C276" s="533" t="s">
        <v>532</v>
      </c>
      <c r="D276" s="1103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customHeight="1" x14ac:dyDescent="0.2">
      <c r="A277" s="338" t="s">
        <v>654</v>
      </c>
      <c r="B277" s="660" t="s">
        <v>730</v>
      </c>
      <c r="C277" s="533" t="s">
        <v>532</v>
      </c>
      <c r="D277" s="1103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customHeight="1" x14ac:dyDescent="0.2">
      <c r="A278" s="580" t="s">
        <v>661</v>
      </c>
      <c r="B278" s="660" t="s">
        <v>731</v>
      </c>
      <c r="C278" s="533" t="s">
        <v>532</v>
      </c>
      <c r="D278" s="1103"/>
      <c r="E278" s="127" t="s">
        <v>62</v>
      </c>
      <c r="F278" s="297">
        <v>0.02</v>
      </c>
      <c r="G278" s="93"/>
      <c r="H278" s="124">
        <v>60</v>
      </c>
      <c r="I278" s="125">
        <v>1.28</v>
      </c>
      <c r="J278" s="535">
        <v>1.94</v>
      </c>
      <c r="K278" s="15"/>
      <c r="L278" s="15"/>
      <c r="M278" s="15"/>
      <c r="N278" s="15"/>
      <c r="O278" s="15"/>
    </row>
    <row r="279" spans="1:15" s="26" customFormat="1" ht="12.75" hidden="1" customHeight="1" x14ac:dyDescent="0.2">
      <c r="A279" s="580"/>
      <c r="B279" s="660" t="s">
        <v>732</v>
      </c>
      <c r="C279" s="533" t="s">
        <v>532</v>
      </c>
      <c r="D279" s="1103"/>
      <c r="E279" s="127" t="s">
        <v>62</v>
      </c>
      <c r="F279" s="297">
        <v>0.02</v>
      </c>
      <c r="G279" s="93"/>
      <c r="H279" s="124">
        <v>60</v>
      </c>
      <c r="I279" s="125">
        <v>1.28</v>
      </c>
      <c r="J279" s="535">
        <v>1.94</v>
      </c>
      <c r="K279" s="15"/>
      <c r="L279" s="15"/>
      <c r="M279" s="15"/>
      <c r="N279" s="15"/>
      <c r="O279" s="15"/>
    </row>
    <row r="280" spans="1:15" s="26" customFormat="1" ht="12.75" customHeight="1" x14ac:dyDescent="0.2">
      <c r="A280" s="580" t="s">
        <v>665</v>
      </c>
      <c r="B280" s="660" t="s">
        <v>733</v>
      </c>
      <c r="C280" s="533" t="s">
        <v>532</v>
      </c>
      <c r="D280" s="1103"/>
      <c r="E280" s="127" t="s">
        <v>62</v>
      </c>
      <c r="F280" s="297">
        <v>0.02</v>
      </c>
      <c r="G280" s="93"/>
      <c r="H280" s="124">
        <v>60</v>
      </c>
      <c r="I280" s="125">
        <v>1.28</v>
      </c>
      <c r="J280" s="535">
        <v>1.94</v>
      </c>
      <c r="K280" s="15"/>
      <c r="L280" s="15"/>
      <c r="M280" s="15"/>
      <c r="N280" s="15"/>
      <c r="O280" s="15"/>
    </row>
    <row r="281" spans="1:15" s="26" customFormat="1" ht="12.75" hidden="1" customHeight="1" x14ac:dyDescent="0.2">
      <c r="A281" s="338"/>
      <c r="B281" s="660" t="s">
        <v>734</v>
      </c>
      <c r="C281" s="93" t="s">
        <v>129</v>
      </c>
      <c r="D281" s="1104"/>
      <c r="E281" s="127" t="s">
        <v>62</v>
      </c>
      <c r="F281" s="297">
        <v>0.02</v>
      </c>
      <c r="G281" s="93"/>
      <c r="H281" s="124">
        <v>60</v>
      </c>
      <c r="I281" s="125">
        <v>1.1499999999999999</v>
      </c>
      <c r="J281" s="535">
        <v>1.63</v>
      </c>
      <c r="K281" s="15"/>
      <c r="L281" s="15"/>
      <c r="M281" s="15"/>
      <c r="N281" s="15"/>
      <c r="O281" s="15"/>
    </row>
    <row r="282" spans="1:15" s="26" customFormat="1" x14ac:dyDescent="0.2">
      <c r="A282" s="338" t="s">
        <v>342</v>
      </c>
      <c r="B282" s="660" t="s">
        <v>88</v>
      </c>
      <c r="C282" s="517" t="s">
        <v>532</v>
      </c>
      <c r="D282" s="518">
        <v>48</v>
      </c>
      <c r="E282" s="492" t="s">
        <v>62</v>
      </c>
      <c r="F282" s="326">
        <v>3.7999999999999999E-2</v>
      </c>
      <c r="G282" s="93"/>
      <c r="H282" s="123">
        <v>48</v>
      </c>
      <c r="I282" s="122">
        <v>1.92</v>
      </c>
      <c r="J282" s="370">
        <v>2.8839999999999999</v>
      </c>
      <c r="K282" s="15"/>
      <c r="L282" s="15"/>
      <c r="M282" s="15"/>
      <c r="N282" s="15"/>
      <c r="O282" s="15"/>
    </row>
    <row r="283" spans="1:15" s="26" customFormat="1" x14ac:dyDescent="0.2">
      <c r="A283" s="338" t="s">
        <v>1056</v>
      </c>
      <c r="B283" s="660" t="s">
        <v>1054</v>
      </c>
      <c r="C283" s="533" t="s">
        <v>1053</v>
      </c>
      <c r="D283" s="534">
        <v>64</v>
      </c>
      <c r="E283" s="127" t="s">
        <v>62</v>
      </c>
      <c r="F283" s="326">
        <v>4.2999999999999997E-2</v>
      </c>
      <c r="G283" s="93"/>
      <c r="H283" s="124">
        <v>36</v>
      </c>
      <c r="I283" s="125">
        <v>2.88</v>
      </c>
      <c r="J283" s="535">
        <v>3.57</v>
      </c>
      <c r="K283" s="15"/>
      <c r="L283" s="15"/>
      <c r="M283" s="15"/>
      <c r="N283" s="15"/>
      <c r="O283" s="15"/>
    </row>
    <row r="284" spans="1:15" s="26" customFormat="1" x14ac:dyDescent="0.2">
      <c r="A284" s="338" t="s">
        <v>343</v>
      </c>
      <c r="B284" s="670" t="s">
        <v>32</v>
      </c>
      <c r="C284" s="52" t="s">
        <v>82</v>
      </c>
      <c r="D284" s="52">
        <v>24</v>
      </c>
      <c r="E284" s="440" t="s">
        <v>62</v>
      </c>
      <c r="F284" s="328">
        <v>1.7999999999999999E-2</v>
      </c>
      <c r="G284" s="52"/>
      <c r="H284" s="52">
        <v>80</v>
      </c>
      <c r="I284" s="137">
        <v>4.8</v>
      </c>
      <c r="J284" s="137">
        <v>5.4775</v>
      </c>
      <c r="K284" s="15"/>
      <c r="L284" s="15"/>
      <c r="M284" s="15"/>
      <c r="N284" s="15"/>
      <c r="O284" s="15"/>
    </row>
    <row r="285" spans="1:15" s="26" customFormat="1" ht="13.5" thickBot="1" x14ac:dyDescent="0.25">
      <c r="A285" s="338"/>
      <c r="B285" s="243" t="s">
        <v>389</v>
      </c>
      <c r="C285" s="245"/>
      <c r="D285" s="224"/>
      <c r="E285" s="224" t="s">
        <v>161</v>
      </c>
      <c r="F285" s="225">
        <f>SUMPRODUCT($F$268:$F$284,K268:K284)</f>
        <v>0</v>
      </c>
      <c r="G285" s="225">
        <f>SUMPRODUCT($F$268:$F$284,L268:L284)</f>
        <v>0</v>
      </c>
      <c r="H285" s="225">
        <f>SUMPRODUCT($F$268:$F$284,M268:M284)</f>
        <v>0</v>
      </c>
      <c r="I285" s="225">
        <f>SUMPRODUCT($F$268:$F$284,N268:N284)</f>
        <v>0</v>
      </c>
      <c r="J285" s="225">
        <f>SUMPRODUCT($F$268:$F$284,O268:O284)</f>
        <v>0</v>
      </c>
      <c r="K285" s="128">
        <f>SUMPRODUCT($I$268:$I$284,K268:K284)</f>
        <v>0</v>
      </c>
      <c r="L285" s="128">
        <f>SUMPRODUCT($I$268:$I$284,L268:L284)</f>
        <v>0</v>
      </c>
      <c r="M285" s="128">
        <f>SUMPRODUCT($I$268:$I$284,M268:M284)</f>
        <v>0</v>
      </c>
      <c r="N285" s="128">
        <f>SUMPRODUCT($I$268:$I$284,N268:N284)</f>
        <v>0</v>
      </c>
      <c r="O285" s="128">
        <f>SUMPRODUCT($I$268:$I$284,O268:O284)</f>
        <v>0</v>
      </c>
    </row>
    <row r="286" spans="1:15" s="26" customFormat="1" ht="13.5" thickBot="1" x14ac:dyDescent="0.25">
      <c r="A286" s="338"/>
      <c r="B286" s="246" t="s">
        <v>34</v>
      </c>
      <c r="C286" s="247"/>
      <c r="D286" s="228"/>
      <c r="E286" s="228"/>
      <c r="F286" s="229"/>
      <c r="G286" s="228"/>
      <c r="H286" s="230"/>
      <c r="I286" s="230"/>
      <c r="J286" s="231"/>
      <c r="K286" s="348">
        <f>SUMPRODUCT($J$268:$J$284,K268:K284)</f>
        <v>0</v>
      </c>
      <c r="L286" s="348">
        <f>SUMPRODUCT($J$268:$J$284,L268:L284)</f>
        <v>0</v>
      </c>
      <c r="M286" s="348">
        <f>SUMPRODUCT($J$268:$J$284,M268:M284)</f>
        <v>0</v>
      </c>
      <c r="N286" s="348">
        <f>SUMPRODUCT($J$268:$J$284,N268:N284)</f>
        <v>0</v>
      </c>
      <c r="O286" s="348">
        <f>SUMPRODUCT($J$268:$J$284,O268:O284)</f>
        <v>0</v>
      </c>
    </row>
    <row r="287" spans="1:15" s="26" customFormat="1" ht="13.5" thickBot="1" x14ac:dyDescent="0.25">
      <c r="A287" s="338"/>
      <c r="B287" s="1085" t="s">
        <v>199</v>
      </c>
      <c r="C287" s="1085"/>
      <c r="D287" s="1085"/>
      <c r="E287" s="1085"/>
      <c r="F287" s="1085"/>
      <c r="G287" s="1085"/>
      <c r="H287" s="1085"/>
      <c r="I287" s="1085"/>
      <c r="J287" s="1086"/>
      <c r="K287" s="291"/>
      <c r="L287" s="291"/>
      <c r="M287" s="56"/>
      <c r="N287" s="56"/>
      <c r="O287" s="56"/>
    </row>
    <row r="288" spans="1:15" s="26" customFormat="1" x14ac:dyDescent="0.2">
      <c r="A288" s="338" t="s">
        <v>233</v>
      </c>
      <c r="B288" s="671" t="s">
        <v>25</v>
      </c>
      <c r="C288" s="47"/>
      <c r="D288" s="48">
        <v>500</v>
      </c>
      <c r="E288" s="48"/>
      <c r="F288" s="417"/>
      <c r="G288" s="48"/>
      <c r="H288" s="92"/>
      <c r="I288" s="92"/>
      <c r="J288" s="421"/>
      <c r="K288" s="422"/>
      <c r="L288" s="425"/>
      <c r="M288" s="423"/>
      <c r="N288" s="425"/>
      <c r="O288" s="424"/>
    </row>
    <row r="289" spans="1:15" s="26" customFormat="1" ht="13.5" thickBot="1" x14ac:dyDescent="0.25">
      <c r="A289" s="338" t="s">
        <v>234</v>
      </c>
      <c r="B289" s="672" t="s">
        <v>1057</v>
      </c>
      <c r="C289" s="571"/>
      <c r="D289" s="572">
        <v>500</v>
      </c>
      <c r="E289" s="572"/>
      <c r="F289" s="573"/>
      <c r="G289" s="572"/>
      <c r="H289" s="574"/>
      <c r="I289" s="574"/>
      <c r="J289" s="575"/>
      <c r="K289" s="576"/>
      <c r="L289" s="544"/>
      <c r="M289" s="577"/>
      <c r="N289" s="544"/>
      <c r="O289" s="578"/>
    </row>
    <row r="290" spans="1:15" s="26" customFormat="1" ht="13.5" thickBot="1" x14ac:dyDescent="0.25">
      <c r="A290" s="338"/>
      <c r="B290" s="307"/>
      <c r="C290" s="418"/>
      <c r="D290" s="418"/>
      <c r="E290" s="418"/>
      <c r="F290" s="419"/>
      <c r="G290" s="418"/>
      <c r="H290" s="418"/>
      <c r="I290" s="418"/>
      <c r="J290" s="420"/>
      <c r="K290" s="413"/>
      <c r="L290" s="291"/>
      <c r="M290" s="56"/>
      <c r="N290" s="56"/>
      <c r="O290" s="56"/>
    </row>
    <row r="291" spans="1:15" s="26" customFormat="1" x14ac:dyDescent="0.2">
      <c r="A291" s="338" t="s">
        <v>975</v>
      </c>
      <c r="B291" s="675" t="s">
        <v>159</v>
      </c>
      <c r="C291" s="304" t="s">
        <v>819</v>
      </c>
      <c r="D291" s="276">
        <v>14</v>
      </c>
      <c r="E291" s="93" t="s">
        <v>63</v>
      </c>
      <c r="F291" s="248">
        <v>6.8000000000000005E-2</v>
      </c>
      <c r="G291" s="93"/>
      <c r="H291" s="97">
        <v>30</v>
      </c>
      <c r="I291" s="249">
        <v>1.75</v>
      </c>
      <c r="J291" s="350">
        <v>1.98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347</v>
      </c>
      <c r="B292" s="675" t="s">
        <v>121</v>
      </c>
      <c r="C292" s="305" t="s">
        <v>122</v>
      </c>
      <c r="D292" s="107">
        <v>25</v>
      </c>
      <c r="E292" s="93" t="s">
        <v>63</v>
      </c>
      <c r="F292" s="302">
        <v>7.1999999999999995E-2</v>
      </c>
      <c r="G292" s="93"/>
      <c r="H292" s="93">
        <v>35</v>
      </c>
      <c r="I292" s="298">
        <v>1.5</v>
      </c>
      <c r="J292" s="351">
        <v>1.7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831</v>
      </c>
      <c r="B293" s="1035" t="s">
        <v>829</v>
      </c>
      <c r="C293" s="1036" t="s">
        <v>763</v>
      </c>
      <c r="D293" s="1037">
        <v>20</v>
      </c>
      <c r="E293" s="1038" t="s">
        <v>63</v>
      </c>
      <c r="F293" s="1039">
        <v>6.4000000000000001E-2</v>
      </c>
      <c r="G293" s="1038">
        <v>3</v>
      </c>
      <c r="H293" s="1038">
        <v>30</v>
      </c>
      <c r="I293" s="1040">
        <v>1.7</v>
      </c>
      <c r="J293" s="1041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764</v>
      </c>
      <c r="B294" s="1035" t="s">
        <v>762</v>
      </c>
      <c r="C294" s="1036" t="s">
        <v>763</v>
      </c>
      <c r="D294" s="1037">
        <v>20</v>
      </c>
      <c r="E294" s="1038" t="s">
        <v>63</v>
      </c>
      <c r="F294" s="1039">
        <v>6.4000000000000001E-2</v>
      </c>
      <c r="G294" s="1038">
        <v>3</v>
      </c>
      <c r="H294" s="1038">
        <v>30</v>
      </c>
      <c r="I294" s="1040">
        <v>1.7</v>
      </c>
      <c r="J294" s="1041">
        <v>1.8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349</v>
      </c>
      <c r="B295" s="676" t="s">
        <v>468</v>
      </c>
      <c r="C295" s="306" t="s">
        <v>128</v>
      </c>
      <c r="D295" s="303">
        <v>30</v>
      </c>
      <c r="E295" s="296" t="s">
        <v>64</v>
      </c>
      <c r="F295" s="302">
        <v>7.1999999999999995E-2</v>
      </c>
      <c r="G295" s="299"/>
      <c r="H295" s="299">
        <v>30</v>
      </c>
      <c r="I295" s="300">
        <v>6.9</v>
      </c>
      <c r="J295" s="352">
        <v>7.1</v>
      </c>
      <c r="K295" s="15"/>
      <c r="L295" s="15"/>
      <c r="M295" s="15"/>
      <c r="N295" s="15"/>
      <c r="O295" s="15"/>
    </row>
    <row r="296" spans="1:15" s="26" customFormat="1" x14ac:dyDescent="0.2">
      <c r="A296" s="338" t="s">
        <v>650</v>
      </c>
      <c r="B296" s="676" t="s">
        <v>472</v>
      </c>
      <c r="C296" s="306" t="s">
        <v>128</v>
      </c>
      <c r="D296" s="303">
        <v>16</v>
      </c>
      <c r="E296" s="296" t="s">
        <v>64</v>
      </c>
      <c r="F296" s="302">
        <v>7.1999999999999995E-2</v>
      </c>
      <c r="G296" s="299"/>
      <c r="H296" s="299">
        <v>30</v>
      </c>
      <c r="I296" s="300">
        <v>4.4800000000000004</v>
      </c>
      <c r="J296" s="352">
        <v>5.35</v>
      </c>
      <c r="K296" s="15"/>
      <c r="L296" s="15"/>
      <c r="M296" s="15"/>
      <c r="N296" s="15"/>
      <c r="O296" s="15"/>
    </row>
    <row r="297" spans="1:15" s="26" customFormat="1" x14ac:dyDescent="0.2">
      <c r="A297" s="338"/>
      <c r="B297" s="676"/>
      <c r="C297" s="306"/>
      <c r="D297" s="303"/>
      <c r="E297" s="296"/>
      <c r="F297" s="302"/>
      <c r="G297" s="299"/>
      <c r="H297" s="299"/>
      <c r="I297" s="300"/>
      <c r="J297" s="352"/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442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755</v>
      </c>
      <c r="B299" s="675" t="s">
        <v>754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1042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hidden="1" x14ac:dyDescent="0.2">
      <c r="A301" s="338" t="s">
        <v>947</v>
      </c>
      <c r="B301" s="675" t="s">
        <v>948</v>
      </c>
      <c r="C301" s="305" t="s">
        <v>235</v>
      </c>
      <c r="D301" s="274">
        <v>18</v>
      </c>
      <c r="E301" s="93" t="s">
        <v>64</v>
      </c>
      <c r="F301" s="297">
        <v>6.5000000000000002E-2</v>
      </c>
      <c r="G301" s="93">
        <v>4</v>
      </c>
      <c r="H301" s="93">
        <v>28</v>
      </c>
      <c r="I301" s="298">
        <v>2.34</v>
      </c>
      <c r="J301" s="351">
        <v>2.87</v>
      </c>
      <c r="K301" s="15"/>
      <c r="L301" s="15"/>
      <c r="M301" s="15"/>
      <c r="N301" s="15"/>
      <c r="O301" s="15"/>
    </row>
    <row r="302" spans="1:15" s="26" customFormat="1" hidden="1" x14ac:dyDescent="0.2">
      <c r="A302" s="338"/>
      <c r="B302" s="675" t="s">
        <v>1043</v>
      </c>
      <c r="C302" s="305" t="s">
        <v>447</v>
      </c>
      <c r="D302" s="274">
        <v>42</v>
      </c>
      <c r="E302" s="93" t="s">
        <v>64</v>
      </c>
      <c r="F302" s="297">
        <v>7.1999999999999995E-2</v>
      </c>
      <c r="G302" s="93">
        <v>5</v>
      </c>
      <c r="H302" s="93">
        <v>35</v>
      </c>
      <c r="I302" s="298">
        <v>2.1</v>
      </c>
      <c r="J302" s="351">
        <v>4.29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757</v>
      </c>
      <c r="B303" s="675" t="s">
        <v>756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6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hidden="1" x14ac:dyDescent="0.2">
      <c r="A304" s="338" t="s">
        <v>949</v>
      </c>
      <c r="B304" s="675" t="s">
        <v>950</v>
      </c>
      <c r="C304" s="305" t="s">
        <v>235</v>
      </c>
      <c r="D304" s="274">
        <v>18</v>
      </c>
      <c r="E304" s="93" t="s">
        <v>64</v>
      </c>
      <c r="F304" s="297">
        <v>6.5000000000000002E-2</v>
      </c>
      <c r="G304" s="93">
        <v>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hidden="1" x14ac:dyDescent="0.2">
      <c r="A305" s="338"/>
      <c r="B305" s="675" t="s">
        <v>445</v>
      </c>
      <c r="C305" s="305" t="s">
        <v>447</v>
      </c>
      <c r="D305" s="274">
        <v>42</v>
      </c>
      <c r="E305" s="93" t="s">
        <v>64</v>
      </c>
      <c r="F305" s="297">
        <v>7.1999999999999995E-2</v>
      </c>
      <c r="G305" s="93">
        <v>5</v>
      </c>
      <c r="H305" s="93">
        <v>35</v>
      </c>
      <c r="I305" s="298">
        <v>2.1</v>
      </c>
      <c r="J305" s="351">
        <v>4.29</v>
      </c>
      <c r="K305" s="15"/>
      <c r="L305" s="15"/>
      <c r="M305" s="15"/>
      <c r="N305" s="15"/>
      <c r="O305" s="15"/>
    </row>
    <row r="306" spans="1:15" s="26" customFormat="1" x14ac:dyDescent="0.2">
      <c r="A306" s="338"/>
      <c r="B306" s="675"/>
      <c r="C306" s="305"/>
      <c r="D306" s="274"/>
      <c r="E306" s="93"/>
      <c r="F306" s="297"/>
      <c r="G306" s="93"/>
      <c r="H306" s="93"/>
      <c r="I306" s="298"/>
      <c r="J306" s="351"/>
      <c r="K306" s="15"/>
      <c r="L306" s="15"/>
      <c r="M306" s="15"/>
      <c r="N306" s="15"/>
      <c r="O306" s="15"/>
    </row>
    <row r="307" spans="1:15" s="26" customFormat="1" x14ac:dyDescent="0.2">
      <c r="A307" s="338" t="s">
        <v>1045</v>
      </c>
      <c r="B307" s="675" t="s">
        <v>1044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1049</v>
      </c>
      <c r="B308" s="675" t="s">
        <v>1048</v>
      </c>
      <c r="C308" s="305" t="s">
        <v>1050</v>
      </c>
      <c r="D308" s="274">
        <v>18</v>
      </c>
      <c r="E308" s="93" t="s">
        <v>64</v>
      </c>
      <c r="F308" s="297">
        <v>6.5000000000000002E-2</v>
      </c>
      <c r="G308" s="93">
        <v>14</v>
      </c>
      <c r="H308" s="93">
        <v>28</v>
      </c>
      <c r="I308" s="298">
        <v>2.34</v>
      </c>
      <c r="J308" s="351">
        <v>2.87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1248</v>
      </c>
      <c r="B309" s="675" t="s">
        <v>1249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1250</v>
      </c>
      <c r="B310" s="675" t="s">
        <v>1251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1301</v>
      </c>
      <c r="B311" s="675" t="s">
        <v>1302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1047</v>
      </c>
      <c r="B312" s="675" t="s">
        <v>1046</v>
      </c>
      <c r="C312" s="305" t="s">
        <v>36</v>
      </c>
      <c r="D312" s="274">
        <v>18</v>
      </c>
      <c r="E312" s="93" t="s">
        <v>64</v>
      </c>
      <c r="F312" s="297">
        <v>4.2999999999999997E-2</v>
      </c>
      <c r="G312" s="93">
        <v>18</v>
      </c>
      <c r="H312" s="93">
        <v>36</v>
      </c>
      <c r="I312" s="298">
        <v>1.44</v>
      </c>
      <c r="J312" s="351">
        <v>1.8</v>
      </c>
      <c r="K312" s="15"/>
      <c r="L312" s="15"/>
      <c r="M312" s="15"/>
      <c r="N312" s="15"/>
      <c r="O312" s="15"/>
    </row>
    <row r="313" spans="1:15" s="26" customFormat="1" x14ac:dyDescent="0.2">
      <c r="A313" s="338" t="s">
        <v>1052</v>
      </c>
      <c r="B313" s="675" t="s">
        <v>1051</v>
      </c>
      <c r="C313" s="305" t="s">
        <v>1050</v>
      </c>
      <c r="D313" s="274">
        <v>18</v>
      </c>
      <c r="E313" s="93" t="s">
        <v>64</v>
      </c>
      <c r="F313" s="297">
        <v>6.5000000000000002E-2</v>
      </c>
      <c r="G313" s="93">
        <v>14</v>
      </c>
      <c r="H313" s="93">
        <v>28</v>
      </c>
      <c r="I313" s="298">
        <v>2.34</v>
      </c>
      <c r="J313" s="351">
        <v>2.87</v>
      </c>
      <c r="K313" s="15"/>
      <c r="L313" s="15"/>
      <c r="M313" s="15"/>
      <c r="N313" s="15"/>
      <c r="O313" s="15"/>
    </row>
    <row r="314" spans="1:15" s="26" customFormat="1" ht="13.5" customHeigh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949</v>
      </c>
      <c r="B315" s="675" t="s">
        <v>950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947</v>
      </c>
      <c r="B316" s="675" t="s">
        <v>948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ht="13.5" customHeight="1" x14ac:dyDescent="0.2">
      <c r="A317" s="338" t="s">
        <v>1304</v>
      </c>
      <c r="B317" s="675" t="s">
        <v>1303</v>
      </c>
      <c r="C317" s="305" t="s">
        <v>1050</v>
      </c>
      <c r="D317" s="274">
        <v>18</v>
      </c>
      <c r="E317" s="93" t="s">
        <v>64</v>
      </c>
      <c r="F317" s="297">
        <v>6.5000000000000002E-2</v>
      </c>
      <c r="G317" s="93">
        <v>14</v>
      </c>
      <c r="H317" s="93">
        <v>28</v>
      </c>
      <c r="I317" s="298">
        <v>2.34</v>
      </c>
      <c r="J317" s="351">
        <v>2.87</v>
      </c>
      <c r="K317" s="15"/>
      <c r="L317" s="15"/>
      <c r="M317" s="15"/>
      <c r="N317" s="15"/>
      <c r="O317" s="15"/>
    </row>
    <row r="318" spans="1:15" s="26" customFormat="1" x14ac:dyDescent="0.2">
      <c r="A318" s="338"/>
      <c r="B318" s="675"/>
      <c r="C318" s="305"/>
      <c r="D318" s="274"/>
      <c r="E318" s="93"/>
      <c r="F318" s="297"/>
      <c r="G318" s="93"/>
      <c r="H318" s="93"/>
      <c r="I318" s="298"/>
      <c r="J318" s="351"/>
      <c r="K318" s="15"/>
      <c r="L318" s="15"/>
      <c r="M318" s="15"/>
      <c r="N318" s="15"/>
      <c r="O318" s="15"/>
    </row>
    <row r="319" spans="1:15" s="26" customFormat="1" ht="13.5" thickBot="1" x14ac:dyDescent="0.25">
      <c r="A319" s="338" t="s">
        <v>583</v>
      </c>
      <c r="B319" s="675" t="s">
        <v>582</v>
      </c>
      <c r="C319" s="305" t="s">
        <v>2</v>
      </c>
      <c r="D319" s="107">
        <v>36</v>
      </c>
      <c r="E319" s="93" t="s">
        <v>171</v>
      </c>
      <c r="F319" s="297">
        <v>3.4000000000000002E-2</v>
      </c>
      <c r="G319" s="93"/>
      <c r="H319" s="93">
        <v>50</v>
      </c>
      <c r="I319" s="298">
        <v>5.04</v>
      </c>
      <c r="J319" s="351">
        <v>5.2560000000000002</v>
      </c>
      <c r="K319" s="15"/>
      <c r="L319" s="15"/>
      <c r="M319" s="15"/>
      <c r="N319" s="15"/>
      <c r="O319" s="15"/>
    </row>
    <row r="320" spans="1:15" s="26" customFormat="1" ht="13.5" thickBot="1" x14ac:dyDescent="0.25">
      <c r="A320" s="338"/>
      <c r="B320" s="243" t="s">
        <v>389</v>
      </c>
      <c r="C320" s="301"/>
      <c r="D320" s="301"/>
      <c r="E320" s="224" t="s">
        <v>161</v>
      </c>
      <c r="F320" s="225">
        <f>SUMPRODUCT($F$291:$F$319,K291:K319)</f>
        <v>0</v>
      </c>
      <c r="G320" s="225">
        <f>SUMPRODUCT($F$291:$F$319,L291:L319)</f>
        <v>0</v>
      </c>
      <c r="H320" s="225">
        <f>SUMPRODUCT($F$291:$F$319,M291:M319)</f>
        <v>0</v>
      </c>
      <c r="I320" s="225">
        <f>SUMPRODUCT($F$291:$F$319,N291:N319)</f>
        <v>0</v>
      </c>
      <c r="J320" s="225">
        <f>SUMPRODUCT($F$291:$F$319,O291:O319)</f>
        <v>0</v>
      </c>
      <c r="K320" s="426">
        <f>SUMPRODUCT($I$291:$I$319,K291:K319)</f>
        <v>0</v>
      </c>
      <c r="L320" s="426">
        <f>SUMPRODUCT($I$291:$I$319,L291:L319)</f>
        <v>0</v>
      </c>
      <c r="M320" s="426">
        <f>SUMPRODUCT($I$291:$I$319,M291:M319)</f>
        <v>0</v>
      </c>
      <c r="N320" s="426">
        <f>SUMPRODUCT($I$291:$I$319,N291:N319)</f>
        <v>0</v>
      </c>
      <c r="O320" s="426">
        <f>SUMPRODUCT($I$291:$I$319,O291:O319)</f>
        <v>0</v>
      </c>
    </row>
    <row r="321" spans="1:15" s="26" customFormat="1" ht="13.5" thickBot="1" x14ac:dyDescent="0.25">
      <c r="A321" s="338"/>
      <c r="B321" s="246" t="s">
        <v>34</v>
      </c>
      <c r="C321" s="194"/>
      <c r="D321" s="194"/>
      <c r="E321" s="194"/>
      <c r="F321" s="250"/>
      <c r="G321" s="194"/>
      <c r="H321" s="251"/>
      <c r="I321" s="251"/>
      <c r="J321" s="252"/>
      <c r="K321" s="427">
        <f>SUMPRODUCT($J$291:$J$319,K291:K319)</f>
        <v>0</v>
      </c>
      <c r="L321" s="427">
        <f>SUMPRODUCT($J$291:$J$319,L291:L319)</f>
        <v>0</v>
      </c>
      <c r="M321" s="427">
        <f>SUMPRODUCT($J$291:$J$319,M291:M319)</f>
        <v>0</v>
      </c>
      <c r="N321" s="427">
        <f>SUMPRODUCT($J$291:$J$319,N291:N319)</f>
        <v>0</v>
      </c>
      <c r="O321" s="427">
        <f>SUMPRODUCT($J$291:$J$319,O291:O319)</f>
        <v>0</v>
      </c>
    </row>
    <row r="322" spans="1:15" s="26" customFormat="1" x14ac:dyDescent="0.2">
      <c r="A322" s="338"/>
      <c r="B322" s="314" t="s">
        <v>562</v>
      </c>
      <c r="C322" s="942"/>
      <c r="D322" s="936"/>
      <c r="E322" s="607"/>
      <c r="F322" s="608"/>
      <c r="G322" s="609"/>
      <c r="H322" s="936"/>
      <c r="I322" s="936"/>
      <c r="J322" s="610"/>
      <c r="K322" s="476"/>
      <c r="L322" s="15"/>
      <c r="M322" s="15"/>
      <c r="N322" s="15"/>
      <c r="O322" s="15"/>
    </row>
    <row r="323" spans="1:15" s="26" customFormat="1" ht="15" x14ac:dyDescent="0.2">
      <c r="A323" s="869" t="s">
        <v>1171</v>
      </c>
      <c r="B323" s="939" t="s">
        <v>1175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ht="15" x14ac:dyDescent="0.2">
      <c r="A324" s="869" t="s">
        <v>1172</v>
      </c>
      <c r="B324" s="939" t="s">
        <v>1176</v>
      </c>
      <c r="C324" s="436" t="s">
        <v>74</v>
      </c>
      <c r="D324" s="112">
        <v>10</v>
      </c>
      <c r="E324" s="127" t="s">
        <v>63</v>
      </c>
      <c r="F324" s="253">
        <v>8.9999999999999993E-3</v>
      </c>
      <c r="G324" s="254">
        <v>16</v>
      </c>
      <c r="H324" s="112">
        <v>128</v>
      </c>
      <c r="I324" s="112">
        <v>2.5</v>
      </c>
      <c r="J324" s="366">
        <v>2.95</v>
      </c>
      <c r="K324" s="476"/>
      <c r="L324" s="476"/>
      <c r="M324" s="476"/>
      <c r="N324" s="476"/>
      <c r="O324" s="476"/>
    </row>
    <row r="325" spans="1:15" s="26" customFormat="1" x14ac:dyDescent="0.2">
      <c r="A325" s="869" t="s">
        <v>364</v>
      </c>
      <c r="B325" s="940" t="s">
        <v>1169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x14ac:dyDescent="0.2">
      <c r="A326" s="869" t="s">
        <v>365</v>
      </c>
      <c r="B326" s="940" t="s">
        <v>1170</v>
      </c>
      <c r="C326" s="436" t="s">
        <v>55</v>
      </c>
      <c r="D326" s="112">
        <v>4</v>
      </c>
      <c r="E326" s="127" t="s">
        <v>63</v>
      </c>
      <c r="F326" s="253">
        <v>1.7000000000000001E-2</v>
      </c>
      <c r="G326" s="254">
        <v>8</v>
      </c>
      <c r="H326" s="112">
        <v>64</v>
      </c>
      <c r="I326" s="112">
        <v>8</v>
      </c>
      <c r="J326" s="366">
        <v>9.07</v>
      </c>
      <c r="K326" s="476"/>
      <c r="L326" s="15"/>
      <c r="M326" s="15"/>
      <c r="N326" s="15"/>
      <c r="O326" s="15"/>
    </row>
    <row r="327" spans="1:15" s="26" customFormat="1" ht="13.5" thickBot="1" x14ac:dyDescent="0.25">
      <c r="A327" s="869"/>
      <c r="B327" s="941" t="s">
        <v>558</v>
      </c>
      <c r="C327" s="925"/>
      <c r="D327" s="611"/>
      <c r="E327" s="612"/>
      <c r="F327" s="613"/>
      <c r="G327" s="614"/>
      <c r="H327" s="611"/>
      <c r="I327" s="611"/>
      <c r="J327" s="615"/>
      <c r="K327" s="476"/>
      <c r="L327" s="15"/>
      <c r="M327" s="15"/>
      <c r="N327" s="15"/>
      <c r="O327" s="15"/>
    </row>
    <row r="328" spans="1:15" s="26" customFormat="1" x14ac:dyDescent="0.2">
      <c r="A328" s="338"/>
      <c r="B328" s="709" t="s">
        <v>561</v>
      </c>
      <c r="C328" s="619"/>
      <c r="D328" s="619"/>
      <c r="E328" s="607"/>
      <c r="F328" s="608"/>
      <c r="G328" s="609"/>
      <c r="H328" s="619"/>
      <c r="I328" s="619"/>
      <c r="J328" s="610"/>
      <c r="K328" s="15"/>
      <c r="L328" s="15"/>
      <c r="M328" s="15"/>
      <c r="N328" s="15"/>
      <c r="O328" s="15"/>
    </row>
    <row r="329" spans="1:15" s="26" customFormat="1" x14ac:dyDescent="0.2">
      <c r="A329" s="338" t="s">
        <v>1357</v>
      </c>
      <c r="B329" s="678" t="s">
        <v>1355</v>
      </c>
      <c r="C329" s="112" t="s">
        <v>1356</v>
      </c>
      <c r="D329" s="112"/>
      <c r="E329" s="534" t="s">
        <v>126</v>
      </c>
      <c r="F329" s="253">
        <v>1.2E-2</v>
      </c>
      <c r="G329" s="254">
        <v>10</v>
      </c>
      <c r="H329" s="112">
        <v>100</v>
      </c>
      <c r="I329" s="112">
        <v>4</v>
      </c>
      <c r="J329" s="366">
        <v>4.5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1099</v>
      </c>
      <c r="B330" s="723" t="s">
        <v>1098</v>
      </c>
      <c r="C330" s="911" t="s">
        <v>31</v>
      </c>
      <c r="D330" s="911">
        <v>10</v>
      </c>
      <c r="E330" s="534" t="s">
        <v>126</v>
      </c>
      <c r="F330" s="724">
        <v>1.7000000000000001E-2</v>
      </c>
      <c r="G330" s="725">
        <v>12</v>
      </c>
      <c r="H330" s="911">
        <v>72</v>
      </c>
      <c r="I330" s="911">
        <v>5</v>
      </c>
      <c r="J330" s="726">
        <v>5.4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1335</v>
      </c>
      <c r="B331" s="723" t="s">
        <v>716</v>
      </c>
      <c r="C331" s="722" t="s">
        <v>715</v>
      </c>
      <c r="D331" s="1034">
        <v>12</v>
      </c>
      <c r="E331" s="534" t="s">
        <v>126</v>
      </c>
      <c r="F331" s="724">
        <v>1.0999999999999999E-2</v>
      </c>
      <c r="G331" s="725">
        <v>16</v>
      </c>
      <c r="H331" s="1034">
        <v>128</v>
      </c>
      <c r="I331" s="727">
        <v>1.778</v>
      </c>
      <c r="J331" s="726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1243</v>
      </c>
      <c r="B332" s="723" t="s">
        <v>1242</v>
      </c>
      <c r="C332" s="1017" t="s">
        <v>715</v>
      </c>
      <c r="D332" s="1017">
        <v>12</v>
      </c>
      <c r="E332" s="534" t="s">
        <v>126</v>
      </c>
      <c r="F332" s="724">
        <v>1.0999999999999999E-2</v>
      </c>
      <c r="G332" s="725">
        <v>16</v>
      </c>
      <c r="H332" s="1017">
        <v>128</v>
      </c>
      <c r="I332" s="727">
        <v>1.778</v>
      </c>
      <c r="J332" s="726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 t="s">
        <v>1245</v>
      </c>
      <c r="B333" s="723" t="s">
        <v>1244</v>
      </c>
      <c r="C333" s="1017" t="s">
        <v>715</v>
      </c>
      <c r="D333" s="1017">
        <v>12</v>
      </c>
      <c r="E333" s="534" t="s">
        <v>126</v>
      </c>
      <c r="F333" s="724">
        <v>1.0999999999999999E-2</v>
      </c>
      <c r="G333" s="725">
        <v>16</v>
      </c>
      <c r="H333" s="1017">
        <v>128</v>
      </c>
      <c r="I333" s="727">
        <v>1.778</v>
      </c>
      <c r="J333" s="726">
        <v>2.62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3" t="s">
        <v>1081</v>
      </c>
      <c r="C334" s="864">
        <v>5</v>
      </c>
      <c r="D334" s="864"/>
      <c r="E334" s="534" t="s">
        <v>64</v>
      </c>
      <c r="F334" s="724">
        <v>1.7000000000000001E-2</v>
      </c>
      <c r="G334" s="725">
        <v>12</v>
      </c>
      <c r="H334" s="864">
        <v>72</v>
      </c>
      <c r="I334" s="727">
        <v>5</v>
      </c>
      <c r="J334" s="726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29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0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0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678" t="s">
        <v>1100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1313</v>
      </c>
      <c r="B340" s="678" t="s">
        <v>1314</v>
      </c>
      <c r="C340" s="112" t="s">
        <v>1315</v>
      </c>
      <c r="D340" s="112">
        <v>12</v>
      </c>
      <c r="E340" s="127" t="s">
        <v>126</v>
      </c>
      <c r="F340" s="253">
        <v>1.7000000000000001E-2</v>
      </c>
      <c r="G340" s="254">
        <v>8</v>
      </c>
      <c r="H340" s="112">
        <v>72</v>
      </c>
      <c r="I340" s="112">
        <v>1.8</v>
      </c>
      <c r="J340" s="366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1316</v>
      </c>
      <c r="B343" s="678" t="s">
        <v>1317</v>
      </c>
      <c r="C343" s="112" t="s">
        <v>1315</v>
      </c>
      <c r="D343" s="112">
        <v>12</v>
      </c>
      <c r="E343" s="127" t="s">
        <v>126</v>
      </c>
      <c r="F343" s="253">
        <v>1.7000000000000001E-2</v>
      </c>
      <c r="G343" s="254">
        <v>8</v>
      </c>
      <c r="H343" s="112">
        <v>72</v>
      </c>
      <c r="I343" s="112">
        <v>1.8</v>
      </c>
      <c r="J343" s="366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1312</v>
      </c>
      <c r="B345" s="678" t="s">
        <v>1311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x14ac:dyDescent="0.2">
      <c r="A347" s="338" t="s">
        <v>1277</v>
      </c>
      <c r="B347" s="678" t="s">
        <v>1275</v>
      </c>
      <c r="C347" s="112" t="s">
        <v>1276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x14ac:dyDescent="0.2">
      <c r="A348" s="338" t="s">
        <v>943</v>
      </c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x14ac:dyDescent="0.2">
      <c r="A349" s="338" t="s">
        <v>1106</v>
      </c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thickBot="1" x14ac:dyDescent="0.25">
      <c r="A350" s="338" t="s">
        <v>504</v>
      </c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09" t="s">
        <v>989</v>
      </c>
      <c r="C351" s="798"/>
      <c r="D351" s="798"/>
      <c r="E351" s="607"/>
      <c r="F351" s="608"/>
      <c r="G351" s="609"/>
      <c r="H351" s="798"/>
      <c r="I351" s="798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0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1286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1234</v>
      </c>
      <c r="B356" s="678" t="s">
        <v>1235</v>
      </c>
      <c r="C356" s="112" t="s">
        <v>31</v>
      </c>
      <c r="D356" s="112">
        <v>10</v>
      </c>
      <c r="E356" s="127" t="s">
        <v>126</v>
      </c>
      <c r="F356" s="253">
        <v>1.7000000000000001E-2</v>
      </c>
      <c r="G356" s="254">
        <v>12</v>
      </c>
      <c r="H356" s="112">
        <v>72</v>
      </c>
      <c r="I356" s="112">
        <v>5</v>
      </c>
      <c r="J356" s="366">
        <v>5.34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1321</v>
      </c>
      <c r="B357" s="678" t="s">
        <v>1322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1262</v>
      </c>
      <c r="B358" s="678" t="s">
        <v>1254</v>
      </c>
      <c r="C358" s="112">
        <v>4</v>
      </c>
      <c r="D358" s="112"/>
      <c r="E358" s="127" t="s">
        <v>62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1263</v>
      </c>
      <c r="B359" s="678" t="s">
        <v>1255</v>
      </c>
      <c r="C359" s="112" t="s">
        <v>182</v>
      </c>
      <c r="D359" s="112">
        <v>4</v>
      </c>
      <c r="E359" s="127" t="s">
        <v>62</v>
      </c>
      <c r="F359" s="253">
        <v>1.7000000000000001E-2</v>
      </c>
      <c r="G359" s="254">
        <v>10</v>
      </c>
      <c r="H359" s="112">
        <v>100</v>
      </c>
      <c r="I359" s="112">
        <v>4</v>
      </c>
      <c r="J359" s="366">
        <v>4.76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1325</v>
      </c>
      <c r="B360" s="848" t="s">
        <v>1326</v>
      </c>
      <c r="C360" s="700">
        <v>4</v>
      </c>
      <c r="D360" s="700"/>
      <c r="E360" s="701" t="s">
        <v>62</v>
      </c>
      <c r="F360" s="702">
        <v>1.2E-2</v>
      </c>
      <c r="G360" s="703">
        <v>10</v>
      </c>
      <c r="H360" s="700">
        <v>100</v>
      </c>
      <c r="I360" s="700">
        <v>4</v>
      </c>
      <c r="J360" s="704">
        <v>4.5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1328</v>
      </c>
      <c r="B361" s="848" t="s">
        <v>1327</v>
      </c>
      <c r="C361" s="700" t="s">
        <v>182</v>
      </c>
      <c r="D361" s="700">
        <v>4</v>
      </c>
      <c r="E361" s="701" t="s">
        <v>62</v>
      </c>
      <c r="F361" s="702">
        <v>1.7000000000000001E-2</v>
      </c>
      <c r="G361" s="703">
        <v>10</v>
      </c>
      <c r="H361" s="700">
        <v>100</v>
      </c>
      <c r="I361" s="700">
        <v>4</v>
      </c>
      <c r="J361" s="704">
        <v>4.76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1330</v>
      </c>
      <c r="B362" s="848" t="s">
        <v>1329</v>
      </c>
      <c r="C362" s="700">
        <v>4</v>
      </c>
      <c r="D362" s="700"/>
      <c r="E362" s="701" t="s">
        <v>62</v>
      </c>
      <c r="F362" s="702">
        <v>1.2E-2</v>
      </c>
      <c r="G362" s="703">
        <v>10</v>
      </c>
      <c r="H362" s="700">
        <v>100</v>
      </c>
      <c r="I362" s="700">
        <v>4</v>
      </c>
      <c r="J362" s="704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1264</v>
      </c>
      <c r="B363" s="678" t="s">
        <v>1256</v>
      </c>
      <c r="C363" s="112">
        <v>4</v>
      </c>
      <c r="D363" s="112"/>
      <c r="E363" s="127" t="s">
        <v>62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1265</v>
      </c>
      <c r="B364" s="678" t="s">
        <v>1257</v>
      </c>
      <c r="C364" s="112" t="s">
        <v>182</v>
      </c>
      <c r="D364" s="112">
        <v>4</v>
      </c>
      <c r="E364" s="127" t="s">
        <v>62</v>
      </c>
      <c r="F364" s="253">
        <v>1.7000000000000001E-2</v>
      </c>
      <c r="G364" s="254">
        <v>10</v>
      </c>
      <c r="H364" s="112">
        <v>100</v>
      </c>
      <c r="I364" s="112">
        <v>4</v>
      </c>
      <c r="J364" s="366">
        <v>4.76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1341</v>
      </c>
      <c r="B365" s="848" t="s">
        <v>1342</v>
      </c>
      <c r="C365" s="700">
        <v>2.5</v>
      </c>
      <c r="D365" s="700"/>
      <c r="E365" s="701" t="s">
        <v>126</v>
      </c>
      <c r="F365" s="702">
        <v>1.2E-2</v>
      </c>
      <c r="G365" s="703">
        <v>10</v>
      </c>
      <c r="H365" s="700">
        <v>100</v>
      </c>
      <c r="I365" s="700">
        <v>2.5</v>
      </c>
      <c r="J365" s="704">
        <v>2.95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1344</v>
      </c>
      <c r="B366" s="848" t="s">
        <v>1343</v>
      </c>
      <c r="C366" s="700" t="s">
        <v>31</v>
      </c>
      <c r="D366" s="700">
        <v>6</v>
      </c>
      <c r="E366" s="701" t="s">
        <v>126</v>
      </c>
      <c r="F366" s="702">
        <v>1.7000000000000001E-2</v>
      </c>
      <c r="G366" s="703">
        <v>12</v>
      </c>
      <c r="H366" s="700">
        <v>72</v>
      </c>
      <c r="I366" s="700">
        <v>3</v>
      </c>
      <c r="J366" s="704">
        <v>3.35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1346</v>
      </c>
      <c r="B367" s="848" t="s">
        <v>1345</v>
      </c>
      <c r="C367" s="700">
        <v>2.5</v>
      </c>
      <c r="D367" s="700"/>
      <c r="E367" s="701" t="s">
        <v>126</v>
      </c>
      <c r="F367" s="702">
        <v>1.2E-2</v>
      </c>
      <c r="G367" s="703">
        <v>10</v>
      </c>
      <c r="H367" s="700">
        <v>100</v>
      </c>
      <c r="I367" s="700">
        <v>2.5</v>
      </c>
      <c r="J367" s="704">
        <v>2.95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1348</v>
      </c>
      <c r="B368" s="848" t="s">
        <v>1347</v>
      </c>
      <c r="C368" s="700" t="s">
        <v>31</v>
      </c>
      <c r="D368" s="700">
        <v>6</v>
      </c>
      <c r="E368" s="701" t="s">
        <v>126</v>
      </c>
      <c r="F368" s="702">
        <v>1.7000000000000001E-2</v>
      </c>
      <c r="G368" s="703">
        <v>12</v>
      </c>
      <c r="H368" s="700">
        <v>72</v>
      </c>
      <c r="I368" s="700">
        <v>3</v>
      </c>
      <c r="J368" s="704">
        <v>3.35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1350</v>
      </c>
      <c r="B369" s="848" t="s">
        <v>1349</v>
      </c>
      <c r="C369" s="700">
        <v>2.5</v>
      </c>
      <c r="D369" s="700"/>
      <c r="E369" s="701" t="s">
        <v>126</v>
      </c>
      <c r="F369" s="702">
        <v>1.2E-2</v>
      </c>
      <c r="G369" s="703">
        <v>10</v>
      </c>
      <c r="H369" s="700">
        <v>100</v>
      </c>
      <c r="I369" s="700">
        <v>2.5</v>
      </c>
      <c r="J369" s="704">
        <v>2.95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1352</v>
      </c>
      <c r="B370" s="848" t="s">
        <v>1351</v>
      </c>
      <c r="C370" s="700" t="s">
        <v>31</v>
      </c>
      <c r="D370" s="700">
        <v>6</v>
      </c>
      <c r="E370" s="701" t="s">
        <v>126</v>
      </c>
      <c r="F370" s="702">
        <v>1.7000000000000001E-2</v>
      </c>
      <c r="G370" s="703">
        <v>12</v>
      </c>
      <c r="H370" s="700">
        <v>72</v>
      </c>
      <c r="I370" s="700">
        <v>3</v>
      </c>
      <c r="J370" s="704">
        <v>3.35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1354</v>
      </c>
      <c r="B371" s="848" t="s">
        <v>1353</v>
      </c>
      <c r="C371" s="700">
        <v>2.5</v>
      </c>
      <c r="D371" s="700"/>
      <c r="E371" s="701" t="s">
        <v>126</v>
      </c>
      <c r="F371" s="702">
        <v>1.2E-2</v>
      </c>
      <c r="G371" s="703">
        <v>10</v>
      </c>
      <c r="H371" s="700">
        <v>100</v>
      </c>
      <c r="I371" s="700">
        <v>2.5</v>
      </c>
      <c r="J371" s="704">
        <v>2.95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681</v>
      </c>
      <c r="B372" s="678" t="s">
        <v>697</v>
      </c>
      <c r="C372" s="112" t="s">
        <v>683</v>
      </c>
      <c r="D372" s="112">
        <v>78</v>
      </c>
      <c r="E372" s="127" t="s">
        <v>126</v>
      </c>
      <c r="F372" s="253">
        <v>8.9999999999999993E-3</v>
      </c>
      <c r="G372" s="254">
        <v>15</v>
      </c>
      <c r="H372" s="112">
        <v>120</v>
      </c>
      <c r="I372" s="112">
        <v>2.2599999999999998</v>
      </c>
      <c r="J372" s="366">
        <v>2.98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682</v>
      </c>
      <c r="B373" s="678" t="s">
        <v>784</v>
      </c>
      <c r="C373" s="112" t="s">
        <v>683</v>
      </c>
      <c r="D373" s="112">
        <v>84</v>
      </c>
      <c r="E373" s="127" t="s">
        <v>126</v>
      </c>
      <c r="F373" s="253">
        <v>8.9999999999999993E-3</v>
      </c>
      <c r="G373" s="254">
        <v>15</v>
      </c>
      <c r="H373" s="112">
        <v>120</v>
      </c>
      <c r="I373" s="112">
        <v>2.2599999999999998</v>
      </c>
      <c r="J373" s="366">
        <v>2.98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684</v>
      </c>
      <c r="B374" s="678" t="s">
        <v>785</v>
      </c>
      <c r="C374" s="112" t="s">
        <v>696</v>
      </c>
      <c r="D374" s="112">
        <v>78</v>
      </c>
      <c r="E374" s="127" t="s">
        <v>126</v>
      </c>
      <c r="F374" s="253">
        <v>8.9999999999999993E-3</v>
      </c>
      <c r="G374" s="254">
        <v>15</v>
      </c>
      <c r="H374" s="112">
        <v>120</v>
      </c>
      <c r="I374" s="112">
        <v>2.4300000000000002</v>
      </c>
      <c r="J374" s="366">
        <v>3.08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685</v>
      </c>
      <c r="B375" s="678" t="s">
        <v>700</v>
      </c>
      <c r="C375" s="112" t="s">
        <v>696</v>
      </c>
      <c r="D375" s="112">
        <v>84</v>
      </c>
      <c r="E375" s="127" t="s">
        <v>126</v>
      </c>
      <c r="F375" s="253">
        <v>8.9999999999999993E-3</v>
      </c>
      <c r="G375" s="254">
        <v>15</v>
      </c>
      <c r="H375" s="112">
        <v>120</v>
      </c>
      <c r="I375" s="112">
        <v>2.4300000000000002</v>
      </c>
      <c r="J375" s="366">
        <v>3.08</v>
      </c>
      <c r="K375" s="15"/>
      <c r="L375" s="15"/>
      <c r="M375" s="15"/>
      <c r="N375" s="15"/>
      <c r="O375" s="15"/>
    </row>
    <row r="376" spans="1:15" s="26" customFormat="1" x14ac:dyDescent="0.2">
      <c r="A376" s="338"/>
      <c r="B376" s="711" t="s">
        <v>554</v>
      </c>
      <c r="C376" s="112"/>
      <c r="D376" s="112"/>
      <c r="E376" s="127"/>
      <c r="F376" s="253"/>
      <c r="G376" s="254"/>
      <c r="H376" s="112"/>
      <c r="I376" s="112"/>
      <c r="J376" s="366"/>
      <c r="K376" s="15"/>
      <c r="L376" s="15"/>
      <c r="M376" s="15"/>
      <c r="N376" s="15"/>
      <c r="O376" s="15"/>
    </row>
    <row r="377" spans="1:15" s="26" customFormat="1" x14ac:dyDescent="0.2">
      <c r="A377" s="338" t="s">
        <v>782</v>
      </c>
      <c r="B377" s="678" t="s">
        <v>251</v>
      </c>
      <c r="C377" s="112" t="s">
        <v>189</v>
      </c>
      <c r="D377" s="112">
        <v>10</v>
      </c>
      <c r="E377" s="127" t="s">
        <v>62</v>
      </c>
      <c r="F377" s="253">
        <v>1.0999999999999999E-2</v>
      </c>
      <c r="G377" s="254">
        <v>15</v>
      </c>
      <c r="H377" s="112">
        <v>105</v>
      </c>
      <c r="I377" s="112">
        <v>2</v>
      </c>
      <c r="J377" s="366">
        <v>2.4700000000000002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1032</v>
      </c>
      <c r="B378" s="678" t="s">
        <v>860</v>
      </c>
      <c r="C378" s="112" t="s">
        <v>194</v>
      </c>
      <c r="D378" s="112">
        <v>10</v>
      </c>
      <c r="E378" s="127" t="s">
        <v>62</v>
      </c>
      <c r="F378" s="253">
        <v>1.7000000000000001E-2</v>
      </c>
      <c r="G378" s="254">
        <v>12</v>
      </c>
      <c r="H378" s="112">
        <v>72</v>
      </c>
      <c r="I378" s="112">
        <v>5</v>
      </c>
      <c r="J378" s="366">
        <v>5.42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1114</v>
      </c>
      <c r="B379" s="678" t="s">
        <v>1113</v>
      </c>
      <c r="C379" s="112">
        <v>4</v>
      </c>
      <c r="D379" s="112"/>
      <c r="E379" s="127" t="s">
        <v>62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1266</v>
      </c>
      <c r="B380" s="678" t="s">
        <v>1246</v>
      </c>
      <c r="C380" s="112" t="s">
        <v>118</v>
      </c>
      <c r="D380" s="112">
        <v>10</v>
      </c>
      <c r="E380" s="127" t="s">
        <v>62</v>
      </c>
      <c r="F380" s="253">
        <v>1.0999999999999999E-2</v>
      </c>
      <c r="G380" s="254">
        <v>15</v>
      </c>
      <c r="H380" s="112">
        <v>120</v>
      </c>
      <c r="I380" s="112">
        <v>1.8</v>
      </c>
      <c r="J380" s="366">
        <v>2.0099999999999998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746</v>
      </c>
      <c r="B381" s="678" t="s">
        <v>745</v>
      </c>
      <c r="C381" s="112" t="s">
        <v>194</v>
      </c>
      <c r="D381" s="112">
        <v>7</v>
      </c>
      <c r="E381" s="127" t="s">
        <v>62</v>
      </c>
      <c r="F381" s="253">
        <v>1.2E-2</v>
      </c>
      <c r="G381" s="254">
        <v>10</v>
      </c>
      <c r="H381" s="112">
        <v>100</v>
      </c>
      <c r="I381" s="112">
        <v>3.5</v>
      </c>
      <c r="J381" s="366">
        <v>4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574</v>
      </c>
      <c r="B382" s="678" t="s">
        <v>573</v>
      </c>
      <c r="C382" s="112" t="s">
        <v>194</v>
      </c>
      <c r="D382" s="112">
        <v>7</v>
      </c>
      <c r="E382" s="127" t="s">
        <v>62</v>
      </c>
      <c r="F382" s="253">
        <v>1.2E-2</v>
      </c>
      <c r="G382" s="254">
        <v>10</v>
      </c>
      <c r="H382" s="112">
        <v>100</v>
      </c>
      <c r="I382" s="112">
        <v>3.5</v>
      </c>
      <c r="J382" s="366">
        <v>4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1358</v>
      </c>
      <c r="B383" s="1066" t="s">
        <v>1359</v>
      </c>
      <c r="C383" s="700" t="s">
        <v>189</v>
      </c>
      <c r="D383" s="700">
        <v>10</v>
      </c>
      <c r="E383" s="701" t="s">
        <v>62</v>
      </c>
      <c r="F383" s="702">
        <v>1.0999999999999999E-2</v>
      </c>
      <c r="G383" s="703">
        <v>15</v>
      </c>
      <c r="H383" s="700">
        <v>105</v>
      </c>
      <c r="I383" s="700">
        <v>2</v>
      </c>
      <c r="J383" s="704">
        <v>2.5</v>
      </c>
      <c r="K383" s="476"/>
      <c r="L383" s="15"/>
      <c r="M383" s="15"/>
      <c r="N383" s="15"/>
      <c r="O383" s="15"/>
    </row>
    <row r="384" spans="1:15" s="26" customFormat="1" x14ac:dyDescent="0.2">
      <c r="A384" s="338" t="s">
        <v>1151</v>
      </c>
      <c r="B384" s="736" t="s">
        <v>1152</v>
      </c>
      <c r="C384" s="112" t="s">
        <v>898</v>
      </c>
      <c r="D384" s="112">
        <v>10</v>
      </c>
      <c r="E384" s="127" t="s">
        <v>62</v>
      </c>
      <c r="F384" s="253">
        <v>1.7000000000000001E-2</v>
      </c>
      <c r="G384" s="254">
        <v>12</v>
      </c>
      <c r="H384" s="112">
        <v>72</v>
      </c>
      <c r="I384" s="112">
        <v>5</v>
      </c>
      <c r="J384" s="913">
        <v>5.34</v>
      </c>
      <c r="K384" s="476"/>
      <c r="L384" s="15"/>
      <c r="M384" s="15"/>
      <c r="N384" s="15"/>
      <c r="O384" s="15"/>
    </row>
    <row r="385" spans="1:15" s="26" customFormat="1" x14ac:dyDescent="0.2">
      <c r="A385" s="338" t="s">
        <v>1153</v>
      </c>
      <c r="B385" s="736" t="s">
        <v>1154</v>
      </c>
      <c r="C385" s="112">
        <v>4</v>
      </c>
      <c r="D385" s="112"/>
      <c r="E385" s="127" t="s">
        <v>62</v>
      </c>
      <c r="F385" s="253">
        <v>1.2E-2</v>
      </c>
      <c r="G385" s="254">
        <v>10</v>
      </c>
      <c r="H385" s="112">
        <v>100</v>
      </c>
      <c r="I385" s="112">
        <v>4</v>
      </c>
      <c r="J385" s="913">
        <v>4.49</v>
      </c>
      <c r="K385" s="476"/>
      <c r="L385" s="15"/>
      <c r="M385" s="15"/>
      <c r="N385" s="15"/>
      <c r="O385" s="15"/>
    </row>
    <row r="386" spans="1:15" s="26" customFormat="1" x14ac:dyDescent="0.2">
      <c r="A386" s="338"/>
      <c r="B386" s="711" t="s">
        <v>555</v>
      </c>
      <c r="C386" s="112"/>
      <c r="D386" s="112"/>
      <c r="E386" s="127"/>
      <c r="F386" s="253"/>
      <c r="G386" s="254"/>
      <c r="H386" s="112"/>
      <c r="I386" s="112"/>
      <c r="J386" s="366"/>
      <c r="K386" s="15"/>
      <c r="L386" s="15"/>
      <c r="M386" s="15"/>
      <c r="N386" s="15"/>
      <c r="O386" s="15"/>
    </row>
    <row r="387" spans="1:15" s="26" customFormat="1" x14ac:dyDescent="0.2">
      <c r="A387" s="338" t="s">
        <v>1039</v>
      </c>
      <c r="B387" s="263" t="s">
        <v>965</v>
      </c>
      <c r="C387" s="112" t="s">
        <v>189</v>
      </c>
      <c r="D387" s="112">
        <v>10</v>
      </c>
      <c r="E387" s="127" t="s">
        <v>126</v>
      </c>
      <c r="F387" s="253">
        <v>1.7000000000000001E-2</v>
      </c>
      <c r="G387" s="254">
        <v>8</v>
      </c>
      <c r="H387" s="112">
        <v>72</v>
      </c>
      <c r="I387" s="112">
        <v>2</v>
      </c>
      <c r="J387" s="366">
        <v>2.23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1040</v>
      </c>
      <c r="B388" s="263" t="s">
        <v>966</v>
      </c>
      <c r="C388" s="112" t="s">
        <v>189</v>
      </c>
      <c r="D388" s="112">
        <v>10</v>
      </c>
      <c r="E388" s="127" t="s">
        <v>126</v>
      </c>
      <c r="F388" s="253">
        <v>1.7000000000000001E-2</v>
      </c>
      <c r="G388" s="254">
        <v>8</v>
      </c>
      <c r="H388" s="112">
        <v>72</v>
      </c>
      <c r="I388" s="112">
        <v>2</v>
      </c>
      <c r="J388" s="366">
        <v>2.23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923</v>
      </c>
      <c r="B389" s="263" t="s">
        <v>1240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896</v>
      </c>
      <c r="B390" s="263" t="s">
        <v>977</v>
      </c>
      <c r="C390" s="112">
        <v>4</v>
      </c>
      <c r="D390" s="112"/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1010</v>
      </c>
      <c r="B391" s="263" t="s">
        <v>1011</v>
      </c>
      <c r="C391" s="112" t="s">
        <v>31</v>
      </c>
      <c r="D391" s="112">
        <v>10</v>
      </c>
      <c r="E391" s="127" t="s">
        <v>62</v>
      </c>
      <c r="F391" s="253">
        <v>1.7000000000000001E-2</v>
      </c>
      <c r="G391" s="254">
        <v>12</v>
      </c>
      <c r="H391" s="112">
        <v>72</v>
      </c>
      <c r="I391" s="112">
        <v>5</v>
      </c>
      <c r="J391" s="366">
        <v>5.39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1013</v>
      </c>
      <c r="B392" s="263" t="s">
        <v>1012</v>
      </c>
      <c r="C392" s="112" t="s">
        <v>31</v>
      </c>
      <c r="D392" s="112">
        <v>10</v>
      </c>
      <c r="E392" s="127" t="s">
        <v>62</v>
      </c>
      <c r="F392" s="253">
        <v>1.7000000000000001E-2</v>
      </c>
      <c r="G392" s="254">
        <v>12</v>
      </c>
      <c r="H392" s="112">
        <v>72</v>
      </c>
      <c r="I392" s="112">
        <v>5</v>
      </c>
      <c r="J392" s="366">
        <v>5.39</v>
      </c>
      <c r="K392" s="15"/>
      <c r="L392" s="15"/>
      <c r="M392" s="15"/>
      <c r="N392" s="15"/>
      <c r="O392" s="15"/>
    </row>
    <row r="393" spans="1:15" s="26" customFormat="1" x14ac:dyDescent="0.2">
      <c r="A393" s="857" t="s">
        <v>1319</v>
      </c>
      <c r="B393" s="263" t="s">
        <v>1318</v>
      </c>
      <c r="C393" s="112" t="s">
        <v>118</v>
      </c>
      <c r="D393" s="112">
        <v>10</v>
      </c>
      <c r="E393" s="127" t="s">
        <v>62</v>
      </c>
      <c r="F393" s="253">
        <v>8.9999999999999993E-3</v>
      </c>
      <c r="G393" s="254">
        <v>16</v>
      </c>
      <c r="H393" s="112">
        <v>128</v>
      </c>
      <c r="I393" s="112">
        <v>1.8</v>
      </c>
      <c r="J393" s="366">
        <v>2.2200000000000002</v>
      </c>
      <c r="K393" s="15"/>
      <c r="L393" s="15"/>
      <c r="M393" s="15"/>
      <c r="N393" s="15"/>
      <c r="O393" s="15"/>
    </row>
    <row r="394" spans="1:15" s="26" customFormat="1" x14ac:dyDescent="0.2">
      <c r="A394" s="338" t="s">
        <v>895</v>
      </c>
      <c r="B394" s="678" t="s">
        <v>894</v>
      </c>
      <c r="C394" s="112">
        <v>4</v>
      </c>
      <c r="D394" s="112"/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</v>
      </c>
      <c r="K394" s="15"/>
      <c r="L394" s="15"/>
      <c r="M394" s="15"/>
      <c r="N394" s="15"/>
      <c r="O394" s="15"/>
    </row>
    <row r="395" spans="1:15" s="26" customFormat="1" x14ac:dyDescent="0.2">
      <c r="A395" s="338"/>
      <c r="B395" s="711" t="s">
        <v>556</v>
      </c>
      <c r="C395" s="112"/>
      <c r="D395" s="112"/>
      <c r="E395" s="127"/>
      <c r="F395" s="253"/>
      <c r="G395" s="254"/>
      <c r="H395" s="112"/>
      <c r="I395" s="112"/>
      <c r="J395" s="366"/>
      <c r="K395" s="15"/>
      <c r="L395" s="15"/>
      <c r="M395" s="15"/>
      <c r="N395" s="15"/>
      <c r="O395" s="15"/>
    </row>
    <row r="396" spans="1:15" s="26" customFormat="1" x14ac:dyDescent="0.2">
      <c r="A396" s="338" t="s">
        <v>802</v>
      </c>
      <c r="B396" s="263" t="s">
        <v>810</v>
      </c>
      <c r="C396" s="112" t="s">
        <v>182</v>
      </c>
      <c r="D396" s="112">
        <v>4</v>
      </c>
      <c r="E396" s="127" t="s">
        <v>126</v>
      </c>
      <c r="F396" s="253">
        <v>1.2E-2</v>
      </c>
      <c r="G396" s="254">
        <v>10</v>
      </c>
      <c r="H396" s="112">
        <v>100</v>
      </c>
      <c r="I396" s="112">
        <v>4</v>
      </c>
      <c r="J396" s="366">
        <v>4.5</v>
      </c>
      <c r="K396" s="15"/>
      <c r="L396" s="15"/>
      <c r="M396" s="15"/>
      <c r="N396" s="15"/>
      <c r="O396" s="15"/>
    </row>
    <row r="397" spans="1:15" s="26" customFormat="1" x14ac:dyDescent="0.2">
      <c r="A397" s="338" t="s">
        <v>799</v>
      </c>
      <c r="B397" s="263" t="s">
        <v>800</v>
      </c>
      <c r="C397" s="112" t="s">
        <v>182</v>
      </c>
      <c r="D397" s="112">
        <v>4</v>
      </c>
      <c r="E397" s="127" t="s">
        <v>126</v>
      </c>
      <c r="F397" s="253">
        <v>1.2E-2</v>
      </c>
      <c r="G397" s="254">
        <v>10</v>
      </c>
      <c r="H397" s="112">
        <v>100</v>
      </c>
      <c r="I397" s="112">
        <v>4</v>
      </c>
      <c r="J397" s="366">
        <v>4.5</v>
      </c>
      <c r="K397" s="15"/>
      <c r="L397" s="15"/>
      <c r="M397" s="15"/>
      <c r="N397" s="15"/>
      <c r="O397" s="15"/>
    </row>
    <row r="398" spans="1:15" s="26" customFormat="1" ht="13.5" customHeight="1" x14ac:dyDescent="0.2">
      <c r="A398" s="338" t="s">
        <v>807</v>
      </c>
      <c r="B398" s="263" t="s">
        <v>808</v>
      </c>
      <c r="C398" s="112" t="s">
        <v>182</v>
      </c>
      <c r="D398" s="112">
        <v>4</v>
      </c>
      <c r="E398" s="127" t="s">
        <v>126</v>
      </c>
      <c r="F398" s="253">
        <v>1.2E-2</v>
      </c>
      <c r="G398" s="254">
        <v>10</v>
      </c>
      <c r="H398" s="112">
        <v>100</v>
      </c>
      <c r="I398" s="112">
        <v>4</v>
      </c>
      <c r="J398" s="366">
        <v>4.54</v>
      </c>
      <c r="K398" s="15"/>
      <c r="L398" s="15"/>
      <c r="M398" s="15"/>
      <c r="N398" s="15"/>
      <c r="O398" s="15"/>
    </row>
    <row r="399" spans="1:15" s="26" customFormat="1" x14ac:dyDescent="0.2">
      <c r="A399" s="338" t="s">
        <v>790</v>
      </c>
      <c r="B399" s="263" t="s">
        <v>791</v>
      </c>
      <c r="C399" s="112" t="s">
        <v>182</v>
      </c>
      <c r="D399" s="112">
        <v>4</v>
      </c>
      <c r="E399" s="127" t="s">
        <v>126</v>
      </c>
      <c r="F399" s="253">
        <v>1.2E-2</v>
      </c>
      <c r="G399" s="254">
        <v>10</v>
      </c>
      <c r="H399" s="112">
        <v>100</v>
      </c>
      <c r="I399" s="112">
        <v>4</v>
      </c>
      <c r="J399" s="366">
        <v>4.54</v>
      </c>
      <c r="K399" s="15"/>
      <c r="L399" s="15"/>
      <c r="M399" s="15"/>
      <c r="N399" s="15"/>
      <c r="O399" s="15"/>
    </row>
    <row r="400" spans="1:15" s="26" customFormat="1" x14ac:dyDescent="0.2">
      <c r="A400" s="338" t="s">
        <v>911</v>
      </c>
      <c r="B400" s="263" t="s">
        <v>910</v>
      </c>
      <c r="C400" s="112" t="s">
        <v>202</v>
      </c>
      <c r="D400" s="112"/>
      <c r="E400" s="127" t="s">
        <v>126</v>
      </c>
      <c r="F400" s="253">
        <v>1.2E-2</v>
      </c>
      <c r="G400" s="254">
        <v>10</v>
      </c>
      <c r="H400" s="112">
        <v>100</v>
      </c>
      <c r="I400" s="112">
        <v>4</v>
      </c>
      <c r="J400" s="366">
        <v>4.54</v>
      </c>
      <c r="K400" s="15"/>
      <c r="L400" s="15"/>
      <c r="M400" s="15"/>
      <c r="N400" s="15"/>
      <c r="O400" s="15"/>
    </row>
    <row r="401" spans="1:15" s="26" customFormat="1" x14ac:dyDescent="0.2">
      <c r="A401" s="338" t="s">
        <v>805</v>
      </c>
      <c r="B401" s="263" t="s">
        <v>806</v>
      </c>
      <c r="C401" s="112" t="s">
        <v>182</v>
      </c>
      <c r="D401" s="112">
        <v>4</v>
      </c>
      <c r="E401" s="127" t="s">
        <v>126</v>
      </c>
      <c r="F401" s="253">
        <v>1.2E-2</v>
      </c>
      <c r="G401" s="254">
        <v>10</v>
      </c>
      <c r="H401" s="112">
        <v>100</v>
      </c>
      <c r="I401" s="112">
        <v>4</v>
      </c>
      <c r="J401" s="366">
        <v>4.54</v>
      </c>
      <c r="K401" s="15"/>
      <c r="L401" s="15"/>
      <c r="M401" s="15"/>
      <c r="N401" s="15"/>
      <c r="O401" s="15"/>
    </row>
    <row r="402" spans="1:15" s="26" customFormat="1" ht="13.5" thickBot="1" x14ac:dyDescent="0.25">
      <c r="A402" s="338" t="s">
        <v>803</v>
      </c>
      <c r="B402" s="263" t="s">
        <v>804</v>
      </c>
      <c r="C402" s="112" t="s">
        <v>182</v>
      </c>
      <c r="D402" s="112">
        <v>4</v>
      </c>
      <c r="E402" s="127" t="s">
        <v>126</v>
      </c>
      <c r="F402" s="253">
        <v>1.2E-2</v>
      </c>
      <c r="G402" s="254">
        <v>10</v>
      </c>
      <c r="H402" s="112">
        <v>100</v>
      </c>
      <c r="I402" s="112">
        <v>4</v>
      </c>
      <c r="J402" s="366">
        <v>4.54</v>
      </c>
      <c r="K402" s="15"/>
      <c r="L402" s="15"/>
      <c r="M402" s="15"/>
      <c r="N402" s="15"/>
      <c r="O402" s="15"/>
    </row>
    <row r="403" spans="1:15" s="26" customFormat="1" ht="13.5" thickBot="1" x14ac:dyDescent="0.25">
      <c r="A403" s="338"/>
      <c r="B403" s="712" t="s">
        <v>98</v>
      </c>
      <c r="C403" s="540"/>
      <c r="D403" s="497"/>
      <c r="E403" s="497"/>
      <c r="F403" s="498"/>
      <c r="G403" s="499"/>
      <c r="H403" s="497"/>
      <c r="I403" s="497"/>
      <c r="J403" s="500"/>
      <c r="K403" s="14"/>
      <c r="L403" s="14"/>
      <c r="M403" s="14"/>
      <c r="N403" s="15"/>
      <c r="O403" s="15"/>
    </row>
    <row r="404" spans="1:15" s="26" customFormat="1" ht="13.5" thickBot="1" x14ac:dyDescent="0.25">
      <c r="A404" s="338"/>
      <c r="B404" s="712" t="s">
        <v>557</v>
      </c>
      <c r="C404" s="542"/>
      <c r="D404" s="541"/>
      <c r="E404" s="497"/>
      <c r="F404" s="498"/>
      <c r="G404" s="499"/>
      <c r="H404" s="497"/>
      <c r="I404" s="497"/>
      <c r="J404" s="500"/>
      <c r="K404" s="488"/>
      <c r="L404" s="14"/>
      <c r="M404" s="14"/>
      <c r="N404" s="15"/>
      <c r="O404" s="15"/>
    </row>
    <row r="405" spans="1:15" s="26" customFormat="1" x14ac:dyDescent="0.2">
      <c r="A405" s="338" t="s">
        <v>393</v>
      </c>
      <c r="B405" s="264" t="s">
        <v>394</v>
      </c>
      <c r="C405" s="111">
        <v>3</v>
      </c>
      <c r="D405" s="111"/>
      <c r="E405" s="131" t="s">
        <v>62</v>
      </c>
      <c r="F405" s="265">
        <v>1.4E-2</v>
      </c>
      <c r="G405" s="266">
        <v>10</v>
      </c>
      <c r="H405" s="111">
        <v>100</v>
      </c>
      <c r="I405" s="111">
        <v>3</v>
      </c>
      <c r="J405" s="365">
        <v>3.5</v>
      </c>
      <c r="K405" s="476"/>
      <c r="L405" s="15"/>
      <c r="M405" s="15"/>
      <c r="N405" s="15"/>
      <c r="O405" s="15"/>
    </row>
    <row r="406" spans="1:15" s="26" customFormat="1" x14ac:dyDescent="0.2">
      <c r="A406" s="338" t="s">
        <v>602</v>
      </c>
      <c r="B406" s="556" t="s">
        <v>600</v>
      </c>
      <c r="C406" s="558" t="s">
        <v>601</v>
      </c>
      <c r="D406" s="558"/>
      <c r="E406" s="127" t="s">
        <v>62</v>
      </c>
      <c r="F406" s="537">
        <v>7.0000000000000001E-3</v>
      </c>
      <c r="G406" s="538">
        <v>16</v>
      </c>
      <c r="H406" s="600">
        <v>160</v>
      </c>
      <c r="I406" s="558">
        <v>1.5</v>
      </c>
      <c r="J406" s="539">
        <v>1.82</v>
      </c>
      <c r="K406" s="476"/>
      <c r="L406" s="15"/>
      <c r="M406" s="15"/>
      <c r="N406" s="15"/>
      <c r="O406" s="15"/>
    </row>
    <row r="407" spans="1:15" s="26" customFormat="1" x14ac:dyDescent="0.2">
      <c r="A407" s="338" t="s">
        <v>825</v>
      </c>
      <c r="B407" s="263" t="s">
        <v>720</v>
      </c>
      <c r="C407" s="112">
        <v>3</v>
      </c>
      <c r="D407" s="112"/>
      <c r="E407" s="127" t="s">
        <v>62</v>
      </c>
      <c r="F407" s="253">
        <v>1.4E-2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15"/>
      <c r="M407" s="15"/>
      <c r="N407" s="15"/>
      <c r="O407" s="15"/>
    </row>
    <row r="408" spans="1:15" s="26" customFormat="1" x14ac:dyDescent="0.2">
      <c r="A408" s="338" t="s">
        <v>919</v>
      </c>
      <c r="B408" s="263" t="s">
        <v>918</v>
      </c>
      <c r="C408" s="112">
        <v>1.5</v>
      </c>
      <c r="D408" s="112"/>
      <c r="E408" s="127" t="s">
        <v>62</v>
      </c>
      <c r="F408" s="253">
        <v>7.0000000000000001E-3</v>
      </c>
      <c r="G408" s="254">
        <v>16</v>
      </c>
      <c r="H408" s="112">
        <v>160</v>
      </c>
      <c r="I408" s="112">
        <v>1.5</v>
      </c>
      <c r="J408" s="366">
        <v>1.82</v>
      </c>
      <c r="K408" s="476"/>
      <c r="L408" s="476"/>
      <c r="M408" s="476"/>
      <c r="N408" s="476"/>
      <c r="O408" s="476"/>
    </row>
    <row r="409" spans="1:15" s="26" customFormat="1" x14ac:dyDescent="0.2">
      <c r="A409" s="338" t="s">
        <v>920</v>
      </c>
      <c r="B409" s="263" t="s">
        <v>921</v>
      </c>
      <c r="C409" s="112">
        <v>3</v>
      </c>
      <c r="D409" s="112"/>
      <c r="E409" s="127" t="s">
        <v>62</v>
      </c>
      <c r="F409" s="253">
        <v>1.2999999999999999E-2</v>
      </c>
      <c r="G409" s="254">
        <v>10</v>
      </c>
      <c r="H409" s="112">
        <v>100</v>
      </c>
      <c r="I409" s="112">
        <v>3</v>
      </c>
      <c r="J409" s="366">
        <v>3.5</v>
      </c>
      <c r="K409" s="476"/>
      <c r="L409" s="476"/>
      <c r="M409" s="476"/>
      <c r="N409" s="476"/>
      <c r="O409" s="476"/>
    </row>
    <row r="410" spans="1:15" s="26" customFormat="1" x14ac:dyDescent="0.2">
      <c r="A410" s="338" t="s">
        <v>1367</v>
      </c>
      <c r="B410" s="1082" t="s">
        <v>1366</v>
      </c>
      <c r="C410" s="700">
        <v>36</v>
      </c>
      <c r="D410" s="700">
        <v>144</v>
      </c>
      <c r="E410" s="701" t="s">
        <v>62</v>
      </c>
      <c r="F410" s="702">
        <v>1.2E-2</v>
      </c>
      <c r="G410" s="703">
        <v>12</v>
      </c>
      <c r="H410" s="700">
        <v>72</v>
      </c>
      <c r="I410" s="700">
        <v>3.1680000000000001</v>
      </c>
      <c r="J410" s="704">
        <v>3.77</v>
      </c>
      <c r="K410" s="476"/>
      <c r="L410" s="476"/>
      <c r="M410" s="476"/>
      <c r="N410" s="476"/>
      <c r="O410" s="476"/>
    </row>
    <row r="411" spans="1:15" s="26" customFormat="1" x14ac:dyDescent="0.2">
      <c r="A411" s="338" t="s">
        <v>1134</v>
      </c>
      <c r="B411" s="263" t="s">
        <v>1133</v>
      </c>
      <c r="C411" s="112" t="s">
        <v>1135</v>
      </c>
      <c r="D411" s="112">
        <v>80</v>
      </c>
      <c r="E411" s="127" t="s">
        <v>126</v>
      </c>
      <c r="F411" s="253">
        <v>1.7000000000000001E-2</v>
      </c>
      <c r="G411" s="254">
        <v>12</v>
      </c>
      <c r="H411" s="112">
        <v>72</v>
      </c>
      <c r="I411" s="112">
        <v>4.32</v>
      </c>
      <c r="J411" s="366">
        <v>4.97</v>
      </c>
      <c r="K411" s="476"/>
      <c r="L411" s="476"/>
      <c r="M411" s="476"/>
      <c r="N411" s="476"/>
      <c r="O411" s="476"/>
    </row>
    <row r="412" spans="1:15" s="26" customFormat="1" x14ac:dyDescent="0.2">
      <c r="A412" s="338" t="s">
        <v>940</v>
      </c>
      <c r="B412" s="263" t="s">
        <v>939</v>
      </c>
      <c r="C412" s="112" t="s">
        <v>532</v>
      </c>
      <c r="D412" s="112">
        <v>60</v>
      </c>
      <c r="E412" s="127" t="s">
        <v>126</v>
      </c>
      <c r="F412" s="253">
        <v>0.01</v>
      </c>
      <c r="G412" s="254">
        <v>13</v>
      </c>
      <c r="H412" s="112">
        <v>117</v>
      </c>
      <c r="I412" s="112">
        <v>2.4</v>
      </c>
      <c r="J412" s="366">
        <v>3.1</v>
      </c>
      <c r="K412" s="476"/>
      <c r="L412" s="476"/>
      <c r="M412" s="476"/>
      <c r="N412" s="476"/>
      <c r="O412" s="476"/>
    </row>
    <row r="413" spans="1:15" s="26" customFormat="1" x14ac:dyDescent="0.2">
      <c r="A413" s="338" t="s">
        <v>1139</v>
      </c>
      <c r="B413" s="263" t="s">
        <v>1136</v>
      </c>
      <c r="C413" s="112" t="s">
        <v>447</v>
      </c>
      <c r="D413" s="112">
        <v>80</v>
      </c>
      <c r="E413" s="127" t="s">
        <v>126</v>
      </c>
      <c r="F413" s="253">
        <v>1.7000000000000001E-2</v>
      </c>
      <c r="G413" s="254">
        <v>12</v>
      </c>
      <c r="H413" s="112">
        <v>72</v>
      </c>
      <c r="I413" s="112">
        <v>4</v>
      </c>
      <c r="J413" s="366">
        <v>4.54</v>
      </c>
      <c r="K413" s="476"/>
      <c r="L413" s="476"/>
      <c r="M413" s="476"/>
      <c r="N413" s="476"/>
      <c r="O413" s="476"/>
    </row>
    <row r="414" spans="1:15" s="26" customFormat="1" x14ac:dyDescent="0.2">
      <c r="A414" s="338" t="s">
        <v>942</v>
      </c>
      <c r="B414" s="263" t="s">
        <v>941</v>
      </c>
      <c r="C414" s="112" t="s">
        <v>532</v>
      </c>
      <c r="D414" s="112">
        <v>60</v>
      </c>
      <c r="E414" s="127" t="s">
        <v>126</v>
      </c>
      <c r="F414" s="253">
        <v>0.01</v>
      </c>
      <c r="G414" s="254">
        <v>13</v>
      </c>
      <c r="H414" s="112">
        <v>117</v>
      </c>
      <c r="I414" s="112">
        <v>2.4</v>
      </c>
      <c r="J414" s="366">
        <v>3.1</v>
      </c>
      <c r="K414" s="476"/>
      <c r="L414" s="476"/>
      <c r="M414" s="476"/>
      <c r="N414" s="476"/>
      <c r="O414" s="476"/>
    </row>
    <row r="415" spans="1:15" s="26" customFormat="1" x14ac:dyDescent="0.2">
      <c r="A415" s="338" t="s">
        <v>577</v>
      </c>
      <c r="B415" s="263" t="s">
        <v>576</v>
      </c>
      <c r="C415" s="112" t="s">
        <v>194</v>
      </c>
      <c r="D415" s="112">
        <v>6</v>
      </c>
      <c r="E415" s="127" t="s">
        <v>126</v>
      </c>
      <c r="F415" s="253">
        <v>1.7999999999999999E-2</v>
      </c>
      <c r="G415" s="254">
        <v>12</v>
      </c>
      <c r="H415" s="112">
        <v>72</v>
      </c>
      <c r="I415" s="112">
        <v>3</v>
      </c>
      <c r="J415" s="366">
        <v>3.75</v>
      </c>
      <c r="K415" s="476"/>
      <c r="L415" s="476"/>
      <c r="M415" s="476"/>
      <c r="N415" s="476"/>
      <c r="O415" s="476"/>
    </row>
    <row r="416" spans="1:15" s="26" customFormat="1" x14ac:dyDescent="0.2">
      <c r="A416" s="338" t="s">
        <v>1309</v>
      </c>
      <c r="B416" s="263" t="s">
        <v>1310</v>
      </c>
      <c r="C416" s="112">
        <v>3</v>
      </c>
      <c r="D416" s="112"/>
      <c r="E416" s="127" t="s">
        <v>62</v>
      </c>
      <c r="F416" s="253">
        <v>1.2999999999999999E-2</v>
      </c>
      <c r="G416" s="254">
        <v>10</v>
      </c>
      <c r="H416" s="112">
        <v>100</v>
      </c>
      <c r="I416" s="112">
        <v>3</v>
      </c>
      <c r="J416" s="366">
        <v>3.5</v>
      </c>
      <c r="K416" s="476"/>
      <c r="L416" s="476"/>
      <c r="M416" s="476"/>
      <c r="N416" s="476"/>
      <c r="O416" s="476"/>
    </row>
    <row r="417" spans="1:16" s="26" customFormat="1" x14ac:dyDescent="0.2">
      <c r="A417" s="338" t="s">
        <v>983</v>
      </c>
      <c r="B417" s="263" t="s">
        <v>1237</v>
      </c>
      <c r="C417" s="112" t="s">
        <v>1238</v>
      </c>
      <c r="D417" s="112">
        <v>15</v>
      </c>
      <c r="E417" s="127" t="s">
        <v>126</v>
      </c>
      <c r="F417" s="253">
        <v>8.0000000000000002E-3</v>
      </c>
      <c r="G417" s="254">
        <v>16</v>
      </c>
      <c r="H417" s="112">
        <v>160</v>
      </c>
      <c r="I417" s="112">
        <v>1.77</v>
      </c>
      <c r="J417" s="366">
        <v>2</v>
      </c>
      <c r="K417" s="476"/>
      <c r="L417" s="476"/>
      <c r="M417" s="476"/>
      <c r="N417" s="476"/>
      <c r="O417" s="476"/>
    </row>
    <row r="418" spans="1:16" s="26" customFormat="1" x14ac:dyDescent="0.2">
      <c r="A418" s="338" t="s">
        <v>1092</v>
      </c>
      <c r="B418" s="263" t="s">
        <v>1095</v>
      </c>
      <c r="C418" s="112" t="s">
        <v>601</v>
      </c>
      <c r="D418" s="112"/>
      <c r="E418" s="127" t="s">
        <v>64</v>
      </c>
      <c r="F418" s="253">
        <v>8.0000000000000002E-3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476"/>
      <c r="M418" s="476"/>
      <c r="N418" s="476"/>
      <c r="O418" s="476"/>
      <c r="P418" s="488"/>
    </row>
    <row r="419" spans="1:16" s="26" customFormat="1" x14ac:dyDescent="0.2">
      <c r="A419" s="338" t="s">
        <v>1093</v>
      </c>
      <c r="B419" s="263" t="s">
        <v>1096</v>
      </c>
      <c r="C419" s="112" t="s">
        <v>601</v>
      </c>
      <c r="D419" s="112"/>
      <c r="E419" s="127" t="s">
        <v>64</v>
      </c>
      <c r="F419" s="253">
        <v>8.0000000000000002E-3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476"/>
      <c r="M419" s="476"/>
      <c r="N419" s="476"/>
      <c r="O419" s="476"/>
      <c r="P419" s="488"/>
    </row>
    <row r="420" spans="1:16" s="26" customFormat="1" x14ac:dyDescent="0.2">
      <c r="A420" s="338" t="s">
        <v>461</v>
      </c>
      <c r="B420" s="263" t="s">
        <v>1173</v>
      </c>
      <c r="C420" s="112">
        <v>4</v>
      </c>
      <c r="D420" s="112"/>
      <c r="E420" s="127" t="s">
        <v>64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4.54</v>
      </c>
      <c r="K420" s="476"/>
      <c r="L420" s="476"/>
      <c r="M420" s="476"/>
      <c r="N420" s="476"/>
      <c r="O420" s="476"/>
      <c r="P420" s="488"/>
    </row>
    <row r="421" spans="1:16" s="26" customFormat="1" x14ac:dyDescent="0.2">
      <c r="A421" s="338" t="s">
        <v>866</v>
      </c>
      <c r="B421" s="263" t="s">
        <v>1174</v>
      </c>
      <c r="C421" s="112" t="s">
        <v>194</v>
      </c>
      <c r="D421" s="112">
        <v>8</v>
      </c>
      <c r="E421" s="127" t="s">
        <v>64</v>
      </c>
      <c r="F421" s="253">
        <v>1.7000000000000001E-2</v>
      </c>
      <c r="G421" s="254">
        <v>12</v>
      </c>
      <c r="H421" s="112">
        <v>72</v>
      </c>
      <c r="I421" s="112">
        <v>4</v>
      </c>
      <c r="J421" s="366">
        <v>4.74</v>
      </c>
      <c r="K421" s="476"/>
      <c r="L421" s="476"/>
      <c r="M421" s="476"/>
      <c r="N421" s="476"/>
      <c r="O421" s="476"/>
      <c r="P421" s="488"/>
    </row>
    <row r="422" spans="1:16" s="26" customFormat="1" x14ac:dyDescent="0.2">
      <c r="A422" s="338" t="s">
        <v>1203</v>
      </c>
      <c r="B422" s="263" t="s">
        <v>1204</v>
      </c>
      <c r="C422" s="112" t="s">
        <v>1205</v>
      </c>
      <c r="D422" s="112">
        <v>80</v>
      </c>
      <c r="E422" s="127" t="s">
        <v>62</v>
      </c>
      <c r="F422" s="253">
        <v>1.7000000000000001E-2</v>
      </c>
      <c r="G422" s="254">
        <v>12</v>
      </c>
      <c r="H422" s="112">
        <v>72</v>
      </c>
      <c r="I422" s="112">
        <v>4.4800000000000004</v>
      </c>
      <c r="J422" s="366">
        <v>4.82</v>
      </c>
      <c r="K422" s="476"/>
      <c r="L422" s="476"/>
      <c r="M422" s="476"/>
      <c r="N422" s="476"/>
      <c r="O422" s="476"/>
      <c r="P422" s="488"/>
    </row>
    <row r="423" spans="1:16" s="26" customFormat="1" x14ac:dyDescent="0.2">
      <c r="A423" s="338" t="s">
        <v>1142</v>
      </c>
      <c r="B423" s="263" t="s">
        <v>1140</v>
      </c>
      <c r="C423" s="112" t="s">
        <v>1141</v>
      </c>
      <c r="D423" s="112">
        <v>80</v>
      </c>
      <c r="E423" s="127" t="s">
        <v>64</v>
      </c>
      <c r="F423" s="253">
        <v>1.7000000000000001E-2</v>
      </c>
      <c r="G423" s="254">
        <v>12</v>
      </c>
      <c r="H423" s="112">
        <v>72</v>
      </c>
      <c r="I423" s="112">
        <v>4.6399999999999997</v>
      </c>
      <c r="J423" s="366">
        <v>5.34</v>
      </c>
      <c r="K423" s="476"/>
      <c r="L423" s="476"/>
      <c r="M423" s="476"/>
      <c r="N423" s="476"/>
      <c r="O423" s="476"/>
      <c r="P423" s="488"/>
    </row>
    <row r="424" spans="1:16" s="26" customFormat="1" x14ac:dyDescent="0.2">
      <c r="A424" s="338" t="s">
        <v>1259</v>
      </c>
      <c r="B424" s="263" t="s">
        <v>902</v>
      </c>
      <c r="C424" s="112" t="s">
        <v>194</v>
      </c>
      <c r="D424" s="112">
        <v>8</v>
      </c>
      <c r="E424" s="127" t="s">
        <v>64</v>
      </c>
      <c r="F424" s="253">
        <v>1.7000000000000001E-2</v>
      </c>
      <c r="G424" s="254">
        <v>12</v>
      </c>
      <c r="H424" s="112">
        <v>72</v>
      </c>
      <c r="I424" s="112">
        <v>3</v>
      </c>
      <c r="J424" s="366">
        <v>3.35</v>
      </c>
      <c r="K424" s="476"/>
      <c r="L424" s="15"/>
      <c r="M424" s="15"/>
      <c r="N424" s="15"/>
      <c r="O424" s="15"/>
    </row>
    <row r="425" spans="1:16" s="26" customFormat="1" x14ac:dyDescent="0.2">
      <c r="A425" s="338" t="s">
        <v>901</v>
      </c>
      <c r="B425" s="263" t="s">
        <v>900</v>
      </c>
      <c r="C425" s="112">
        <v>3</v>
      </c>
      <c r="D425" s="112"/>
      <c r="E425" s="127" t="s">
        <v>64</v>
      </c>
      <c r="F425" s="253">
        <v>1.2E-2</v>
      </c>
      <c r="G425" s="254">
        <v>10</v>
      </c>
      <c r="H425" s="112">
        <v>100</v>
      </c>
      <c r="I425" s="112">
        <v>3</v>
      </c>
      <c r="J425" s="366">
        <v>3.22</v>
      </c>
      <c r="K425" s="476"/>
      <c r="L425" s="476"/>
      <c r="M425" s="476"/>
      <c r="N425" s="476"/>
      <c r="O425" s="476"/>
    </row>
    <row r="426" spans="1:16" s="26" customFormat="1" ht="13.5" thickBot="1" x14ac:dyDescent="0.25">
      <c r="A426" s="338" t="s">
        <v>930</v>
      </c>
      <c r="B426" s="263" t="s">
        <v>928</v>
      </c>
      <c r="C426" s="112" t="s">
        <v>929</v>
      </c>
      <c r="D426" s="112">
        <v>8</v>
      </c>
      <c r="E426" s="127" t="s">
        <v>64</v>
      </c>
      <c r="F426" s="253">
        <v>1.7000000000000001E-2</v>
      </c>
      <c r="G426" s="254">
        <v>12</v>
      </c>
      <c r="H426" s="112">
        <v>72</v>
      </c>
      <c r="I426" s="112">
        <v>1.68</v>
      </c>
      <c r="J426" s="366">
        <v>2</v>
      </c>
      <c r="K426" s="476"/>
      <c r="L426" s="476"/>
      <c r="M426" s="476"/>
      <c r="N426" s="476"/>
      <c r="O426" s="476"/>
    </row>
    <row r="427" spans="1:16" s="26" customFormat="1" ht="13.5" thickBot="1" x14ac:dyDescent="0.25">
      <c r="A427" s="338"/>
      <c r="B427" s="712" t="s">
        <v>559</v>
      </c>
      <c r="C427" s="542"/>
      <c r="D427" s="541"/>
      <c r="E427" s="497"/>
      <c r="F427" s="498"/>
      <c r="G427" s="499"/>
      <c r="H427" s="497"/>
      <c r="I427" s="497"/>
      <c r="J427" s="500"/>
      <c r="K427" s="476"/>
      <c r="L427" s="15"/>
      <c r="M427" s="15"/>
      <c r="N427" s="15"/>
      <c r="O427" s="15"/>
    </row>
    <row r="428" spans="1:16" s="26" customFormat="1" x14ac:dyDescent="0.2">
      <c r="A428" s="338" t="s">
        <v>609</v>
      </c>
      <c r="B428" s="682" t="s">
        <v>608</v>
      </c>
      <c r="C428" s="274">
        <v>1.5</v>
      </c>
      <c r="D428" s="112"/>
      <c r="E428" s="127" t="s">
        <v>126</v>
      </c>
      <c r="F428" s="253">
        <v>7.0000000000000001E-3</v>
      </c>
      <c r="G428" s="254">
        <v>16</v>
      </c>
      <c r="H428" s="112">
        <v>160</v>
      </c>
      <c r="I428" s="112">
        <v>1.5</v>
      </c>
      <c r="J428" s="366">
        <v>1.83</v>
      </c>
      <c r="K428" s="476"/>
      <c r="L428" s="15"/>
      <c r="M428" s="15"/>
      <c r="N428" s="15"/>
      <c r="O428" s="15"/>
    </row>
    <row r="429" spans="1:16" s="26" customFormat="1" x14ac:dyDescent="0.2">
      <c r="A429" s="338" t="s">
        <v>823</v>
      </c>
      <c r="B429" s="682" t="s">
        <v>822</v>
      </c>
      <c r="C429" s="274">
        <v>4</v>
      </c>
      <c r="D429" s="112"/>
      <c r="E429" s="127" t="s">
        <v>126</v>
      </c>
      <c r="F429" s="253">
        <v>1.7999999999999999E-2</v>
      </c>
      <c r="G429" s="254">
        <v>12</v>
      </c>
      <c r="H429" s="112">
        <v>72</v>
      </c>
      <c r="I429" s="112">
        <v>4</v>
      </c>
      <c r="J429" s="366">
        <v>4.28</v>
      </c>
      <c r="K429" s="476"/>
      <c r="L429" s="15"/>
      <c r="M429" s="15"/>
      <c r="N429" s="15"/>
      <c r="O429" s="15"/>
    </row>
    <row r="430" spans="1:16" s="26" customFormat="1" x14ac:dyDescent="0.2">
      <c r="A430" s="338" t="s">
        <v>606</v>
      </c>
      <c r="B430" s="682" t="s">
        <v>607</v>
      </c>
      <c r="C430" s="274">
        <v>1.5</v>
      </c>
      <c r="D430" s="112"/>
      <c r="E430" s="127" t="s">
        <v>126</v>
      </c>
      <c r="F430" s="253">
        <v>7.0000000000000001E-3</v>
      </c>
      <c r="G430" s="254">
        <v>16</v>
      </c>
      <c r="H430" s="112">
        <v>160</v>
      </c>
      <c r="I430" s="112">
        <v>1.5</v>
      </c>
      <c r="J430" s="366">
        <v>1.83</v>
      </c>
      <c r="K430" s="476"/>
      <c r="L430" s="15"/>
      <c r="M430" s="15"/>
      <c r="N430" s="15"/>
      <c r="O430" s="15"/>
    </row>
    <row r="431" spans="1:16" s="26" customFormat="1" x14ac:dyDescent="0.2">
      <c r="A431" s="338" t="s">
        <v>824</v>
      </c>
      <c r="B431" s="682" t="s">
        <v>821</v>
      </c>
      <c r="C431" s="274">
        <v>4</v>
      </c>
      <c r="D431" s="112"/>
      <c r="E431" s="127" t="s">
        <v>126</v>
      </c>
      <c r="F431" s="253">
        <v>1.7999999999999999E-2</v>
      </c>
      <c r="G431" s="254">
        <v>12</v>
      </c>
      <c r="H431" s="112">
        <v>72</v>
      </c>
      <c r="I431" s="112">
        <v>4</v>
      </c>
      <c r="J431" s="366">
        <v>4.28</v>
      </c>
      <c r="K431" s="476"/>
      <c r="L431" s="15"/>
      <c r="M431" s="15"/>
      <c r="N431" s="15"/>
      <c r="O431" s="15"/>
    </row>
    <row r="432" spans="1:16" s="26" customFormat="1" x14ac:dyDescent="0.2">
      <c r="A432" s="338" t="s">
        <v>858</v>
      </c>
      <c r="B432" s="682" t="s">
        <v>859</v>
      </c>
      <c r="C432" s="274">
        <v>1.5</v>
      </c>
      <c r="D432" s="112"/>
      <c r="E432" s="127" t="s">
        <v>126</v>
      </c>
      <c r="F432" s="253">
        <v>7.0000000000000001E-3</v>
      </c>
      <c r="G432" s="254">
        <v>16</v>
      </c>
      <c r="H432" s="112">
        <v>160</v>
      </c>
      <c r="I432" s="112">
        <v>1.5</v>
      </c>
      <c r="J432" s="366">
        <v>1.83</v>
      </c>
      <c r="K432" s="476"/>
      <c r="L432" s="15"/>
      <c r="M432" s="15"/>
      <c r="N432" s="15"/>
      <c r="O432" s="15"/>
    </row>
    <row r="433" spans="1:15" s="26" customFormat="1" x14ac:dyDescent="0.2">
      <c r="A433" s="338" t="s">
        <v>1307</v>
      </c>
      <c r="B433" s="682" t="s">
        <v>1308</v>
      </c>
      <c r="C433" s="274">
        <v>4</v>
      </c>
      <c r="D433" s="112"/>
      <c r="E433" s="127" t="s">
        <v>126</v>
      </c>
      <c r="F433" s="253">
        <v>1.7999999999999999E-2</v>
      </c>
      <c r="G433" s="254">
        <v>12</v>
      </c>
      <c r="H433" s="112">
        <v>72</v>
      </c>
      <c r="I433" s="112">
        <v>4</v>
      </c>
      <c r="J433" s="366">
        <v>4.28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1202</v>
      </c>
      <c r="B434" s="682" t="s">
        <v>974</v>
      </c>
      <c r="C434" s="274" t="s">
        <v>536</v>
      </c>
      <c r="D434" s="112">
        <v>160</v>
      </c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4</v>
      </c>
      <c r="J434" s="366">
        <v>4.6970000000000001</v>
      </c>
      <c r="K434" s="476"/>
      <c r="L434" s="15"/>
      <c r="M434" s="15"/>
      <c r="N434" s="15"/>
      <c r="O434" s="15"/>
    </row>
    <row r="435" spans="1:15" s="26" customFormat="1" x14ac:dyDescent="0.2">
      <c r="A435" s="338" t="s">
        <v>490</v>
      </c>
      <c r="B435" s="682" t="s">
        <v>518</v>
      </c>
      <c r="C435" s="274" t="s">
        <v>491</v>
      </c>
      <c r="D435" s="112">
        <v>8</v>
      </c>
      <c r="E435" s="127" t="s">
        <v>126</v>
      </c>
      <c r="F435" s="253">
        <v>1.2E-2</v>
      </c>
      <c r="G435" s="254">
        <v>10</v>
      </c>
      <c r="H435" s="112">
        <v>100</v>
      </c>
      <c r="I435" s="112">
        <v>2.2400000000000002</v>
      </c>
      <c r="J435" s="366">
        <v>2.8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1129</v>
      </c>
      <c r="B436" s="682" t="s">
        <v>1130</v>
      </c>
      <c r="C436" s="274" t="s">
        <v>189</v>
      </c>
      <c r="D436" s="112">
        <v>8</v>
      </c>
      <c r="E436" s="127" t="s">
        <v>126</v>
      </c>
      <c r="F436" s="253">
        <v>1.7000000000000001E-2</v>
      </c>
      <c r="G436" s="254">
        <v>9</v>
      </c>
      <c r="H436" s="112">
        <v>72</v>
      </c>
      <c r="I436" s="112">
        <v>1.6</v>
      </c>
      <c r="J436" s="366">
        <v>2.29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492</v>
      </c>
      <c r="B437" s="682" t="s">
        <v>519</v>
      </c>
      <c r="C437" s="274" t="s">
        <v>491</v>
      </c>
      <c r="D437" s="112">
        <v>8</v>
      </c>
      <c r="E437" s="127" t="s">
        <v>126</v>
      </c>
      <c r="F437" s="253">
        <v>1.2E-2</v>
      </c>
      <c r="G437" s="254">
        <v>10</v>
      </c>
      <c r="H437" s="112">
        <v>100</v>
      </c>
      <c r="I437" s="112">
        <v>2.2400000000000002</v>
      </c>
      <c r="J437" s="366">
        <v>2.8</v>
      </c>
      <c r="K437" s="476"/>
      <c r="L437" s="15"/>
      <c r="M437" s="15"/>
      <c r="N437" s="15"/>
      <c r="O437" s="15"/>
    </row>
    <row r="438" spans="1:15" s="26" customFormat="1" x14ac:dyDescent="0.2">
      <c r="A438" s="338" t="s">
        <v>1132</v>
      </c>
      <c r="B438" s="682" t="s">
        <v>1131</v>
      </c>
      <c r="C438" s="274" t="s">
        <v>189</v>
      </c>
      <c r="D438" s="112">
        <v>8</v>
      </c>
      <c r="E438" s="127" t="s">
        <v>126</v>
      </c>
      <c r="F438" s="253">
        <v>1.7000000000000001E-2</v>
      </c>
      <c r="G438" s="254">
        <v>9</v>
      </c>
      <c r="H438" s="112">
        <v>72</v>
      </c>
      <c r="I438" s="112">
        <v>1.6</v>
      </c>
      <c r="J438" s="366">
        <v>2.29</v>
      </c>
      <c r="K438" s="476"/>
      <c r="L438" s="15"/>
      <c r="M438" s="15"/>
      <c r="N438" s="15"/>
      <c r="O438" s="15"/>
    </row>
    <row r="439" spans="1:15" s="26" customFormat="1" ht="13.5" customHeight="1" x14ac:dyDescent="0.2">
      <c r="A439" s="338" t="s">
        <v>375</v>
      </c>
      <c r="B439" s="682" t="s">
        <v>168</v>
      </c>
      <c r="C439" s="274" t="s">
        <v>166</v>
      </c>
      <c r="D439" s="112">
        <v>200</v>
      </c>
      <c r="E439" s="127" t="s">
        <v>126</v>
      </c>
      <c r="F439" s="253">
        <v>1.7999999999999999E-2</v>
      </c>
      <c r="G439" s="254">
        <v>12</v>
      </c>
      <c r="H439" s="112">
        <v>72</v>
      </c>
      <c r="I439" s="112">
        <v>4</v>
      </c>
      <c r="J439" s="366">
        <v>5.04</v>
      </c>
      <c r="K439" s="476"/>
      <c r="L439" s="15"/>
      <c r="M439" s="15"/>
      <c r="N439" s="15"/>
      <c r="O439" s="15"/>
    </row>
    <row r="440" spans="1:15" s="26" customFormat="1" ht="13.5" customHeight="1" x14ac:dyDescent="0.2">
      <c r="A440" s="338" t="s">
        <v>904</v>
      </c>
      <c r="B440" s="682" t="s">
        <v>903</v>
      </c>
      <c r="C440" s="274" t="s">
        <v>189</v>
      </c>
      <c r="D440" s="112">
        <v>8</v>
      </c>
      <c r="E440" s="127" t="s">
        <v>126</v>
      </c>
      <c r="F440" s="253">
        <v>1.7000000000000001E-2</v>
      </c>
      <c r="G440" s="254">
        <v>8</v>
      </c>
      <c r="H440" s="112">
        <v>72</v>
      </c>
      <c r="I440" s="112">
        <v>1.6</v>
      </c>
      <c r="J440" s="366">
        <v>2.02</v>
      </c>
      <c r="K440" s="476"/>
      <c r="L440" s="15"/>
      <c r="M440" s="15"/>
      <c r="N440" s="15"/>
      <c r="O440" s="15"/>
    </row>
    <row r="441" spans="1:15" s="26" customFormat="1" ht="13.5" customHeight="1" x14ac:dyDescent="0.2">
      <c r="A441" s="338" t="s">
        <v>906</v>
      </c>
      <c r="B441" s="682" t="s">
        <v>905</v>
      </c>
      <c r="C441" s="274">
        <v>2</v>
      </c>
      <c r="D441" s="112"/>
      <c r="E441" s="127" t="s">
        <v>126</v>
      </c>
      <c r="F441" s="253">
        <v>1.2E-2</v>
      </c>
      <c r="G441" s="254">
        <v>10</v>
      </c>
      <c r="H441" s="112">
        <v>100</v>
      </c>
      <c r="I441" s="112">
        <v>2</v>
      </c>
      <c r="J441" s="366">
        <v>2.2000000000000002</v>
      </c>
      <c r="K441" s="476"/>
      <c r="L441" s="15"/>
      <c r="M441" s="15"/>
      <c r="N441" s="15"/>
      <c r="O441" s="15"/>
    </row>
    <row r="442" spans="1:15" s="26" customFormat="1" ht="13.5" customHeight="1" x14ac:dyDescent="0.2">
      <c r="A442" s="338" t="s">
        <v>724</v>
      </c>
      <c r="B442" s="682" t="s">
        <v>1097</v>
      </c>
      <c r="C442" s="274" t="s">
        <v>1001</v>
      </c>
      <c r="D442" s="112">
        <v>6</v>
      </c>
      <c r="E442" s="127" t="s">
        <v>126</v>
      </c>
      <c r="F442" s="253">
        <v>8.0000000000000002E-3</v>
      </c>
      <c r="G442" s="254">
        <v>16</v>
      </c>
      <c r="H442" s="112">
        <v>144</v>
      </c>
      <c r="I442" s="112">
        <v>0.9</v>
      </c>
      <c r="J442" s="366">
        <v>1.3544</v>
      </c>
      <c r="K442" s="476"/>
      <c r="L442" s="15"/>
      <c r="M442" s="15"/>
      <c r="N442" s="15"/>
      <c r="O442" s="15"/>
    </row>
    <row r="443" spans="1:15" s="26" customFormat="1" ht="13.5" customHeight="1" x14ac:dyDescent="0.2">
      <c r="A443" s="338" t="s">
        <v>913</v>
      </c>
      <c r="B443" s="682" t="s">
        <v>912</v>
      </c>
      <c r="C443" s="274">
        <v>3.3</v>
      </c>
      <c r="D443" s="112"/>
      <c r="E443" s="127" t="s">
        <v>126</v>
      </c>
      <c r="F443" s="253">
        <v>1.7999999999999999E-2</v>
      </c>
      <c r="G443" s="254">
        <v>12</v>
      </c>
      <c r="H443" s="112">
        <v>72</v>
      </c>
      <c r="I443" s="112">
        <v>3.3</v>
      </c>
      <c r="J443" s="366">
        <v>3.58</v>
      </c>
      <c r="K443" s="476"/>
      <c r="L443" s="15"/>
      <c r="M443" s="15"/>
      <c r="N443" s="15"/>
      <c r="O443" s="15"/>
    </row>
    <row r="444" spans="1:15" s="26" customFormat="1" ht="13.5" customHeight="1" x14ac:dyDescent="0.2">
      <c r="A444" s="338" t="s">
        <v>917</v>
      </c>
      <c r="B444" s="682" t="s">
        <v>916</v>
      </c>
      <c r="C444" s="756" t="s">
        <v>194</v>
      </c>
      <c r="D444" s="755">
        <v>6</v>
      </c>
      <c r="E444" s="127" t="s">
        <v>126</v>
      </c>
      <c r="F444" s="724">
        <v>1.7999999999999999E-2</v>
      </c>
      <c r="G444" s="725">
        <v>12</v>
      </c>
      <c r="H444" s="755">
        <v>72</v>
      </c>
      <c r="I444" s="755">
        <v>3</v>
      </c>
      <c r="J444" s="726">
        <v>3.33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711</v>
      </c>
      <c r="B445" s="682" t="s">
        <v>709</v>
      </c>
      <c r="C445" s="274">
        <v>1.5</v>
      </c>
      <c r="D445" s="112"/>
      <c r="E445" s="127" t="s">
        <v>126</v>
      </c>
      <c r="F445" s="253">
        <v>7.0000000000000001E-3</v>
      </c>
      <c r="G445" s="254">
        <v>16</v>
      </c>
      <c r="H445" s="112">
        <v>144</v>
      </c>
      <c r="I445" s="112">
        <v>1.5</v>
      </c>
      <c r="J445" s="366">
        <v>1.83</v>
      </c>
      <c r="K445" s="578"/>
      <c r="L445" s="544"/>
      <c r="M445" s="544"/>
      <c r="N445" s="544"/>
      <c r="O445" s="544"/>
    </row>
    <row r="446" spans="1:15" s="26" customFormat="1" x14ac:dyDescent="0.2">
      <c r="A446" s="338" t="s">
        <v>915</v>
      </c>
      <c r="B446" s="757" t="s">
        <v>914</v>
      </c>
      <c r="C446" s="756" t="s">
        <v>194</v>
      </c>
      <c r="D446" s="755">
        <v>6</v>
      </c>
      <c r="E446" s="127" t="s">
        <v>126</v>
      </c>
      <c r="F446" s="724">
        <v>1.7999999999999999E-2</v>
      </c>
      <c r="G446" s="725">
        <v>12</v>
      </c>
      <c r="H446" s="755">
        <v>72</v>
      </c>
      <c r="I446" s="755">
        <v>3</v>
      </c>
      <c r="J446" s="726">
        <v>3.33</v>
      </c>
      <c r="K446" s="578"/>
      <c r="L446" s="544"/>
      <c r="M446" s="544"/>
      <c r="N446" s="544"/>
      <c r="O446" s="544"/>
    </row>
    <row r="447" spans="1:15" s="26" customFormat="1" ht="13.5" thickBot="1" x14ac:dyDescent="0.25">
      <c r="A447" s="338" t="s">
        <v>712</v>
      </c>
      <c r="B447" s="713" t="s">
        <v>710</v>
      </c>
      <c r="C447" s="606">
        <v>1.5</v>
      </c>
      <c r="D447" s="113"/>
      <c r="E447" s="117" t="s">
        <v>126</v>
      </c>
      <c r="F447" s="316">
        <v>7.0000000000000001E-3</v>
      </c>
      <c r="G447" s="317">
        <v>16</v>
      </c>
      <c r="H447" s="113">
        <v>144</v>
      </c>
      <c r="I447" s="113">
        <v>1.5</v>
      </c>
      <c r="J447" s="367">
        <v>1.83</v>
      </c>
      <c r="K447" s="578"/>
      <c r="L447" s="544"/>
      <c r="M447" s="544"/>
      <c r="N447" s="544"/>
      <c r="O447" s="544"/>
    </row>
    <row r="448" spans="1:15" s="26" customFormat="1" ht="13.5" thickBot="1" x14ac:dyDescent="0.25">
      <c r="A448" s="338"/>
      <c r="B448" s="315" t="s">
        <v>97</v>
      </c>
      <c r="C448" s="258"/>
      <c r="D448" s="261"/>
      <c r="E448" s="114"/>
      <c r="F448" s="259"/>
      <c r="G448" s="260"/>
      <c r="H448" s="261"/>
      <c r="I448" s="261"/>
      <c r="J448" s="262"/>
      <c r="K448" s="363"/>
      <c r="L448" s="363"/>
      <c r="M448" s="363"/>
      <c r="N448" s="363"/>
      <c r="O448" s="363"/>
    </row>
    <row r="449" spans="1:15" s="26" customFormat="1" x14ac:dyDescent="0.2">
      <c r="A449" s="338" t="s">
        <v>1360</v>
      </c>
      <c r="B449" s="1069" t="s">
        <v>1361</v>
      </c>
      <c r="C449" s="1070" t="s">
        <v>72</v>
      </c>
      <c r="D449" s="1071">
        <v>9</v>
      </c>
      <c r="E449" s="1072" t="s">
        <v>63</v>
      </c>
      <c r="F449" s="1073">
        <v>1.7000000000000001E-2</v>
      </c>
      <c r="G449" s="1074">
        <v>8</v>
      </c>
      <c r="H449" s="1071">
        <v>64</v>
      </c>
      <c r="I449" s="1071">
        <v>3.6</v>
      </c>
      <c r="J449" s="1075">
        <v>4.66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669</v>
      </c>
      <c r="B450" s="1067" t="s">
        <v>207</v>
      </c>
      <c r="C450" s="843" t="s">
        <v>72</v>
      </c>
      <c r="D450" s="1064">
        <v>9</v>
      </c>
      <c r="E450" s="536" t="s">
        <v>63</v>
      </c>
      <c r="F450" s="537">
        <v>1.7000000000000001E-2</v>
      </c>
      <c r="G450" s="538">
        <v>8</v>
      </c>
      <c r="H450" s="1064">
        <v>64</v>
      </c>
      <c r="I450" s="1064">
        <v>3.6</v>
      </c>
      <c r="J450" s="539">
        <v>4.66</v>
      </c>
      <c r="K450" s="476"/>
      <c r="L450" s="15"/>
      <c r="M450" s="15"/>
      <c r="N450" s="15"/>
      <c r="O450" s="15"/>
    </row>
    <row r="451" spans="1:15" s="26" customFormat="1" ht="13.5" thickBot="1" x14ac:dyDescent="0.25">
      <c r="A451" s="338" t="s">
        <v>668</v>
      </c>
      <c r="B451" s="713" t="s">
        <v>208</v>
      </c>
      <c r="C451" s="606" t="s">
        <v>72</v>
      </c>
      <c r="D451" s="113">
        <v>9</v>
      </c>
      <c r="E451" s="117" t="s">
        <v>63</v>
      </c>
      <c r="F451" s="316">
        <v>1.7000000000000001E-2</v>
      </c>
      <c r="G451" s="317">
        <v>8</v>
      </c>
      <c r="H451" s="113">
        <v>64</v>
      </c>
      <c r="I451" s="113">
        <v>3.6</v>
      </c>
      <c r="J451" s="367">
        <v>4.66</v>
      </c>
      <c r="K451" s="476"/>
      <c r="L451" s="15"/>
      <c r="M451" s="15"/>
      <c r="N451" s="15"/>
      <c r="O451" s="15"/>
    </row>
    <row r="452" spans="1:15" s="26" customFormat="1" ht="13.5" thickBot="1" x14ac:dyDescent="0.25">
      <c r="A452" s="338"/>
      <c r="B452" s="740" t="s">
        <v>174</v>
      </c>
      <c r="C452" s="540"/>
      <c r="D452" s="497"/>
      <c r="E452" s="497"/>
      <c r="F452" s="498"/>
      <c r="G452" s="499"/>
      <c r="H452" s="497"/>
      <c r="I452" s="497"/>
      <c r="J452" s="500"/>
      <c r="K452" s="14"/>
      <c r="L452" s="14"/>
      <c r="M452" s="14"/>
      <c r="N452" s="15"/>
      <c r="O452" s="15"/>
    </row>
    <row r="453" spans="1:15" s="26" customFormat="1" x14ac:dyDescent="0.2">
      <c r="A453" s="616" t="s">
        <v>1089</v>
      </c>
      <c r="B453" s="866" t="s">
        <v>1088</v>
      </c>
      <c r="C453" s="477" t="s">
        <v>1090</v>
      </c>
      <c r="D453" s="111">
        <v>13</v>
      </c>
      <c r="E453" s="111" t="s">
        <v>126</v>
      </c>
      <c r="F453" s="265">
        <v>1.2E-2</v>
      </c>
      <c r="G453" s="266">
        <v>10</v>
      </c>
      <c r="H453" s="111">
        <v>100</v>
      </c>
      <c r="I453" s="111">
        <v>1.0920000000000001</v>
      </c>
      <c r="J453" s="111">
        <v>1.81</v>
      </c>
      <c r="K453" s="14"/>
      <c r="L453" s="14"/>
      <c r="M453" s="14"/>
      <c r="N453" s="14"/>
      <c r="O453" s="15"/>
    </row>
    <row r="454" spans="1:15" s="26" customFormat="1" ht="12.75" customHeight="1" x14ac:dyDescent="0.2">
      <c r="A454" s="616" t="s">
        <v>868</v>
      </c>
      <c r="B454" s="734" t="s">
        <v>1087</v>
      </c>
      <c r="C454" s="735" t="s">
        <v>79</v>
      </c>
      <c r="D454" s="842">
        <v>6</v>
      </c>
      <c r="E454" s="536" t="s">
        <v>126</v>
      </c>
      <c r="F454" s="537">
        <v>8.0000000000000002E-3</v>
      </c>
      <c r="G454" s="538">
        <v>16</v>
      </c>
      <c r="H454" s="842">
        <v>144</v>
      </c>
      <c r="I454" s="842">
        <v>0.9</v>
      </c>
      <c r="J454" s="539">
        <v>1.3544</v>
      </c>
      <c r="K454" s="476"/>
      <c r="L454" s="15"/>
      <c r="M454" s="15"/>
      <c r="N454" s="15"/>
      <c r="O454" s="15"/>
    </row>
    <row r="455" spans="1:15" s="26" customFormat="1" ht="13.5" customHeight="1" x14ac:dyDescent="0.2">
      <c r="A455" s="338" t="s">
        <v>869</v>
      </c>
      <c r="B455" s="736" t="s">
        <v>1119</v>
      </c>
      <c r="C455" s="436" t="s">
        <v>79</v>
      </c>
      <c r="D455" s="112">
        <v>6</v>
      </c>
      <c r="E455" s="127" t="s">
        <v>126</v>
      </c>
      <c r="F455" s="253">
        <v>8.0000000000000002E-3</v>
      </c>
      <c r="G455" s="254">
        <v>16</v>
      </c>
      <c r="H455" s="112">
        <v>144</v>
      </c>
      <c r="I455" s="112">
        <v>0.9</v>
      </c>
      <c r="J455" s="366">
        <v>1.3544</v>
      </c>
      <c r="K455" s="488"/>
      <c r="L455" s="14"/>
      <c r="M455" s="14"/>
      <c r="N455" s="15"/>
      <c r="O455" s="15"/>
    </row>
    <row r="456" spans="1:15" s="26" customFormat="1" ht="13.5" customHeight="1" x14ac:dyDescent="0.2">
      <c r="A456" s="616"/>
      <c r="B456" s="314" t="s">
        <v>99</v>
      </c>
      <c r="C456" s="255"/>
      <c r="D456" s="816"/>
      <c r="E456" s="138"/>
      <c r="F456" s="256"/>
      <c r="G456" s="257"/>
      <c r="H456" s="816"/>
      <c r="I456" s="816"/>
      <c r="J456" s="820"/>
      <c r="K456" s="14"/>
      <c r="L456" s="14"/>
      <c r="M456" s="14"/>
      <c r="N456" s="15"/>
      <c r="O456" s="15"/>
    </row>
    <row r="457" spans="1:15" s="26" customFormat="1" x14ac:dyDescent="0.2">
      <c r="A457" s="338" t="s">
        <v>786</v>
      </c>
      <c r="B457" s="736" t="s">
        <v>203</v>
      </c>
      <c r="C457" s="436" t="s">
        <v>182</v>
      </c>
      <c r="D457" s="112">
        <v>4</v>
      </c>
      <c r="E457" s="127" t="s">
        <v>126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4.54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1115</v>
      </c>
      <c r="B458" s="736" t="s">
        <v>1116</v>
      </c>
      <c r="C458" s="436" t="s">
        <v>194</v>
      </c>
      <c r="D458" s="112">
        <v>10</v>
      </c>
      <c r="E458" s="127" t="s">
        <v>126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5.42</v>
      </c>
      <c r="K458" s="476"/>
      <c r="L458" s="476"/>
      <c r="M458" s="476"/>
      <c r="N458" s="476"/>
      <c r="O458" s="476"/>
    </row>
    <row r="459" spans="1:15" s="26" customFormat="1" x14ac:dyDescent="0.2">
      <c r="A459" s="338" t="s">
        <v>1062</v>
      </c>
      <c r="B459" s="736" t="s">
        <v>1063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4.24</v>
      </c>
      <c r="K459" s="476"/>
      <c r="L459" s="476"/>
      <c r="M459" s="476"/>
      <c r="N459" s="476"/>
      <c r="O459" s="476"/>
    </row>
    <row r="460" spans="1:15" s="26" customFormat="1" x14ac:dyDescent="0.2">
      <c r="A460" s="338" t="s">
        <v>934</v>
      </c>
      <c r="B460" s="747" t="s">
        <v>932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2.4</v>
      </c>
      <c r="K460" s="476"/>
      <c r="L460" s="476"/>
      <c r="M460" s="476"/>
      <c r="N460" s="476"/>
      <c r="O460" s="476"/>
    </row>
    <row r="461" spans="1:15" s="26" customFormat="1" x14ac:dyDescent="0.2">
      <c r="A461" s="338" t="s">
        <v>813</v>
      </c>
      <c r="B461" s="747" t="s">
        <v>814</v>
      </c>
      <c r="C461" s="436" t="s">
        <v>182</v>
      </c>
      <c r="D461" s="112">
        <v>4</v>
      </c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4.54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1058</v>
      </c>
      <c r="B462" s="736" t="s">
        <v>1059</v>
      </c>
      <c r="C462" s="436" t="s">
        <v>202</v>
      </c>
      <c r="D462" s="112"/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4.24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1298</v>
      </c>
      <c r="B463" s="747" t="s">
        <v>1299</v>
      </c>
      <c r="C463" s="436" t="s">
        <v>182</v>
      </c>
      <c r="D463" s="112">
        <v>4</v>
      </c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4.54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1060</v>
      </c>
      <c r="B464" s="747" t="s">
        <v>1061</v>
      </c>
      <c r="C464" s="436" t="s">
        <v>202</v>
      </c>
      <c r="D464" s="112"/>
      <c r="E464" s="127" t="s">
        <v>62</v>
      </c>
      <c r="F464" s="253">
        <v>1.2E-2</v>
      </c>
      <c r="G464" s="254">
        <v>10</v>
      </c>
      <c r="H464" s="112">
        <v>100</v>
      </c>
      <c r="I464" s="112">
        <v>4</v>
      </c>
      <c r="J464" s="366">
        <v>4.24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1333</v>
      </c>
      <c r="B465" s="1033" t="s">
        <v>1334</v>
      </c>
      <c r="C465" s="1031" t="s">
        <v>182</v>
      </c>
      <c r="D465" s="700">
        <v>4</v>
      </c>
      <c r="E465" s="701" t="s">
        <v>62</v>
      </c>
      <c r="F465" s="702">
        <v>1.2E-2</v>
      </c>
      <c r="G465" s="703">
        <v>10</v>
      </c>
      <c r="H465" s="700">
        <v>100</v>
      </c>
      <c r="I465" s="700">
        <v>4</v>
      </c>
      <c r="J465" s="704">
        <v>4.54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1331</v>
      </c>
      <c r="B466" s="1033" t="s">
        <v>1332</v>
      </c>
      <c r="C466" s="1031" t="s">
        <v>202</v>
      </c>
      <c r="D466" s="700"/>
      <c r="E466" s="701" t="s">
        <v>62</v>
      </c>
      <c r="F466" s="702">
        <v>1.2E-2</v>
      </c>
      <c r="G466" s="703">
        <v>10</v>
      </c>
      <c r="H466" s="700">
        <v>100</v>
      </c>
      <c r="I466" s="700">
        <v>4</v>
      </c>
      <c r="J466" s="704">
        <v>4.24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1041</v>
      </c>
      <c r="B467" s="736" t="s">
        <v>1018</v>
      </c>
      <c r="C467" s="436" t="s">
        <v>31</v>
      </c>
      <c r="D467" s="112">
        <v>10</v>
      </c>
      <c r="E467" s="127" t="s">
        <v>62</v>
      </c>
      <c r="F467" s="253">
        <v>1.7000000000000001E-2</v>
      </c>
      <c r="G467" s="254">
        <v>12</v>
      </c>
      <c r="H467" s="112">
        <v>72</v>
      </c>
      <c r="I467" s="112">
        <v>5</v>
      </c>
      <c r="J467" s="366">
        <v>5.39</v>
      </c>
      <c r="K467" s="476"/>
      <c r="L467" s="15"/>
      <c r="M467" s="15"/>
      <c r="N467" s="15"/>
      <c r="O467" s="15"/>
    </row>
    <row r="468" spans="1:15" s="26" customFormat="1" x14ac:dyDescent="0.2">
      <c r="A468" s="338" t="s">
        <v>1064</v>
      </c>
      <c r="B468" s="736" t="s">
        <v>1065</v>
      </c>
      <c r="C468" s="436" t="s">
        <v>202</v>
      </c>
      <c r="D468" s="112"/>
      <c r="E468" s="127" t="s">
        <v>62</v>
      </c>
      <c r="F468" s="253">
        <v>1.2E-2</v>
      </c>
      <c r="G468" s="254">
        <v>10</v>
      </c>
      <c r="H468" s="112">
        <v>100</v>
      </c>
      <c r="I468" s="112">
        <v>4</v>
      </c>
      <c r="J468" s="366">
        <v>4.24</v>
      </c>
      <c r="K468" s="476"/>
      <c r="L468" s="15"/>
      <c r="M468" s="15"/>
      <c r="N468" s="15"/>
      <c r="O468" s="15"/>
    </row>
    <row r="469" spans="1:15" s="26" customFormat="1" x14ac:dyDescent="0.2">
      <c r="A469" s="338" t="s">
        <v>1035</v>
      </c>
      <c r="B469" s="817" t="s">
        <v>1320</v>
      </c>
      <c r="C469" s="436" t="s">
        <v>202</v>
      </c>
      <c r="D469" s="112"/>
      <c r="E469" s="127" t="s">
        <v>62</v>
      </c>
      <c r="F469" s="253">
        <v>1.2E-2</v>
      </c>
      <c r="G469" s="254">
        <v>10</v>
      </c>
      <c r="H469" s="112">
        <v>100</v>
      </c>
      <c r="I469" s="112">
        <v>4</v>
      </c>
      <c r="J469" s="366">
        <v>4.2</v>
      </c>
      <c r="K469" s="476"/>
      <c r="L469" s="15"/>
      <c r="M469" s="15"/>
      <c r="N469" s="15"/>
      <c r="O469" s="15"/>
    </row>
    <row r="470" spans="1:15" s="26" customFormat="1" x14ac:dyDescent="0.2">
      <c r="A470" s="338" t="s">
        <v>1037</v>
      </c>
      <c r="B470" s="817" t="s">
        <v>844</v>
      </c>
      <c r="C470" s="436" t="s">
        <v>202</v>
      </c>
      <c r="D470" s="112"/>
      <c r="E470" s="127" t="s">
        <v>62</v>
      </c>
      <c r="F470" s="253">
        <v>1.2E-2</v>
      </c>
      <c r="G470" s="254">
        <v>10</v>
      </c>
      <c r="H470" s="112">
        <v>100</v>
      </c>
      <c r="I470" s="112">
        <v>4</v>
      </c>
      <c r="J470" s="366">
        <v>4.24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846</v>
      </c>
      <c r="B471" s="747" t="s">
        <v>845</v>
      </c>
      <c r="C471" s="436" t="s">
        <v>189</v>
      </c>
      <c r="D471" s="112">
        <v>10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2</v>
      </c>
      <c r="J471" s="366">
        <v>2.27</v>
      </c>
      <c r="K471" s="476"/>
      <c r="L471" s="15"/>
      <c r="M471" s="15"/>
      <c r="N471" s="15"/>
      <c r="O471" s="15"/>
    </row>
    <row r="472" spans="1:15" s="26" customFormat="1" x14ac:dyDescent="0.2">
      <c r="A472" s="338" t="s">
        <v>798</v>
      </c>
      <c r="B472" s="736" t="s">
        <v>1300</v>
      </c>
      <c r="C472" s="436" t="s">
        <v>182</v>
      </c>
      <c r="D472" s="112">
        <v>4</v>
      </c>
      <c r="E472" s="127" t="s">
        <v>62</v>
      </c>
      <c r="F472" s="253">
        <v>1.2E-2</v>
      </c>
      <c r="G472" s="254">
        <v>10</v>
      </c>
      <c r="H472" s="112">
        <v>100</v>
      </c>
      <c r="I472" s="112">
        <v>4</v>
      </c>
      <c r="J472" s="366">
        <v>4.22</v>
      </c>
      <c r="K472" s="476"/>
      <c r="L472" s="15"/>
      <c r="M472" s="476"/>
      <c r="N472" s="15"/>
      <c r="O472" s="15"/>
    </row>
    <row r="473" spans="1:15" s="26" customFormat="1" x14ac:dyDescent="0.2">
      <c r="A473" s="338" t="s">
        <v>1068</v>
      </c>
      <c r="B473" s="736" t="s">
        <v>1069</v>
      </c>
      <c r="C473" s="436" t="s">
        <v>202</v>
      </c>
      <c r="D473" s="112"/>
      <c r="E473" s="127" t="s">
        <v>62</v>
      </c>
      <c r="F473" s="253">
        <v>1.2E-2</v>
      </c>
      <c r="G473" s="254">
        <v>10</v>
      </c>
      <c r="H473" s="112">
        <v>100</v>
      </c>
      <c r="I473" s="112">
        <v>4</v>
      </c>
      <c r="J473" s="366">
        <v>4.24</v>
      </c>
      <c r="K473" s="476"/>
      <c r="L473" s="15"/>
      <c r="M473" s="476"/>
      <c r="N473" s="15"/>
      <c r="O473" s="15"/>
    </row>
    <row r="474" spans="1:15" s="26" customFormat="1" x14ac:dyDescent="0.2">
      <c r="A474" s="338" t="s">
        <v>899</v>
      </c>
      <c r="B474" s="736" t="s">
        <v>883</v>
      </c>
      <c r="C474" s="436" t="s">
        <v>898</v>
      </c>
      <c r="D474" s="112">
        <v>10</v>
      </c>
      <c r="E474" s="127" t="s">
        <v>62</v>
      </c>
      <c r="F474" s="253">
        <v>1.7000000000000001E-2</v>
      </c>
      <c r="G474" s="254">
        <v>12</v>
      </c>
      <c r="H474" s="112">
        <v>72</v>
      </c>
      <c r="I474" s="112">
        <v>5</v>
      </c>
      <c r="J474" s="366">
        <v>5.34</v>
      </c>
      <c r="K474" s="476"/>
      <c r="L474" s="15"/>
      <c r="M474" s="15"/>
      <c r="N474" s="15"/>
      <c r="O474" s="15"/>
    </row>
    <row r="475" spans="1:15" s="26" customFormat="1" x14ac:dyDescent="0.2">
      <c r="A475" s="338" t="s">
        <v>884</v>
      </c>
      <c r="B475" s="736" t="s">
        <v>885</v>
      </c>
      <c r="C475" s="436" t="s">
        <v>202</v>
      </c>
      <c r="D475" s="112"/>
      <c r="E475" s="127" t="s">
        <v>62</v>
      </c>
      <c r="F475" s="253">
        <v>1.2E-2</v>
      </c>
      <c r="G475" s="254">
        <v>10</v>
      </c>
      <c r="H475" s="112">
        <v>100</v>
      </c>
      <c r="I475" s="112">
        <v>4</v>
      </c>
      <c r="J475" s="366">
        <v>4.54</v>
      </c>
      <c r="K475" s="476"/>
      <c r="L475" s="15"/>
      <c r="M475" s="15"/>
      <c r="N475" s="15"/>
      <c r="O475" s="15"/>
    </row>
    <row r="476" spans="1:15" s="26" customFormat="1" x14ac:dyDescent="0.2">
      <c r="A476" s="338" t="s">
        <v>990</v>
      </c>
      <c r="B476" s="747" t="s">
        <v>991</v>
      </c>
      <c r="C476" s="436" t="s">
        <v>189</v>
      </c>
      <c r="D476" s="112">
        <v>10</v>
      </c>
      <c r="E476" s="127" t="s">
        <v>62</v>
      </c>
      <c r="F476" s="253">
        <v>1.7000000000000001E-2</v>
      </c>
      <c r="G476" s="254">
        <v>8</v>
      </c>
      <c r="H476" s="112">
        <v>72</v>
      </c>
      <c r="I476" s="112">
        <v>2</v>
      </c>
      <c r="J476" s="366">
        <v>2.4</v>
      </c>
      <c r="K476" s="476"/>
      <c r="L476" s="15"/>
      <c r="M476" s="15"/>
      <c r="N476" s="15"/>
      <c r="O476" s="15"/>
    </row>
    <row r="477" spans="1:15" s="26" customFormat="1" x14ac:dyDescent="0.2">
      <c r="A477" s="338" t="s">
        <v>1066</v>
      </c>
      <c r="B477" s="856" t="s">
        <v>1067</v>
      </c>
      <c r="C477" s="436" t="s">
        <v>202</v>
      </c>
      <c r="D477" s="112"/>
      <c r="E477" s="127" t="s">
        <v>62</v>
      </c>
      <c r="F477" s="253">
        <v>1.2E-2</v>
      </c>
      <c r="G477" s="254">
        <v>10</v>
      </c>
      <c r="H477" s="112">
        <v>100</v>
      </c>
      <c r="I477" s="112">
        <v>4</v>
      </c>
      <c r="J477" s="366">
        <v>4.24</v>
      </c>
      <c r="K477" s="476"/>
      <c r="L477" s="15"/>
      <c r="M477" s="15"/>
      <c r="N477" s="15"/>
      <c r="O477" s="15"/>
    </row>
    <row r="478" spans="1:15" s="26" customFormat="1" ht="13.5" thickBot="1" x14ac:dyDescent="0.25">
      <c r="A478" s="338" t="s">
        <v>1006</v>
      </c>
      <c r="B478" s="818" t="s">
        <v>1019</v>
      </c>
      <c r="C478" s="436" t="s">
        <v>31</v>
      </c>
      <c r="D478" s="112">
        <v>10</v>
      </c>
      <c r="E478" s="127" t="s">
        <v>62</v>
      </c>
      <c r="F478" s="253">
        <v>1.7000000000000001E-2</v>
      </c>
      <c r="G478" s="254">
        <v>12</v>
      </c>
      <c r="H478" s="112">
        <v>72</v>
      </c>
      <c r="I478" s="112">
        <v>5</v>
      </c>
      <c r="J478" s="366">
        <v>5.39</v>
      </c>
      <c r="K478" s="476"/>
      <c r="L478" s="15"/>
      <c r="M478" s="15"/>
      <c r="N478" s="15"/>
      <c r="O478" s="15"/>
    </row>
    <row r="479" spans="1:15" s="26" customFormat="1" x14ac:dyDescent="0.2">
      <c r="A479" s="338"/>
      <c r="B479" s="314" t="s">
        <v>563</v>
      </c>
      <c r="C479" s="255"/>
      <c r="D479" s="816"/>
      <c r="E479" s="138"/>
      <c r="F479" s="256"/>
      <c r="G479" s="257"/>
      <c r="H479" s="816"/>
      <c r="I479" s="816"/>
      <c r="J479" s="820"/>
      <c r="K479" s="14"/>
      <c r="L479" s="14"/>
      <c r="M479" s="14"/>
      <c r="N479" s="15"/>
      <c r="O479" s="15"/>
    </row>
    <row r="480" spans="1:15" s="26" customFormat="1" x14ac:dyDescent="0.2">
      <c r="A480" s="338" t="s">
        <v>411</v>
      </c>
      <c r="B480" s="747" t="s">
        <v>412</v>
      </c>
      <c r="C480" s="436" t="s">
        <v>79</v>
      </c>
      <c r="D480" s="112">
        <v>12</v>
      </c>
      <c r="E480" s="127" t="s">
        <v>62</v>
      </c>
      <c r="F480" s="253">
        <v>1.7999999999999999E-2</v>
      </c>
      <c r="G480" s="254">
        <v>12</v>
      </c>
      <c r="H480" s="112">
        <v>72</v>
      </c>
      <c r="I480" s="112">
        <v>1.8</v>
      </c>
      <c r="J480" s="366">
        <v>2.48</v>
      </c>
      <c r="K480" s="476"/>
      <c r="L480" s="15"/>
      <c r="M480" s="15"/>
      <c r="N480" s="15"/>
      <c r="O480" s="15"/>
    </row>
    <row r="481" spans="1:15" s="26" customFormat="1" x14ac:dyDescent="0.2">
      <c r="A481" s="338" t="s">
        <v>413</v>
      </c>
      <c r="B481" s="747" t="s">
        <v>414</v>
      </c>
      <c r="C481" s="436" t="s">
        <v>79</v>
      </c>
      <c r="D481" s="112">
        <v>12</v>
      </c>
      <c r="E481" s="127" t="s">
        <v>62</v>
      </c>
      <c r="F481" s="253">
        <v>1.7999999999999999E-2</v>
      </c>
      <c r="G481" s="254">
        <v>12</v>
      </c>
      <c r="H481" s="112">
        <v>72</v>
      </c>
      <c r="I481" s="112">
        <v>1.8</v>
      </c>
      <c r="J481" s="366">
        <v>2.48</v>
      </c>
      <c r="K481" s="476"/>
      <c r="L481" s="15"/>
      <c r="M481" s="15"/>
      <c r="N481" s="15"/>
      <c r="O481" s="15"/>
    </row>
    <row r="482" spans="1:15" s="26" customFormat="1" x14ac:dyDescent="0.2">
      <c r="A482" s="338" t="s">
        <v>469</v>
      </c>
      <c r="B482" s="819" t="s">
        <v>548</v>
      </c>
      <c r="C482" s="436" t="s">
        <v>118</v>
      </c>
      <c r="D482" s="112">
        <v>14</v>
      </c>
      <c r="E482" s="127" t="s">
        <v>62</v>
      </c>
      <c r="F482" s="253">
        <v>2.1000000000000001E-2</v>
      </c>
      <c r="G482" s="254">
        <v>6</v>
      </c>
      <c r="H482" s="112">
        <v>54</v>
      </c>
      <c r="I482" s="112">
        <v>2.52</v>
      </c>
      <c r="J482" s="366">
        <v>3.56</v>
      </c>
      <c r="K482" s="476"/>
      <c r="L482" s="15"/>
      <c r="M482" s="15"/>
      <c r="N482" s="15"/>
      <c r="O482" s="15"/>
    </row>
    <row r="483" spans="1:15" s="26" customFormat="1" x14ac:dyDescent="0.2">
      <c r="A483" s="338" t="s">
        <v>470</v>
      </c>
      <c r="B483" s="819" t="s">
        <v>547</v>
      </c>
      <c r="C483" s="436" t="s">
        <v>118</v>
      </c>
      <c r="D483" s="112">
        <v>14</v>
      </c>
      <c r="E483" s="127" t="s">
        <v>62</v>
      </c>
      <c r="F483" s="253">
        <v>2.1000000000000001E-2</v>
      </c>
      <c r="G483" s="254">
        <v>6</v>
      </c>
      <c r="H483" s="112">
        <v>54</v>
      </c>
      <c r="I483" s="112">
        <v>2.52</v>
      </c>
      <c r="J483" s="366">
        <v>3.56</v>
      </c>
      <c r="K483" s="476"/>
      <c r="L483" s="15"/>
      <c r="M483" s="15"/>
      <c r="N483" s="15"/>
      <c r="O483" s="15"/>
    </row>
    <row r="484" spans="1:15" s="26" customFormat="1" x14ac:dyDescent="0.2">
      <c r="A484" s="338" t="s">
        <v>1253</v>
      </c>
      <c r="B484" s="819" t="s">
        <v>1252</v>
      </c>
      <c r="C484" s="436" t="s">
        <v>54</v>
      </c>
      <c r="D484" s="112"/>
      <c r="E484" s="127" t="s">
        <v>62</v>
      </c>
      <c r="F484" s="253">
        <v>1.7000000000000001E-2</v>
      </c>
      <c r="G484" s="254">
        <v>8</v>
      </c>
      <c r="H484" s="112">
        <v>64</v>
      </c>
      <c r="I484" s="112">
        <v>3</v>
      </c>
      <c r="J484" s="366">
        <v>3.27</v>
      </c>
      <c r="K484" s="476"/>
      <c r="L484" s="476"/>
      <c r="M484" s="15"/>
      <c r="N484" s="15"/>
      <c r="O484" s="15"/>
    </row>
    <row r="485" spans="1:15" s="26" customFormat="1" x14ac:dyDescent="0.2">
      <c r="A485" s="338" t="s">
        <v>1014</v>
      </c>
      <c r="B485" s="819" t="s">
        <v>1015</v>
      </c>
      <c r="C485" s="436" t="s">
        <v>54</v>
      </c>
      <c r="D485" s="112"/>
      <c r="E485" s="127" t="s">
        <v>62</v>
      </c>
      <c r="F485" s="253">
        <v>1.7000000000000001E-2</v>
      </c>
      <c r="G485" s="254">
        <v>8</v>
      </c>
      <c r="H485" s="112">
        <v>64</v>
      </c>
      <c r="I485" s="112">
        <v>3</v>
      </c>
      <c r="J485" s="366">
        <v>3.27</v>
      </c>
      <c r="K485" s="476"/>
      <c r="L485" s="476"/>
      <c r="M485" s="15"/>
      <c r="N485" s="15"/>
      <c r="O485" s="15"/>
    </row>
    <row r="486" spans="1:15" s="26" customFormat="1" x14ac:dyDescent="0.2">
      <c r="A486" s="338"/>
      <c r="B486" s="819"/>
      <c r="C486" s="436"/>
      <c r="D486" s="112"/>
      <c r="E486" s="127"/>
      <c r="F486" s="253"/>
      <c r="G486" s="254"/>
      <c r="H486" s="112"/>
      <c r="I486" s="112"/>
      <c r="J486" s="366"/>
      <c r="K486" s="476"/>
      <c r="L486" s="476"/>
      <c r="M486" s="476"/>
      <c r="N486" s="476"/>
      <c r="O486" s="476"/>
    </row>
    <row r="487" spans="1:15" s="26" customFormat="1" x14ac:dyDescent="0.2">
      <c r="A487" s="338" t="s">
        <v>1017</v>
      </c>
      <c r="B487" s="819" t="s">
        <v>1016</v>
      </c>
      <c r="C487" s="436" t="s">
        <v>74</v>
      </c>
      <c r="D487" s="112">
        <v>10</v>
      </c>
      <c r="E487" s="127" t="s">
        <v>62</v>
      </c>
      <c r="F487" s="253">
        <v>1.7000000000000001E-2</v>
      </c>
      <c r="G487" s="254">
        <v>8</v>
      </c>
      <c r="H487" s="112">
        <v>72</v>
      </c>
      <c r="I487" s="112">
        <v>2.5</v>
      </c>
      <c r="J487" s="366">
        <v>2.87</v>
      </c>
      <c r="K487" s="476"/>
      <c r="L487" s="476"/>
      <c r="M487" s="476"/>
      <c r="N487" s="476"/>
      <c r="O487" s="476"/>
    </row>
    <row r="488" spans="1:15" s="26" customFormat="1" ht="12.75" customHeight="1" x14ac:dyDescent="0.2">
      <c r="A488" s="338" t="s">
        <v>938</v>
      </c>
      <c r="B488" s="819" t="s">
        <v>935</v>
      </c>
      <c r="C488" s="436" t="s">
        <v>74</v>
      </c>
      <c r="D488" s="112">
        <v>12</v>
      </c>
      <c r="E488" s="127" t="s">
        <v>62</v>
      </c>
      <c r="F488" s="253">
        <v>1.7000000000000001E-2</v>
      </c>
      <c r="G488" s="254">
        <v>8</v>
      </c>
      <c r="H488" s="112">
        <v>72</v>
      </c>
      <c r="I488" s="112">
        <v>3</v>
      </c>
      <c r="J488" s="366">
        <v>3.4</v>
      </c>
      <c r="K488" s="476"/>
      <c r="L488" s="15"/>
      <c r="M488" s="15"/>
      <c r="N488" s="15"/>
      <c r="O488" s="15"/>
    </row>
    <row r="489" spans="1:15" s="26" customFormat="1" ht="12.75" customHeight="1" thickBot="1" x14ac:dyDescent="0.25">
      <c r="A489" s="338" t="s">
        <v>937</v>
      </c>
      <c r="B489" s="819" t="s">
        <v>936</v>
      </c>
      <c r="C489" s="439" t="s">
        <v>74</v>
      </c>
      <c r="D489" s="113">
        <v>12</v>
      </c>
      <c r="E489" s="117" t="s">
        <v>62</v>
      </c>
      <c r="F489" s="316">
        <v>1.7000000000000001E-2</v>
      </c>
      <c r="G489" s="317">
        <v>8</v>
      </c>
      <c r="H489" s="113">
        <v>72</v>
      </c>
      <c r="I489" s="113">
        <v>3</v>
      </c>
      <c r="J489" s="367">
        <v>3.4</v>
      </c>
      <c r="K489" s="476"/>
      <c r="L489" s="15"/>
      <c r="M489" s="15"/>
      <c r="N489" s="15"/>
      <c r="O489" s="15"/>
    </row>
    <row r="490" spans="1:15" s="26" customFormat="1" x14ac:dyDescent="0.2">
      <c r="A490" s="338"/>
      <c r="B490" s="779" t="s">
        <v>100</v>
      </c>
      <c r="C490" s="780"/>
      <c r="D490" s="780"/>
      <c r="E490" s="781"/>
      <c r="F490" s="782"/>
      <c r="G490" s="783"/>
      <c r="H490" s="780"/>
      <c r="I490" s="780"/>
      <c r="J490" s="784"/>
      <c r="K490" s="476"/>
      <c r="L490" s="15"/>
      <c r="M490" s="15"/>
      <c r="N490" s="15"/>
      <c r="O490" s="15"/>
    </row>
    <row r="491" spans="1:15" s="26" customFormat="1" x14ac:dyDescent="0.2">
      <c r="A491" s="338" t="s">
        <v>1365</v>
      </c>
      <c r="B491" s="1076" t="s">
        <v>1364</v>
      </c>
      <c r="C491" s="1077" t="s">
        <v>72</v>
      </c>
      <c r="D491" s="1077">
        <v>9</v>
      </c>
      <c r="E491" s="1078" t="s">
        <v>62</v>
      </c>
      <c r="F491" s="1079">
        <v>1.7000000000000001E-2</v>
      </c>
      <c r="G491" s="1080">
        <v>8</v>
      </c>
      <c r="H491" s="1077">
        <v>64</v>
      </c>
      <c r="I491" s="1077">
        <v>3.6</v>
      </c>
      <c r="J491" s="1081">
        <v>4.66</v>
      </c>
      <c r="K491" s="476"/>
      <c r="L491" s="15"/>
      <c r="M491" s="15"/>
      <c r="N491" s="15"/>
      <c r="O491" s="15"/>
    </row>
    <row r="492" spans="1:15" s="26" customFormat="1" x14ac:dyDescent="0.2">
      <c r="A492" s="338" t="s">
        <v>1363</v>
      </c>
      <c r="B492" s="1076" t="s">
        <v>1362</v>
      </c>
      <c r="C492" s="700" t="s">
        <v>55</v>
      </c>
      <c r="D492" s="700"/>
      <c r="E492" s="701" t="s">
        <v>62</v>
      </c>
      <c r="F492" s="702">
        <v>8.9999999999999993E-3</v>
      </c>
      <c r="G492" s="703">
        <v>16</v>
      </c>
      <c r="H492" s="700">
        <v>144</v>
      </c>
      <c r="I492" s="700">
        <v>2</v>
      </c>
      <c r="J492" s="704">
        <v>2.2799999999999998</v>
      </c>
      <c r="K492" s="476"/>
      <c r="L492" s="15"/>
      <c r="M492" s="15"/>
      <c r="N492" s="15"/>
      <c r="O492" s="15"/>
    </row>
    <row r="493" spans="1:15" s="26" customFormat="1" x14ac:dyDescent="0.2">
      <c r="A493" s="338" t="s">
        <v>671</v>
      </c>
      <c r="B493" s="556" t="s">
        <v>672</v>
      </c>
      <c r="C493" s="924" t="s">
        <v>72</v>
      </c>
      <c r="D493" s="924">
        <v>9</v>
      </c>
      <c r="E493" s="536" t="s">
        <v>62</v>
      </c>
      <c r="F493" s="537">
        <v>1.7000000000000001E-2</v>
      </c>
      <c r="G493" s="538">
        <v>8</v>
      </c>
      <c r="H493" s="924">
        <v>64</v>
      </c>
      <c r="I493" s="924">
        <v>3.6</v>
      </c>
      <c r="J493" s="539">
        <v>4.66</v>
      </c>
      <c r="K493" s="476"/>
      <c r="L493" s="15"/>
      <c r="M493" s="15"/>
      <c r="N493" s="15"/>
      <c r="O493" s="15"/>
    </row>
    <row r="494" spans="1:15" s="26" customFormat="1" x14ac:dyDescent="0.2">
      <c r="A494" s="338" t="s">
        <v>954</v>
      </c>
      <c r="B494" s="556" t="s">
        <v>955</v>
      </c>
      <c r="C494" s="112" t="s">
        <v>55</v>
      </c>
      <c r="D494" s="112"/>
      <c r="E494" s="127" t="s">
        <v>62</v>
      </c>
      <c r="F494" s="253">
        <v>8.9999999999999993E-3</v>
      </c>
      <c r="G494" s="254">
        <v>16</v>
      </c>
      <c r="H494" s="112">
        <v>144</v>
      </c>
      <c r="I494" s="112">
        <v>2</v>
      </c>
      <c r="J494" s="366">
        <v>2.2799999999999998</v>
      </c>
      <c r="K494" s="476"/>
      <c r="L494" s="15"/>
      <c r="M494" s="15"/>
      <c r="N494" s="15"/>
      <c r="O494" s="15"/>
    </row>
    <row r="495" spans="1:15" s="26" customFormat="1" x14ac:dyDescent="0.2">
      <c r="A495" s="338" t="s">
        <v>1144</v>
      </c>
      <c r="B495" s="687" t="s">
        <v>1143</v>
      </c>
      <c r="C495" s="112" t="s">
        <v>72</v>
      </c>
      <c r="D495" s="112">
        <v>9</v>
      </c>
      <c r="E495" s="127" t="s">
        <v>62</v>
      </c>
      <c r="F495" s="253">
        <v>1.7000000000000001E-2</v>
      </c>
      <c r="G495" s="254">
        <v>8</v>
      </c>
      <c r="H495" s="112">
        <v>64</v>
      </c>
      <c r="I495" s="112">
        <v>3.6</v>
      </c>
      <c r="J495" s="366">
        <v>4.66</v>
      </c>
      <c r="K495" s="476"/>
      <c r="L495" s="15"/>
      <c r="M495" s="15"/>
      <c r="N495" s="15"/>
      <c r="O495" s="15"/>
    </row>
    <row r="496" spans="1:15" s="26" customFormat="1" x14ac:dyDescent="0.2">
      <c r="A496" s="338" t="s">
        <v>1267</v>
      </c>
      <c r="B496" s="687" t="s">
        <v>1145</v>
      </c>
      <c r="C496" s="112" t="s">
        <v>55</v>
      </c>
      <c r="D496" s="112"/>
      <c r="E496" s="127" t="s">
        <v>62</v>
      </c>
      <c r="F496" s="253">
        <v>8.9999999999999993E-3</v>
      </c>
      <c r="G496" s="254">
        <v>16</v>
      </c>
      <c r="H496" s="112">
        <v>144</v>
      </c>
      <c r="I496" s="112">
        <v>2</v>
      </c>
      <c r="J496" s="366">
        <v>2.2799999999999998</v>
      </c>
      <c r="K496" s="476"/>
      <c r="L496" s="15"/>
      <c r="M496" s="15"/>
      <c r="N496" s="15"/>
      <c r="O496" s="15"/>
    </row>
    <row r="497" spans="1:22" s="26" customFormat="1" x14ac:dyDescent="0.2">
      <c r="A497" s="338" t="s">
        <v>670</v>
      </c>
      <c r="B497" s="687" t="s">
        <v>115</v>
      </c>
      <c r="C497" s="112" t="s">
        <v>72</v>
      </c>
      <c r="D497" s="112">
        <v>9</v>
      </c>
      <c r="E497" s="127" t="s">
        <v>62</v>
      </c>
      <c r="F497" s="253">
        <v>1.7000000000000001E-2</v>
      </c>
      <c r="G497" s="254">
        <v>8</v>
      </c>
      <c r="H497" s="112">
        <v>64</v>
      </c>
      <c r="I497" s="112">
        <v>3.6</v>
      </c>
      <c r="J497" s="366">
        <v>4.66</v>
      </c>
      <c r="K497" s="476"/>
      <c r="L497" s="15"/>
      <c r="M497" s="15"/>
      <c r="N497" s="15"/>
      <c r="O497" s="15"/>
      <c r="P497" s="13"/>
      <c r="Q497" s="13"/>
      <c r="R497" s="13"/>
      <c r="S497" s="13"/>
      <c r="T497" s="13"/>
      <c r="U497" s="13"/>
      <c r="V497" s="13"/>
    </row>
    <row r="498" spans="1:22" s="26" customFormat="1" ht="13.5" thickBot="1" x14ac:dyDescent="0.25">
      <c r="A498" s="338" t="s">
        <v>960</v>
      </c>
      <c r="B498" s="717" t="s">
        <v>967</v>
      </c>
      <c r="C498" s="112" t="s">
        <v>55</v>
      </c>
      <c r="D498" s="112"/>
      <c r="E498" s="127" t="s">
        <v>62</v>
      </c>
      <c r="F498" s="253">
        <v>8.9999999999999993E-3</v>
      </c>
      <c r="G498" s="254">
        <v>16</v>
      </c>
      <c r="H498" s="112">
        <v>144</v>
      </c>
      <c r="I498" s="112">
        <v>2</v>
      </c>
      <c r="J498" s="366">
        <v>2.2799999999999998</v>
      </c>
      <c r="K498" s="476"/>
      <c r="L498" s="15"/>
      <c r="M498" s="15"/>
      <c r="N498" s="15"/>
      <c r="O498" s="15"/>
      <c r="P498" s="13"/>
      <c r="Q498" s="13"/>
      <c r="R498" s="13"/>
      <c r="S498" s="13"/>
      <c r="T498" s="13"/>
      <c r="U498" s="13"/>
      <c r="V498" s="13"/>
    </row>
    <row r="499" spans="1:22" s="13" customFormat="1" ht="13.5" thickBot="1" x14ac:dyDescent="0.25">
      <c r="A499" s="338"/>
      <c r="B499" s="341" t="s">
        <v>165</v>
      </c>
      <c r="C499" s="342"/>
      <c r="D499" s="342"/>
      <c r="E499" s="343" t="s">
        <v>161</v>
      </c>
      <c r="F499" s="344">
        <f>SUMPRODUCT($F$322:$F$498,K322:K498)</f>
        <v>0</v>
      </c>
      <c r="G499" s="344">
        <f>SUMPRODUCT($F$323:$F$498,L323:L498)</f>
        <v>0</v>
      </c>
      <c r="H499" s="344">
        <f>SUMPRODUCT($F$323:$F$498,M323:M498)</f>
        <v>0</v>
      </c>
      <c r="I499" s="344">
        <f>SUMPRODUCT($F$323:$F$498,N323:N498)</f>
        <v>0</v>
      </c>
      <c r="J499" s="344">
        <f>SUMPRODUCT($F$323:$F$498,O323:O498)</f>
        <v>0</v>
      </c>
      <c r="K499" s="319">
        <f>SUMPRODUCT($I$323:$I$498,K323:K498)</f>
        <v>0</v>
      </c>
      <c r="L499" s="319">
        <f>SUMPRODUCT($I$323:$I$498,L323:L498)</f>
        <v>0</v>
      </c>
      <c r="M499" s="319">
        <f>SUMPRODUCT($I$323:$I$498,M323:M498)</f>
        <v>0</v>
      </c>
      <c r="N499" s="319">
        <f>SUMPRODUCT($I$323:$I$498,N323:N498)</f>
        <v>0</v>
      </c>
      <c r="O499" s="319">
        <f>SUMPRODUCT($I$323:$I$498,O323:O498)</f>
        <v>0</v>
      </c>
    </row>
    <row r="500" spans="1:22" s="13" customFormat="1" ht="13.5" thickBot="1" x14ac:dyDescent="0.25">
      <c r="A500" s="715"/>
      <c r="B500" s="246" t="s">
        <v>34</v>
      </c>
      <c r="C500" s="267"/>
      <c r="D500" s="267"/>
      <c r="E500" s="267"/>
      <c r="F500" s="268"/>
      <c r="G500" s="267"/>
      <c r="H500" s="269"/>
      <c r="I500" s="269"/>
      <c r="J500" s="270"/>
      <c r="K500" s="349">
        <f>SUMPRODUCT($J$323:$J$498,K323:K498)</f>
        <v>0</v>
      </c>
      <c r="L500" s="349">
        <f>SUMPRODUCT($J$323:$J$498,L323:L498)</f>
        <v>0</v>
      </c>
      <c r="M500" s="349">
        <f>SUMPRODUCT($J$323:$J$498,M323:M498)</f>
        <v>0</v>
      </c>
      <c r="N500" s="349">
        <f>SUMPRODUCT($J$323:$J$498,N323:N498)</f>
        <v>0</v>
      </c>
      <c r="O500" s="349">
        <f>SUMPRODUCT($J$323:$J$498,O323:O498)</f>
        <v>0</v>
      </c>
    </row>
    <row r="501" spans="1:22" s="13" customFormat="1" x14ac:dyDescent="0.2">
      <c r="A501" s="324"/>
      <c r="B501" s="144"/>
      <c r="C501" s="144"/>
      <c r="D501"/>
      <c r="E501" s="159"/>
      <c r="F501" s="219"/>
      <c r="G501" s="159"/>
      <c r="H501"/>
      <c r="I501"/>
      <c r="J501" s="3"/>
      <c r="K501" s="1"/>
      <c r="L501" s="1"/>
      <c r="M501" s="1"/>
      <c r="N501" s="1"/>
      <c r="O501" s="1"/>
    </row>
    <row r="502" spans="1:22" s="13" customFormat="1" x14ac:dyDescent="0.2">
      <c r="A502" s="324"/>
      <c r="B502" s="144"/>
      <c r="C502" s="144"/>
      <c r="D502"/>
      <c r="E502" s="159"/>
      <c r="F502" s="219"/>
      <c r="G502" s="159"/>
      <c r="H502"/>
      <c r="I502"/>
      <c r="J502" s="3"/>
      <c r="K502" s="1"/>
      <c r="L502" s="1"/>
      <c r="M502" s="1"/>
      <c r="N502" s="1"/>
      <c r="O502" s="1"/>
      <c r="P502"/>
      <c r="Q502"/>
      <c r="R502"/>
      <c r="S502"/>
      <c r="T502"/>
      <c r="U502"/>
      <c r="V502"/>
    </row>
  </sheetData>
  <sheetProtection password="CF18" sheet="1" objects="1" scenarios="1" formatColumns="0"/>
  <autoFilter ref="B1:B502"/>
  <mergeCells count="10">
    <mergeCell ref="E1:J1"/>
    <mergeCell ref="B287:J287"/>
    <mergeCell ref="H4:J4"/>
    <mergeCell ref="H5:J5"/>
    <mergeCell ref="H6:I7"/>
    <mergeCell ref="H8:J8"/>
    <mergeCell ref="B10:O11"/>
    <mergeCell ref="C269:C274"/>
    <mergeCell ref="D268:D274"/>
    <mergeCell ref="D275:D281"/>
  </mergeCells>
  <conditionalFormatting sqref="K456:O456">
    <cfRule type="expression" dxfId="262" priority="846">
      <formula>IF(MOD(K456,$G456)&lt;&gt;0,TRUE,FALSE)</formula>
    </cfRule>
  </conditionalFormatting>
  <conditionalFormatting sqref="AD132:IV132 W479:Z479 W476:IV478 W471:IV471 W456:Z456 AD95:IV96 W322:Z322 P321:V322 AD448:IV448 P448:Z448 P394:IV395 AD152:IV157 P452:IV453 P476:V479 P391:Z393 AD391:IV393 AD105:IV107 AD139:IV150 AD247:IV247 P294:Z297 AD294:IV297 AD378:IV382 P378:Z382 W460:Z460 AD460:IV460 W467:IV468 P480:Z484 AD480:IV484 W499:Y499 AC499:IV499 AD211:IV230 AD194:IV203 P194:Z230 P247:Z251 P139:Z150 P152:Z157 P81:Z87 AD81:IV87 P386:Z389 AD386:IV389 P412:Z417 Q418:Z421 AD159:IV168 P159:Z168 P39:Z40 P36:Z37 AD39:IV40 AD36:IV37 P95:Z107 AD99:IV103 P258:P280 R258:Z280 Q258:R270 P424:Z444 P319:V319 W319:Z320 P174:Z191 AD174:IV191 P396:Z407 AD396:IV407 AD111:IV116 P111:Z118 P171:Z172 AD171:IV172 P11:V11 AD412:IV421 AD423:IV444 Q423:Z423 P233:Z237 AD233:IV237 AD240:IV244 P132:Z136 Q132:Q168 P240:Z244 W457:IV459 P456:V460 P488:Z490 AD488:IV490 AD372:IV376 P372:Z376 P305:Z310 AD305:IV310 Q34:Q36 P34:Z34 AD34:IV34 Q81:Q118 P350:Z355 AD350:IV355 AD42:IV62 P42:Z62 Q39:Q62 AD69:IV73 P69:Z73 P281:Z292 AD258:IV292 Q174:Q230 AD12:IV15 P12:Z15 AD462:IV462 P462:Z462 AD473:IV475 P473:Z475 AD318:IV320 P318:Z318 AD312:IV315 P312:Z315 P17:Z32 AD17:IV32 W469:Z470 AD469:IV470 P467:V471 Q253:Q280 Q246:Q251 P450:Z451 AD450:IV451 AD493:IV498 P493:Z498 AD322:IV347 P323:Z347">
    <cfRule type="cellIs" dxfId="261" priority="845" stopIfTrue="1" operator="lessThan">
      <formula>0</formula>
    </cfRule>
  </conditionalFormatting>
  <conditionalFormatting sqref="W4:Z7 AD4:IV7">
    <cfRule type="cellIs" dxfId="260" priority="844" stopIfTrue="1" operator="lessThan">
      <formula>0</formula>
    </cfRule>
  </conditionalFormatting>
  <conditionalFormatting sqref="Q171:Q172 Q11:V11 Q233:Q237 Q132:Q168 Q240:Q244 Q34:Q37 Q81:Q118 Q39:Q62 Q69:Q73 Q174:Q230 Q12:Q15 Q17:Q32 Q253:Q280 Q246:Q251">
    <cfRule type="cellIs" dxfId="259" priority="813" stopIfTrue="1" operator="greaterThan">
      <formula>540</formula>
    </cfRule>
  </conditionalFormatting>
  <conditionalFormatting sqref="AD104:IV104">
    <cfRule type="cellIs" dxfId="258" priority="796" stopIfTrue="1" operator="lessThan">
      <formula>0</formula>
    </cfRule>
  </conditionalFormatting>
  <conditionalFormatting sqref="P10:V10">
    <cfRule type="cellIs" dxfId="257" priority="765" stopIfTrue="1" operator="lessThan">
      <formula>0</formula>
    </cfRule>
  </conditionalFormatting>
  <conditionalFormatting sqref="Q10:V10">
    <cfRule type="cellIs" dxfId="256" priority="764" stopIfTrue="1" operator="greaterThan">
      <formula>540</formula>
    </cfRule>
  </conditionalFormatting>
  <conditionalFormatting sqref="AD248:IV248">
    <cfRule type="cellIs" dxfId="255" priority="746" stopIfTrue="1" operator="lessThan">
      <formula>0</formula>
    </cfRule>
  </conditionalFormatting>
  <conditionalFormatting sqref="AD205:IV210">
    <cfRule type="cellIs" dxfId="254" priority="730" stopIfTrue="1" operator="lessThan">
      <formula>0</formula>
    </cfRule>
  </conditionalFormatting>
  <conditionalFormatting sqref="K243:O244 K156:O157 K159:O165 K84:O85 K100:O100 K143:O150 K212:O213 K258:O258 K284:O284 K294:O297 K217:O225 K194:O197 K473:O484 K418:N421 K450:O452 K378:O382 K372:O376 K36:O37 K268:O281 K425:O444 K324:K326 L324:O324 K423:N423 K105:O116 K488:O490 K305:O310 K29:O32 K34:O34 K42:O46 K69:O73 K177:O191 K21:O25 K13:O15 K462:O462 K457:O460 K318:O319 K312:O315 K17:O17 K386:O417 K467:O471 K291:O292 K493:O498 K329:O354">
    <cfRule type="expression" dxfId="253" priority="711" stopIfTrue="1">
      <formula>IF(MOD(K13,$G13)&lt;&gt;0,TRUE,FALSE)</formula>
    </cfRule>
  </conditionalFormatting>
  <conditionalFormatting sqref="AD456:IV456 AD479:IV479">
    <cfRule type="cellIs" dxfId="252" priority="710" stopIfTrue="1" operator="lessThan">
      <formula>0</formula>
    </cfRule>
  </conditionalFormatting>
  <conditionalFormatting sqref="AD133:IV134">
    <cfRule type="cellIs" dxfId="251" priority="703" stopIfTrue="1" operator="lessThan">
      <formula>0</formula>
    </cfRule>
  </conditionalFormatting>
  <conditionalFormatting sqref="AD204:IV204">
    <cfRule type="cellIs" dxfId="250" priority="701" stopIfTrue="1" operator="lessThan">
      <formula>0</formula>
    </cfRule>
  </conditionalFormatting>
  <conditionalFormatting sqref="AD117:IV118">
    <cfRule type="cellIs" dxfId="249" priority="636" stopIfTrue="1" operator="lessThan">
      <formula>0</formula>
    </cfRule>
  </conditionalFormatting>
  <conditionalFormatting sqref="AD135:IV136">
    <cfRule type="cellIs" dxfId="248" priority="635" stopIfTrue="1" operator="lessThan">
      <formula>0</formula>
    </cfRule>
  </conditionalFormatting>
  <conditionalFormatting sqref="AD97:IV98">
    <cfRule type="cellIs" dxfId="247" priority="627" stopIfTrue="1" operator="lessThan">
      <formula>0</formula>
    </cfRule>
  </conditionalFormatting>
  <conditionalFormatting sqref="K198:O198">
    <cfRule type="expression" dxfId="246" priority="598" stopIfTrue="1">
      <formula>IF(MOD(K198,$G198)&lt;&gt;0,TRUE,FALSE)</formula>
    </cfRule>
  </conditionalFormatting>
  <conditionalFormatting sqref="AD249:IV251">
    <cfRule type="cellIs" dxfId="245" priority="587" stopIfTrue="1" operator="lessThan">
      <formula>0</formula>
    </cfRule>
  </conditionalFormatting>
  <conditionalFormatting sqref="K58:O59">
    <cfRule type="expression" dxfId="244" priority="560" stopIfTrue="1">
      <formula>IF(MOD(K58,$G58)&lt;&gt;0,TRUE,FALSE)</formula>
    </cfRule>
  </conditionalFormatting>
  <conditionalFormatting sqref="K96:O96">
    <cfRule type="expression" dxfId="243" priority="555" stopIfTrue="1">
      <formula>IF(MOD(K96,$G96)&lt;&gt;0,TRUE,FALSE)</formula>
    </cfRule>
  </conditionalFormatting>
  <conditionalFormatting sqref="K133:O134">
    <cfRule type="expression" dxfId="242" priority="551" stopIfTrue="1">
      <formula>IF(MOD(K133,$G133)&lt;&gt;0,TRUE,FALSE)</formula>
    </cfRule>
  </conditionalFormatting>
  <conditionalFormatting sqref="K199:O208">
    <cfRule type="expression" dxfId="241" priority="543" stopIfTrue="1">
      <formula>IF(MOD(K199,$G199)&lt;&gt;0,TRUE,FALSE)</formula>
    </cfRule>
  </conditionalFormatting>
  <conditionalFormatting sqref="K236:O237">
    <cfRule type="expression" dxfId="240" priority="538" stopIfTrue="1">
      <formula>IF(MOD(K236,$G236)&lt;&gt;0,TRUE,FALSE)</formula>
    </cfRule>
  </conditionalFormatting>
  <conditionalFormatting sqref="K250:O251 K254:O256">
    <cfRule type="expression" dxfId="239" priority="536" stopIfTrue="1">
      <formula>IF(MOD(K250,$G250)&lt;&gt;0,TRUE,FALSE)</formula>
    </cfRule>
  </conditionalFormatting>
  <conditionalFormatting sqref="K262:O264">
    <cfRule type="expression" dxfId="238" priority="534" stopIfTrue="1">
      <formula>IF(MOD(K262,$G262)&lt;&gt;0,TRUE,FALSE)</formula>
    </cfRule>
  </conditionalFormatting>
  <conditionalFormatting sqref="P298:Z300 AD298:IV300 AD302:IV303 P302:Z303">
    <cfRule type="cellIs" dxfId="237" priority="481" stopIfTrue="1" operator="lessThan">
      <formula>0</formula>
    </cfRule>
  </conditionalFormatting>
  <conditionalFormatting sqref="K298:O300 K302:O303">
    <cfRule type="expression" dxfId="236" priority="480" stopIfTrue="1">
      <formula>IF(MOD(K298,$G298)&lt;&gt;0,TRUE,FALSE)</formula>
    </cfRule>
  </conditionalFormatting>
  <conditionalFormatting sqref="K50:O54">
    <cfRule type="expression" dxfId="235" priority="473" stopIfTrue="1">
      <formula>IF(MOD(K50,$G50)&lt;&gt;0,TRUE,FALSE)</formula>
    </cfRule>
  </conditionalFormatting>
  <conditionalFormatting sqref="K140:O142 K139:M139 O139">
    <cfRule type="expression" dxfId="234" priority="469" stopIfTrue="1">
      <formula>IF(MOD(K139,$G139)&lt;&gt;0,TRUE,FALSE)</formula>
    </cfRule>
  </conditionalFormatting>
  <conditionalFormatting sqref="K152:O155">
    <cfRule type="expression" dxfId="233" priority="468" stopIfTrue="1">
      <formula>IF(MOD(K152,$G152)&lt;&gt;0,TRUE,FALSE)</formula>
    </cfRule>
  </conditionalFormatting>
  <conditionalFormatting sqref="AD41:IV41 P41:Z41">
    <cfRule type="cellIs" dxfId="232" priority="444" stopIfTrue="1" operator="lessThan">
      <formula>0</formula>
    </cfRule>
  </conditionalFormatting>
  <conditionalFormatting sqref="AD88:IV92 P88:Z94">
    <cfRule type="cellIs" dxfId="231" priority="435" stopIfTrue="1" operator="lessThan">
      <formula>0</formula>
    </cfRule>
  </conditionalFormatting>
  <conditionalFormatting sqref="AD93:IV94">
    <cfRule type="cellIs" dxfId="230" priority="434" stopIfTrue="1" operator="lessThan">
      <formula>0</formula>
    </cfRule>
  </conditionalFormatting>
  <conditionalFormatting sqref="K92:O92">
    <cfRule type="expression" dxfId="229" priority="433" stopIfTrue="1">
      <formula>IF(MOD(K92,$G92)&lt;&gt;0,TRUE,FALSE)</formula>
    </cfRule>
  </conditionalFormatting>
  <conditionalFormatting sqref="K89:O91">
    <cfRule type="expression" dxfId="228" priority="431" stopIfTrue="1">
      <formula>IF(MOD(K89,$G89)&lt;&gt;0,TRUE,FALSE)</formula>
    </cfRule>
  </conditionalFormatting>
  <conditionalFormatting sqref="P253:Z257">
    <cfRule type="cellIs" dxfId="227" priority="413" stopIfTrue="1" operator="lessThan">
      <formula>0</formula>
    </cfRule>
  </conditionalFormatting>
  <conditionalFormatting sqref="AD253:IV257">
    <cfRule type="cellIs" dxfId="226" priority="412" stopIfTrue="1" operator="lessThan">
      <formula>0</formula>
    </cfRule>
  </conditionalFormatting>
  <conditionalFormatting sqref="K253:O253 K257:O257">
    <cfRule type="expression" dxfId="225" priority="411" stopIfTrue="1">
      <formula>IF(MOD(K253,$G253)&lt;&gt;0,TRUE,FALSE)</formula>
    </cfRule>
  </conditionalFormatting>
  <conditionalFormatting sqref="P445:Z447 AD445:IV447">
    <cfRule type="cellIs" dxfId="224" priority="409" stopIfTrue="1" operator="lessThan">
      <formula>0</formula>
    </cfRule>
  </conditionalFormatting>
  <conditionalFormatting sqref="K445:O447">
    <cfRule type="expression" dxfId="223" priority="408" stopIfTrue="1">
      <formula>IF(MOD(K445,$G445)&lt;&gt;0,TRUE,FALSE)</formula>
    </cfRule>
  </conditionalFormatting>
  <conditionalFormatting sqref="K282:O283">
    <cfRule type="expression" dxfId="222" priority="854" stopIfTrue="1">
      <formula>IF(MOD(K282,#REF!)&lt;&gt;0,TRUE,FALSE)</formula>
    </cfRule>
  </conditionalFormatting>
  <conditionalFormatting sqref="AD293:IV293 P293:Z293">
    <cfRule type="cellIs" dxfId="221" priority="396" stopIfTrue="1" operator="lessThan">
      <formula>0</formula>
    </cfRule>
  </conditionalFormatting>
  <conditionalFormatting sqref="K293:O293">
    <cfRule type="expression" dxfId="220" priority="395" stopIfTrue="1">
      <formula>IF(MOD(K293,$G293)&lt;&gt;0,TRUE,FALSE)</formula>
    </cfRule>
  </conditionalFormatting>
  <conditionalFormatting sqref="AD158:IV158 P158:Z158">
    <cfRule type="cellIs" dxfId="219" priority="393" stopIfTrue="1" operator="lessThan">
      <formula>0</formula>
    </cfRule>
  </conditionalFormatting>
  <conditionalFormatting sqref="K158:O158">
    <cfRule type="expression" dxfId="218" priority="392" stopIfTrue="1">
      <formula>IF(MOD(K158,$G158)&lt;&gt;0,TRUE,FALSE)</formula>
    </cfRule>
  </conditionalFormatting>
  <conditionalFormatting sqref="AD377:IV377 P377:Z377">
    <cfRule type="cellIs" dxfId="217" priority="390" stopIfTrue="1" operator="lessThan">
      <formula>0</formula>
    </cfRule>
  </conditionalFormatting>
  <conditionalFormatting sqref="K377:O377">
    <cfRule type="expression" dxfId="216" priority="389" stopIfTrue="1">
      <formula>IF(MOD(K377,$G377)&lt;&gt;0,TRUE,FALSE)</formula>
    </cfRule>
  </conditionalFormatting>
  <conditionalFormatting sqref="P454:IV455">
    <cfRule type="cellIs" dxfId="215" priority="367" stopIfTrue="1" operator="lessThan">
      <formula>0</formula>
    </cfRule>
  </conditionalFormatting>
  <conditionalFormatting sqref="K454:O455">
    <cfRule type="expression" dxfId="214" priority="366" stopIfTrue="1">
      <formula>IF(MOD(K454,$G454)&lt;&gt;0,TRUE,FALSE)</formula>
    </cfRule>
  </conditionalFormatting>
  <conditionalFormatting sqref="AD246:IV246 P246:Z246">
    <cfRule type="cellIs" dxfId="213" priority="363" stopIfTrue="1" operator="lessThan">
      <formula>0</formula>
    </cfRule>
  </conditionalFormatting>
  <conditionalFormatting sqref="K246:O246">
    <cfRule type="expression" dxfId="212" priority="362" stopIfTrue="1">
      <formula>IF(MOD(K246,$G246)&lt;&gt;0,TRUE,FALSE)</formula>
    </cfRule>
  </conditionalFormatting>
  <conditionalFormatting sqref="K193:O193">
    <cfRule type="expression" dxfId="211" priority="355" stopIfTrue="1">
      <formula>IF(MOD(K193,$G193)&lt;&gt;0,TRUE,FALSE)</formula>
    </cfRule>
  </conditionalFormatting>
  <conditionalFormatting sqref="AD193:IV193 P193:Z193">
    <cfRule type="cellIs" dxfId="210" priority="353" stopIfTrue="1" operator="lessThan">
      <formula>0</formula>
    </cfRule>
  </conditionalFormatting>
  <conditionalFormatting sqref="K192:O192">
    <cfRule type="expression" dxfId="209" priority="345" stopIfTrue="1">
      <formula>IF(MOD(K192,$G192)&lt;&gt;0,TRUE,FALSE)</formula>
    </cfRule>
  </conditionalFormatting>
  <conditionalFormatting sqref="AD192:IV192 P192:Z192">
    <cfRule type="cellIs" dxfId="208" priority="344" stopIfTrue="1" operator="lessThan">
      <formula>0</formula>
    </cfRule>
  </conditionalFormatting>
  <conditionalFormatting sqref="AD35:IV35 P35:Z35">
    <cfRule type="cellIs" dxfId="207" priority="334" stopIfTrue="1" operator="lessThan">
      <formula>0</formula>
    </cfRule>
  </conditionalFormatting>
  <conditionalFormatting sqref="K35:O35">
    <cfRule type="expression" dxfId="206" priority="333" stopIfTrue="1">
      <formula>IF(MOD(K35,$G35)&lt;&gt;0,TRUE,FALSE)</formula>
    </cfRule>
  </conditionalFormatting>
  <conditionalFormatting sqref="AD390:IV390 P390:Z390">
    <cfRule type="cellIs" dxfId="205" priority="328" stopIfTrue="1" operator="lessThan">
      <formula>0</formula>
    </cfRule>
  </conditionalFormatting>
  <conditionalFormatting sqref="AD408:IV411 P408:Z411">
    <cfRule type="cellIs" dxfId="204" priority="325" stopIfTrue="1" operator="lessThan">
      <formula>0</formula>
    </cfRule>
  </conditionalFormatting>
  <conditionalFormatting sqref="AD151:IV151 P151:Z151">
    <cfRule type="cellIs" dxfId="203" priority="318" stopIfTrue="1" operator="lessThan">
      <formula>0</formula>
    </cfRule>
  </conditionalFormatting>
  <conditionalFormatting sqref="K424">
    <cfRule type="expression" dxfId="202" priority="314" stopIfTrue="1">
      <formula>IF(MOD(K424,$G424)&lt;&gt;0,TRUE,FALSE)</formula>
    </cfRule>
  </conditionalFormatting>
  <conditionalFormatting sqref="L424:O424">
    <cfRule type="expression" dxfId="201" priority="313" stopIfTrue="1">
      <formula>IF(MOD(L424,$G424)&lt;&gt;0,TRUE,FALSE)</formula>
    </cfRule>
  </conditionalFormatting>
  <conditionalFormatting sqref="K151:O151">
    <cfRule type="expression" dxfId="200" priority="312" stopIfTrue="1">
      <formula>IF(MOD(K151,$G151)&lt;&gt;0,TRUE,FALSE)</formula>
    </cfRule>
  </conditionalFormatting>
  <conditionalFormatting sqref="AD348:IV349 P348:Z349">
    <cfRule type="cellIs" dxfId="199" priority="310" stopIfTrue="1" operator="lessThan">
      <formula>0</formula>
    </cfRule>
  </conditionalFormatting>
  <conditionalFormatting sqref="K301:O301">
    <cfRule type="expression" dxfId="198" priority="307" stopIfTrue="1">
      <formula>IF(MOD(K301,$G301)&lt;&gt;0,TRUE,FALSE)</formula>
    </cfRule>
  </conditionalFormatting>
  <conditionalFormatting sqref="P301:Z301 AD301:IV301">
    <cfRule type="cellIs" dxfId="197" priority="305" stopIfTrue="1" operator="lessThan">
      <formula>0</formula>
    </cfRule>
  </conditionalFormatting>
  <conditionalFormatting sqref="AD304:IV304 P304:Z304">
    <cfRule type="cellIs" dxfId="196" priority="304" stopIfTrue="1" operator="lessThan">
      <formula>0</formula>
    </cfRule>
  </conditionalFormatting>
  <conditionalFormatting sqref="K304:O304">
    <cfRule type="expression" dxfId="195" priority="303" stopIfTrue="1">
      <formula>IF(MOD(K304,$G304)&lt;&gt;0,TRUE,FALSE)</formula>
    </cfRule>
  </conditionalFormatting>
  <conditionalFormatting sqref="AD108:IV109 P108:Z109">
    <cfRule type="cellIs" dxfId="194" priority="301" stopIfTrue="1" operator="lessThan">
      <formula>0</formula>
    </cfRule>
  </conditionalFormatting>
  <conditionalFormatting sqref="AD110:IV110 P110:Z110">
    <cfRule type="cellIs" dxfId="193" priority="298" stopIfTrue="1" operator="lessThan">
      <formula>0</formula>
    </cfRule>
  </conditionalFormatting>
  <conditionalFormatting sqref="AD137:IV137 P137:Z137">
    <cfRule type="cellIs" dxfId="192" priority="289" stopIfTrue="1" operator="lessThan">
      <formula>0</formula>
    </cfRule>
  </conditionalFormatting>
  <conditionalFormatting sqref="K137">
    <cfRule type="expression" dxfId="191" priority="287" stopIfTrue="1">
      <formula>IF(MOD(K137,$G137)&lt;&gt;0,TRUE,FALSE)</formula>
    </cfRule>
  </conditionalFormatting>
  <conditionalFormatting sqref="AD138:IV138 P138:Z138">
    <cfRule type="cellIs" dxfId="190" priority="286" stopIfTrue="1" operator="lessThan">
      <formula>0</formula>
    </cfRule>
  </conditionalFormatting>
  <conditionalFormatting sqref="K138">
    <cfRule type="expression" dxfId="189" priority="284" stopIfTrue="1">
      <formula>IF(MOD(K138,$G138)&lt;&gt;0,TRUE,FALSE)</formula>
    </cfRule>
  </conditionalFormatting>
  <conditionalFormatting sqref="L137">
    <cfRule type="expression" dxfId="188" priority="283" stopIfTrue="1">
      <formula>IF(MOD(L137,$G137)&lt;&gt;0,TRUE,FALSE)</formula>
    </cfRule>
  </conditionalFormatting>
  <conditionalFormatting sqref="L138">
    <cfRule type="expression" dxfId="187" priority="282" stopIfTrue="1">
      <formula>IF(MOD(L138,$G138)&lt;&gt;0,TRUE,FALSE)</formula>
    </cfRule>
  </conditionalFormatting>
  <conditionalFormatting sqref="M137">
    <cfRule type="expression" dxfId="186" priority="281" stopIfTrue="1">
      <formula>IF(MOD(M137,$G137)&lt;&gt;0,TRUE,FALSE)</formula>
    </cfRule>
  </conditionalFormatting>
  <conditionalFormatting sqref="M138">
    <cfRule type="expression" dxfId="185" priority="280" stopIfTrue="1">
      <formula>IF(MOD(M138,$G138)&lt;&gt;0,TRUE,FALSE)</formula>
    </cfRule>
  </conditionalFormatting>
  <conditionalFormatting sqref="N137">
    <cfRule type="expression" dxfId="184" priority="279" stopIfTrue="1">
      <formula>IF(MOD(N137,$G137)&lt;&gt;0,TRUE,FALSE)</formula>
    </cfRule>
  </conditionalFormatting>
  <conditionalFormatting sqref="O137">
    <cfRule type="expression" dxfId="183" priority="277" stopIfTrue="1">
      <formula>IF(MOD(O137,$G137)&lt;&gt;0,TRUE,FALSE)</formula>
    </cfRule>
  </conditionalFormatting>
  <conditionalFormatting sqref="O138">
    <cfRule type="expression" dxfId="182" priority="276" stopIfTrue="1">
      <formula>IF(MOD(O138,$G138)&lt;&gt;0,TRUE,FALSE)</formula>
    </cfRule>
  </conditionalFormatting>
  <conditionalFormatting sqref="N138">
    <cfRule type="expression" dxfId="181" priority="275" stopIfTrue="1">
      <formula>IF(MOD(N138,$G138)&lt;&gt;0,TRUE,FALSE)</formula>
    </cfRule>
  </conditionalFormatting>
  <conditionalFormatting sqref="N139">
    <cfRule type="expression" dxfId="180" priority="274" stopIfTrue="1">
      <formula>IF(MOD(N139,$G139)&lt;&gt;0,TRUE,FALSE)</formula>
    </cfRule>
  </conditionalFormatting>
  <conditionalFormatting sqref="P464:IV464">
    <cfRule type="cellIs" dxfId="179" priority="266" stopIfTrue="1" operator="lessThan">
      <formula>0</formula>
    </cfRule>
  </conditionalFormatting>
  <conditionalFormatting sqref="AD485:IV487 P485:Z487">
    <cfRule type="cellIs" dxfId="178" priority="259" stopIfTrue="1" operator="lessThan">
      <formula>0</formula>
    </cfRule>
  </conditionalFormatting>
  <conditionalFormatting sqref="K487:N487 K485:K486 M485:O486">
    <cfRule type="expression" dxfId="177" priority="258" stopIfTrue="1">
      <formula>IF(MOD(K485,$G485)&lt;&gt;0,TRUE,FALSE)</formula>
    </cfRule>
  </conditionalFormatting>
  <conditionalFormatting sqref="L485:L486">
    <cfRule type="expression" dxfId="176" priority="253" stopIfTrue="1">
      <formula>IF(MOD(L485,$G485)&lt;&gt;0,TRUE,FALSE)</formula>
    </cfRule>
  </conditionalFormatting>
  <conditionalFormatting sqref="O487">
    <cfRule type="expression" dxfId="175" priority="252" stopIfTrue="1">
      <formula>IF(MOD(O487,$G487)&lt;&gt;0,TRUE,FALSE)</formula>
    </cfRule>
  </conditionalFormatting>
  <conditionalFormatting sqref="K464:O464">
    <cfRule type="expression" dxfId="174" priority="248" stopIfTrue="1">
      <formula>IF(MOD(K464,$G464)&lt;&gt;0,TRUE,FALSE)</formula>
    </cfRule>
  </conditionalFormatting>
  <conditionalFormatting sqref="O418:P421 O423:P423">
    <cfRule type="expression" dxfId="173" priority="227" stopIfTrue="1">
      <formula>IF(MOD(O418,$G418)&lt;&gt;0,TRUE,FALSE)</formula>
    </cfRule>
  </conditionalFormatting>
  <conditionalFormatting sqref="K453:O453">
    <cfRule type="expression" dxfId="172" priority="226">
      <formula>IF(MOD(K453,$G453)&lt;&gt;0,TRUE,FALSE)</formula>
    </cfRule>
  </conditionalFormatting>
  <conditionalFormatting sqref="L325:L326">
    <cfRule type="expression" dxfId="171" priority="219" stopIfTrue="1">
      <formula>IF(MOD(L325,$G325)&lt;&gt;0,TRUE,FALSE)</formula>
    </cfRule>
  </conditionalFormatting>
  <conditionalFormatting sqref="M325:M326">
    <cfRule type="expression" dxfId="170" priority="218" stopIfTrue="1">
      <formula>IF(MOD(M325,$G325)&lt;&gt;0,TRUE,FALSE)</formula>
    </cfRule>
  </conditionalFormatting>
  <conditionalFormatting sqref="N325:N326">
    <cfRule type="expression" dxfId="169" priority="217" stopIfTrue="1">
      <formula>IF(MOD(N325,$G325)&lt;&gt;0,TRUE,FALSE)</formula>
    </cfRule>
  </conditionalFormatting>
  <conditionalFormatting sqref="O325:O326">
    <cfRule type="expression" dxfId="168" priority="216" stopIfTrue="1">
      <formula>IF(MOD(O325,$G325)&lt;&gt;0,TRUE,FALSE)</formula>
    </cfRule>
  </conditionalFormatting>
  <conditionalFormatting sqref="AD63:IV65 P63:Z65 P74:Z80 AD74:IV80">
    <cfRule type="cellIs" dxfId="167" priority="209" stopIfTrue="1" operator="lessThan">
      <formula>0</formula>
    </cfRule>
  </conditionalFormatting>
  <conditionalFormatting sqref="Q63:Q65 Q74:Q80">
    <cfRule type="cellIs" dxfId="166" priority="208" stopIfTrue="1" operator="greaterThan">
      <formula>540</formula>
    </cfRule>
  </conditionalFormatting>
  <conditionalFormatting sqref="K63:O65 K74:O80">
    <cfRule type="expression" dxfId="165" priority="207" stopIfTrue="1">
      <formula>IF(MOD(K63,$G63)&lt;&gt;0,TRUE,FALSE)</formula>
    </cfRule>
  </conditionalFormatting>
  <conditionalFormatting sqref="AD384:IV385 P384:Z385">
    <cfRule type="cellIs" dxfId="164" priority="205" stopIfTrue="1" operator="lessThan">
      <formula>0</formula>
    </cfRule>
  </conditionalFormatting>
  <conditionalFormatting sqref="K384:O385">
    <cfRule type="expression" dxfId="163" priority="204" stopIfTrue="1">
      <formula>IF(MOD(K384,$G384)&lt;&gt;0,TRUE,FALSE)</formula>
    </cfRule>
  </conditionalFormatting>
  <conditionalFormatting sqref="P173:Z173 AD173:IV173">
    <cfRule type="cellIs" dxfId="162" priority="180" stopIfTrue="1" operator="lessThan">
      <formula>0</formula>
    </cfRule>
  </conditionalFormatting>
  <conditionalFormatting sqref="K171:O173">
    <cfRule type="expression" dxfId="161" priority="177" stopIfTrue="1">
      <formula>IF(MOD(K171,$G171)&lt;&gt;0,TRUE,FALSE)</formula>
    </cfRule>
  </conditionalFormatting>
  <conditionalFormatting sqref="P170:Z170 AD170:IV170">
    <cfRule type="cellIs" dxfId="160" priority="163" stopIfTrue="1" operator="lessThan">
      <formula>0</formula>
    </cfRule>
  </conditionalFormatting>
  <conditionalFormatting sqref="Q170">
    <cfRule type="cellIs" dxfId="159" priority="162" stopIfTrue="1" operator="greaterThan">
      <formula>540</formula>
    </cfRule>
  </conditionalFormatting>
  <conditionalFormatting sqref="K170:O170">
    <cfRule type="expression" dxfId="158" priority="160" stopIfTrue="1">
      <formula>IF(MOD(K170,$G170)&lt;&gt;0,TRUE,FALSE)</formula>
    </cfRule>
  </conditionalFormatting>
  <conditionalFormatting sqref="P169:Z169 AD169:IV169">
    <cfRule type="cellIs" dxfId="157" priority="159" stopIfTrue="1" operator="lessThan">
      <formula>0</formula>
    </cfRule>
  </conditionalFormatting>
  <conditionalFormatting sqref="Q169">
    <cfRule type="cellIs" dxfId="156" priority="158" stopIfTrue="1" operator="greaterThan">
      <formula>540</formula>
    </cfRule>
  </conditionalFormatting>
  <conditionalFormatting sqref="K169:O169">
    <cfRule type="expression" dxfId="155" priority="156" stopIfTrue="1">
      <formula>IF(MOD(K169,$G169)&lt;&gt;0,TRUE,FALSE)</formula>
    </cfRule>
  </conditionalFormatting>
  <conditionalFormatting sqref="AD38:IV38 P38:Z38">
    <cfRule type="cellIs" dxfId="154" priority="154" stopIfTrue="1" operator="lessThan">
      <formula>0</formula>
    </cfRule>
  </conditionalFormatting>
  <conditionalFormatting sqref="Q38">
    <cfRule type="cellIs" dxfId="153" priority="153" stopIfTrue="1" operator="greaterThan">
      <formula>540</formula>
    </cfRule>
  </conditionalFormatting>
  <conditionalFormatting sqref="K38:O38">
    <cfRule type="expression" dxfId="152" priority="152" stopIfTrue="1">
      <formula>IF(MOD(K38,$G38)&lt;&gt;0,TRUE,FALSE)</formula>
    </cfRule>
  </conditionalFormatting>
  <conditionalFormatting sqref="K323:O323">
    <cfRule type="expression" dxfId="151" priority="150" stopIfTrue="1">
      <formula>IF(MOD(K323,$G323)&lt;&gt;0,TRUE,FALSE)</formula>
    </cfRule>
  </conditionalFormatting>
  <conditionalFormatting sqref="AD422:IV422 Q422:Z422">
    <cfRule type="cellIs" dxfId="150" priority="148" stopIfTrue="1" operator="lessThan">
      <formula>0</formula>
    </cfRule>
  </conditionalFormatting>
  <conditionalFormatting sqref="K422:N422">
    <cfRule type="expression" dxfId="149" priority="147" stopIfTrue="1">
      <formula>IF(MOD(K422,$G422)&lt;&gt;0,TRUE,FALSE)</formula>
    </cfRule>
  </conditionalFormatting>
  <conditionalFormatting sqref="O422:P422">
    <cfRule type="expression" dxfId="148" priority="146" stopIfTrue="1">
      <formula>IF(MOD(O422,$G422)&lt;&gt;0,TRUE,FALSE)</formula>
    </cfRule>
  </conditionalFormatting>
  <conditionalFormatting sqref="P231:Z231 AD231:IV231">
    <cfRule type="cellIs" dxfId="147" priority="145" stopIfTrue="1" operator="lessThan">
      <formula>0</formula>
    </cfRule>
  </conditionalFormatting>
  <conditionalFormatting sqref="Q231">
    <cfRule type="cellIs" dxfId="146" priority="144" stopIfTrue="1" operator="greaterThan">
      <formula>540</formula>
    </cfRule>
  </conditionalFormatting>
  <conditionalFormatting sqref="P232:Z232 AD232:IV232">
    <cfRule type="cellIs" dxfId="145" priority="141" stopIfTrue="1" operator="lessThan">
      <formula>0</formula>
    </cfRule>
  </conditionalFormatting>
  <conditionalFormatting sqref="Q232">
    <cfRule type="cellIs" dxfId="144" priority="140" stopIfTrue="1" operator="greaterThan">
      <formula>540</formula>
    </cfRule>
  </conditionalFormatting>
  <conditionalFormatting sqref="AD238:IV238 P238:Z238">
    <cfRule type="cellIs" dxfId="143" priority="135" stopIfTrue="1" operator="lessThan">
      <formula>0</formula>
    </cfRule>
  </conditionalFormatting>
  <conditionalFormatting sqref="Q238">
    <cfRule type="cellIs" dxfId="142" priority="134" stopIfTrue="1" operator="greaterThan">
      <formula>540</formula>
    </cfRule>
  </conditionalFormatting>
  <conditionalFormatting sqref="K238:O238">
    <cfRule type="expression" dxfId="141" priority="133" stopIfTrue="1">
      <formula>IF(MOD(K238,$G238)&lt;&gt;0,TRUE,FALSE)</formula>
    </cfRule>
  </conditionalFormatting>
  <conditionalFormatting sqref="K229:O230 K232:O232">
    <cfRule type="expression" dxfId="140" priority="131" stopIfTrue="1">
      <formula>IF(MOD(K229,$G229)&lt;&gt;0,TRUE,FALSE)</formula>
    </cfRule>
  </conditionalFormatting>
  <conditionalFormatting sqref="K231:O231">
    <cfRule type="expression" dxfId="139" priority="130" stopIfTrue="1">
      <formula>IF(MOD(K231,$G231)&lt;&gt;0,TRUE,FALSE)</formula>
    </cfRule>
  </conditionalFormatting>
  <conditionalFormatting sqref="P239:Z239 AD239:IV239">
    <cfRule type="cellIs" dxfId="138" priority="129" stopIfTrue="1" operator="lessThan">
      <formula>0</formula>
    </cfRule>
  </conditionalFormatting>
  <conditionalFormatting sqref="Q239">
    <cfRule type="cellIs" dxfId="137" priority="128" stopIfTrue="1" operator="greaterThan">
      <formula>540</formula>
    </cfRule>
  </conditionalFormatting>
  <conditionalFormatting sqref="K239:O239">
    <cfRule type="expression" dxfId="136" priority="127" stopIfTrue="1">
      <formula>IF(MOD(K239,$G239)&lt;&gt;0,TRUE,FALSE)</formula>
    </cfRule>
  </conditionalFormatting>
  <conditionalFormatting sqref="AD66:IV66 P66:Z66">
    <cfRule type="cellIs" dxfId="135" priority="124" stopIfTrue="1" operator="lessThan">
      <formula>0</formula>
    </cfRule>
  </conditionalFormatting>
  <conditionalFormatting sqref="Q66">
    <cfRule type="cellIs" dxfId="134" priority="123" stopIfTrue="1" operator="greaterThan">
      <formula>540</formula>
    </cfRule>
  </conditionalFormatting>
  <conditionalFormatting sqref="K66:O66">
    <cfRule type="expression" dxfId="133" priority="122" stopIfTrue="1">
      <formula>IF(MOD(K66,$G66)&lt;&gt;0,TRUE,FALSE)</formula>
    </cfRule>
  </conditionalFormatting>
  <conditionalFormatting sqref="AD67:IV67 P67:Z67">
    <cfRule type="cellIs" dxfId="132" priority="121" stopIfTrue="1" operator="lessThan">
      <formula>0</formula>
    </cfRule>
  </conditionalFormatting>
  <conditionalFormatting sqref="Q67">
    <cfRule type="cellIs" dxfId="131" priority="120" stopIfTrue="1" operator="greaterThan">
      <formula>540</formula>
    </cfRule>
  </conditionalFormatting>
  <conditionalFormatting sqref="K67:O67">
    <cfRule type="expression" dxfId="130" priority="119" stopIfTrue="1">
      <formula>IF(MOD(K67,$G67)&lt;&gt;0,TRUE,FALSE)</formula>
    </cfRule>
  </conditionalFormatting>
  <conditionalFormatting sqref="Q68">
    <cfRule type="cellIs" dxfId="129" priority="117" stopIfTrue="1" operator="lessThan">
      <formula>0</formula>
    </cfRule>
  </conditionalFormatting>
  <conditionalFormatting sqref="Q68">
    <cfRule type="cellIs" dxfId="128" priority="116" stopIfTrue="1" operator="greaterThan">
      <formula>540</formula>
    </cfRule>
  </conditionalFormatting>
  <conditionalFormatting sqref="AD68:IV68 P68:Z68">
    <cfRule type="cellIs" dxfId="127" priority="114" stopIfTrue="1" operator="lessThan">
      <formula>0</formula>
    </cfRule>
  </conditionalFormatting>
  <conditionalFormatting sqref="K68:O68">
    <cfRule type="expression" dxfId="126" priority="113" stopIfTrue="1">
      <formula>IF(MOD(K68,$G68)&lt;&gt;0,TRUE,FALSE)</formula>
    </cfRule>
  </conditionalFormatting>
  <conditionalFormatting sqref="AD119:IV119 Q124:Q125 Q121:Q122 P119:Z119">
    <cfRule type="cellIs" dxfId="125" priority="94" stopIfTrue="1" operator="lessThan">
      <formula>0</formula>
    </cfRule>
  </conditionalFormatting>
  <conditionalFormatting sqref="Q124:Q125 Q121:Q122 Q119">
    <cfRule type="cellIs" dxfId="124" priority="93" stopIfTrue="1" operator="greaterThan">
      <formula>540</formula>
    </cfRule>
  </conditionalFormatting>
  <conditionalFormatting sqref="AD121:IV122 P121:Z122">
    <cfRule type="cellIs" dxfId="123" priority="91" stopIfTrue="1" operator="lessThan">
      <formula>0</formula>
    </cfRule>
  </conditionalFormatting>
  <conditionalFormatting sqref="AD124:IV125 P124:Z125">
    <cfRule type="cellIs" dxfId="122" priority="90" stopIfTrue="1" operator="lessThan">
      <formula>0</formula>
    </cfRule>
  </conditionalFormatting>
  <conditionalFormatting sqref="AD123:IV123 P123:Z123">
    <cfRule type="cellIs" dxfId="121" priority="84" stopIfTrue="1" operator="lessThan">
      <formula>0</formula>
    </cfRule>
  </conditionalFormatting>
  <conditionalFormatting sqref="Q127:Q128">
    <cfRule type="cellIs" dxfId="120" priority="77" stopIfTrue="1" operator="lessThan">
      <formula>0</formula>
    </cfRule>
  </conditionalFormatting>
  <conditionalFormatting sqref="Q127:Q128">
    <cfRule type="cellIs" dxfId="119" priority="76" stopIfTrue="1" operator="greaterThan">
      <formula>540</formula>
    </cfRule>
  </conditionalFormatting>
  <conditionalFormatting sqref="P120:Z120 AD120:IV120">
    <cfRule type="cellIs" dxfId="118" priority="81" stopIfTrue="1" operator="lessThan">
      <formula>0</formula>
    </cfRule>
  </conditionalFormatting>
  <conditionalFormatting sqref="Q123">
    <cfRule type="cellIs" dxfId="117" priority="83" stopIfTrue="1" operator="greaterThan">
      <formula>540</formula>
    </cfRule>
  </conditionalFormatting>
  <conditionalFormatting sqref="K123:O123">
    <cfRule type="expression" dxfId="116" priority="82" stopIfTrue="1">
      <formula>IF(MOD(K123,$G123)&lt;&gt;0,TRUE,FALSE)</formula>
    </cfRule>
  </conditionalFormatting>
  <conditionalFormatting sqref="AD127:IV128 P127:Z128">
    <cfRule type="cellIs" dxfId="115" priority="75" stopIfTrue="1" operator="lessThan">
      <formula>0</formula>
    </cfRule>
  </conditionalFormatting>
  <conditionalFormatting sqref="Q120">
    <cfRule type="cellIs" dxfId="114" priority="80" stopIfTrue="1" operator="greaterThan">
      <formula>540</formula>
    </cfRule>
  </conditionalFormatting>
  <conditionalFormatting sqref="K120:O120">
    <cfRule type="expression" dxfId="113" priority="79" stopIfTrue="1">
      <formula>IF(MOD(K120,$G120)&lt;&gt;0,TRUE,FALSE)</formula>
    </cfRule>
  </conditionalFormatting>
  <conditionalFormatting sqref="Q126">
    <cfRule type="cellIs" dxfId="112" priority="74" stopIfTrue="1" operator="lessThan">
      <formula>0</formula>
    </cfRule>
  </conditionalFormatting>
  <conditionalFormatting sqref="Q126">
    <cfRule type="cellIs" dxfId="111" priority="73" stopIfTrue="1" operator="greaterThan">
      <formula>540</formula>
    </cfRule>
  </conditionalFormatting>
  <conditionalFormatting sqref="AD126:IV126 P126:Z126">
    <cfRule type="cellIs" dxfId="110" priority="72" stopIfTrue="1" operator="lessThan">
      <formula>0</formula>
    </cfRule>
  </conditionalFormatting>
  <conditionalFormatting sqref="K126:O126">
    <cfRule type="expression" dxfId="109" priority="71" stopIfTrue="1">
      <formula>IF(MOD(K126,$G126)&lt;&gt;0,TRUE,FALSE)</formula>
    </cfRule>
  </conditionalFormatting>
  <conditionalFormatting sqref="AD129:IV129 Q129:Q131 P129 R129:Z129">
    <cfRule type="cellIs" dxfId="108" priority="70" stopIfTrue="1" operator="lessThan">
      <formula>0</formula>
    </cfRule>
  </conditionalFormatting>
  <conditionalFormatting sqref="Q129:Q131">
    <cfRule type="cellIs" dxfId="107" priority="69" stopIfTrue="1" operator="greaterThan">
      <formula>540</formula>
    </cfRule>
  </conditionalFormatting>
  <conditionalFormatting sqref="K129:O129">
    <cfRule type="expression" dxfId="106" priority="68" stopIfTrue="1">
      <formula>IF(MOD(K129,$G129)&lt;&gt;0,TRUE,FALSE)</formula>
    </cfRule>
  </conditionalFormatting>
  <conditionalFormatting sqref="AD130:IV131 P130:Z131">
    <cfRule type="cellIs" dxfId="105" priority="66" stopIfTrue="1" operator="lessThan">
      <formula>0</formula>
    </cfRule>
  </conditionalFormatting>
  <conditionalFormatting sqref="P356:Z359 AD356:IV359 AD363:IV371 P363:Z371">
    <cfRule type="cellIs" dxfId="104" priority="58" stopIfTrue="1" operator="lessThan">
      <formula>0</formula>
    </cfRule>
  </conditionalFormatting>
  <conditionalFormatting sqref="AD33:IV33 P33:Z33">
    <cfRule type="cellIs" dxfId="103" priority="57" stopIfTrue="1" operator="lessThan">
      <formula>0</formula>
    </cfRule>
  </conditionalFormatting>
  <conditionalFormatting sqref="Q33">
    <cfRule type="cellIs" dxfId="102" priority="56" stopIfTrue="1" operator="greaterThan">
      <formula>540</formula>
    </cfRule>
  </conditionalFormatting>
  <conditionalFormatting sqref="K33:O33">
    <cfRule type="expression" dxfId="101" priority="55" stopIfTrue="1">
      <formula>IF(MOD(K33,$G33)&lt;&gt;0,TRUE,FALSE)</formula>
    </cfRule>
  </conditionalFormatting>
  <conditionalFormatting sqref="AD461:IV461 P461:Z461">
    <cfRule type="cellIs" dxfId="100" priority="53" stopIfTrue="1" operator="lessThan">
      <formula>0</formula>
    </cfRule>
  </conditionalFormatting>
  <conditionalFormatting sqref="K461:O461">
    <cfRule type="expression" dxfId="99" priority="52" stopIfTrue="1">
      <formula>IF(MOD(K461,$G461)&lt;&gt;0,TRUE,FALSE)</formula>
    </cfRule>
  </conditionalFormatting>
  <conditionalFormatting sqref="P463:IV463">
    <cfRule type="cellIs" dxfId="98" priority="49" stopIfTrue="1" operator="lessThan">
      <formula>0</formula>
    </cfRule>
  </conditionalFormatting>
  <conditionalFormatting sqref="K463:O463">
    <cfRule type="expression" dxfId="97" priority="48" stopIfTrue="1">
      <formula>IF(MOD(K463,$G463)&lt;&gt;0,TRUE,FALSE)</formula>
    </cfRule>
  </conditionalFormatting>
  <conditionalFormatting sqref="P472:Z472 AD472:IV472">
    <cfRule type="cellIs" dxfId="96" priority="47" stopIfTrue="1" operator="lessThan">
      <formula>0</formula>
    </cfRule>
  </conditionalFormatting>
  <conditionalFormatting sqref="K472:O472">
    <cfRule type="expression" dxfId="95" priority="45" stopIfTrue="1">
      <formula>IF(MOD(K472,$G472)&lt;&gt;0,TRUE,FALSE)</formula>
    </cfRule>
  </conditionalFormatting>
  <conditionalFormatting sqref="AD316:IV316 P316:Z316">
    <cfRule type="cellIs" dxfId="94" priority="44" stopIfTrue="1" operator="lessThan">
      <formula>0</formula>
    </cfRule>
  </conditionalFormatting>
  <conditionalFormatting sqref="K316:O316">
    <cfRule type="expression" dxfId="93" priority="43" stopIfTrue="1">
      <formula>IF(MOD(K316,$G316)&lt;&gt;0,TRUE,FALSE)</formula>
    </cfRule>
  </conditionalFormatting>
  <conditionalFormatting sqref="K317:O317">
    <cfRule type="expression" dxfId="92" priority="36" stopIfTrue="1">
      <formula>IF(MOD(K317,$G317)&lt;&gt;0,TRUE,FALSE)</formula>
    </cfRule>
  </conditionalFormatting>
  <conditionalFormatting sqref="P311:Z311 AD311:IV311">
    <cfRule type="cellIs" dxfId="91" priority="40" stopIfTrue="1" operator="lessThan">
      <formula>0</formula>
    </cfRule>
  </conditionalFormatting>
  <conditionalFormatting sqref="K311:O311">
    <cfRule type="expression" dxfId="90" priority="39" stopIfTrue="1">
      <formula>IF(MOD(K311,$G311)&lt;&gt;0,TRUE,FALSE)</formula>
    </cfRule>
  </conditionalFormatting>
  <conditionalFormatting sqref="AD317:IV317 P317:Z317">
    <cfRule type="cellIs" dxfId="89" priority="37" stopIfTrue="1" operator="lessThan">
      <formula>0</formula>
    </cfRule>
  </conditionalFormatting>
  <conditionalFormatting sqref="AD16:IV16 P16:Z16">
    <cfRule type="cellIs" dxfId="88" priority="35" stopIfTrue="1" operator="lessThan">
      <formula>0</formula>
    </cfRule>
  </conditionalFormatting>
  <conditionalFormatting sqref="Q16">
    <cfRule type="cellIs" dxfId="87" priority="34" stopIfTrue="1" operator="greaterThan">
      <formula>540</formula>
    </cfRule>
  </conditionalFormatting>
  <conditionalFormatting sqref="K16:O16">
    <cfRule type="expression" dxfId="86" priority="32" stopIfTrue="1">
      <formula>IF(MOD(K16,$G16)&lt;&gt;0,TRUE,FALSE)</formula>
    </cfRule>
  </conditionalFormatting>
  <conditionalFormatting sqref="P466:IV466">
    <cfRule type="cellIs" dxfId="85" priority="30" stopIfTrue="1" operator="lessThan">
      <formula>0</formula>
    </cfRule>
  </conditionalFormatting>
  <conditionalFormatting sqref="K466:O466">
    <cfRule type="expression" dxfId="84" priority="29" stopIfTrue="1">
      <formula>IF(MOD(K466,$G466)&lt;&gt;0,TRUE,FALSE)</formula>
    </cfRule>
  </conditionalFormatting>
  <conditionalFormatting sqref="P465:IV465">
    <cfRule type="cellIs" dxfId="83" priority="28" stopIfTrue="1" operator="lessThan">
      <formula>0</formula>
    </cfRule>
  </conditionalFormatting>
  <conditionalFormatting sqref="K465:O465">
    <cfRule type="expression" dxfId="82" priority="27" stopIfTrue="1">
      <formula>IF(MOD(K465,$G465)&lt;&gt;0,TRUE,FALSE)</formula>
    </cfRule>
  </conditionalFormatting>
  <conditionalFormatting sqref="P360:Z361 AD360:IV361">
    <cfRule type="cellIs" dxfId="81" priority="25" stopIfTrue="1" operator="lessThan">
      <formula>0</formula>
    </cfRule>
  </conditionalFormatting>
  <conditionalFormatting sqref="P362:Z362 AD362:IV362">
    <cfRule type="cellIs" dxfId="80" priority="21" stopIfTrue="1" operator="lessThan">
      <formula>0</formula>
    </cfRule>
  </conditionalFormatting>
  <conditionalFormatting sqref="P252:Z252">
    <cfRule type="cellIs" dxfId="79" priority="20" stopIfTrue="1" operator="lessThan">
      <formula>0</formula>
    </cfRule>
  </conditionalFormatting>
  <conditionalFormatting sqref="Q252">
    <cfRule type="cellIs" dxfId="78" priority="19" stopIfTrue="1" operator="greaterThan">
      <formula>540</formula>
    </cfRule>
  </conditionalFormatting>
  <conditionalFormatting sqref="AD252:IV252">
    <cfRule type="cellIs" dxfId="77" priority="18" stopIfTrue="1" operator="lessThan">
      <formula>0</formula>
    </cfRule>
  </conditionalFormatting>
  <conditionalFormatting sqref="K252:O252">
    <cfRule type="expression" dxfId="76" priority="17" stopIfTrue="1">
      <formula>IF(MOD(K252,$G252)&lt;&gt;0,TRUE,FALSE)</formula>
    </cfRule>
  </conditionalFormatting>
  <conditionalFormatting sqref="Q245">
    <cfRule type="cellIs" dxfId="75" priority="15" stopIfTrue="1" operator="lessThan">
      <formula>0</formula>
    </cfRule>
  </conditionalFormatting>
  <conditionalFormatting sqref="Q245">
    <cfRule type="cellIs" dxfId="74" priority="14" stopIfTrue="1" operator="greaterThan">
      <formula>540</formula>
    </cfRule>
  </conditionalFormatting>
  <conditionalFormatting sqref="AD245:IV245 P245:Z245">
    <cfRule type="cellIs" dxfId="73" priority="12" stopIfTrue="1" operator="lessThan">
      <formula>0</formula>
    </cfRule>
  </conditionalFormatting>
  <conditionalFormatting sqref="K245:O245">
    <cfRule type="expression" dxfId="72" priority="11" stopIfTrue="1">
      <formula>IF(MOD(K245,$G245)&lt;&gt;0,TRUE,FALSE)</formula>
    </cfRule>
  </conditionalFormatting>
  <conditionalFormatting sqref="P383:Z383 AD383:IV383">
    <cfRule type="cellIs" dxfId="71" priority="10" stopIfTrue="1" operator="lessThan">
      <formula>0</formula>
    </cfRule>
  </conditionalFormatting>
  <conditionalFormatting sqref="K383:O383">
    <cfRule type="expression" dxfId="70" priority="9" stopIfTrue="1">
      <formula>IF(MOD(K383,$G383)&lt;&gt;0,TRUE,FALSE)</formula>
    </cfRule>
  </conditionalFormatting>
  <conditionalFormatting sqref="P449:Z449 AD449:IV449">
    <cfRule type="cellIs" dxfId="69" priority="6" stopIfTrue="1" operator="lessThan">
      <formula>0</formula>
    </cfRule>
  </conditionalFormatting>
  <conditionalFormatting sqref="K449:O449">
    <cfRule type="expression" dxfId="68" priority="5" stopIfTrue="1">
      <formula>IF(MOD(K449,$G449)&lt;&gt;0,TRUE,FALSE)</formula>
    </cfRule>
  </conditionalFormatting>
  <conditionalFormatting sqref="AD491:IV492 P491:Z492">
    <cfRule type="cellIs" dxfId="67" priority="4" stopIfTrue="1" operator="lessThan">
      <formula>0</formula>
    </cfRule>
  </conditionalFormatting>
  <conditionalFormatting sqref="K491:O492">
    <cfRule type="expression" dxfId="66" priority="3" stopIfTrue="1">
      <formula>IF(MOD(K491,$G491)&lt;&gt;0,TRUE,FALSE)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A42:A129 A13:A40 A352:A490 A493:A500 A132:A180 A182:A350</xm:sqref>
        </x14:conditionalFormatting>
        <x14:conditionalFormatting xmlns:xm="http://schemas.microsoft.com/office/excel/2006/main">
          <x14:cfRule type="expression" priority="443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68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67" id="{344C3954-C72D-4421-9051-A0855B6F321F}">
            <xm:f>-MATCH($A130,'\\server\zayavki\Архив\32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A130:A131</xm:sqref>
        </x14:conditionalFormatting>
        <x14:conditionalFormatting xmlns:xm="http://schemas.microsoft.com/office/excel/2006/main">
          <x14:cfRule type="expression" priority="2" id="{3EDFCC16-F38F-4206-AB4D-AAD14BFB0DBC}">
            <xm:f>-MATCH($A491,Лист3!$A:$A,0)</xm:f>
            <x14:dxf>
              <fill>
                <patternFill>
                  <bgColor rgb="FF92D050"/>
                </patternFill>
              </fill>
            </x14:dxf>
          </x14:cfRule>
          <xm:sqref>A491:A492</xm:sqref>
        </x14:conditionalFormatting>
        <x14:conditionalFormatting xmlns:xm="http://schemas.microsoft.com/office/excel/2006/main">
          <x14:cfRule type="expression" priority="1" id="{558D0207-8CE5-4F0D-B6DA-6965D7CF4EB4}">
            <xm:f>-MATCH($A181,'[39 версия ВЭД  от 12.03.xlsx]Лист3'!#REF!,0)</xm:f>
            <x14:dxf>
              <fill>
                <patternFill>
                  <bgColor rgb="FF92D050"/>
                </patternFill>
              </fill>
            </x14:dxf>
          </x14:cfRule>
          <xm:sqref>A181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zoomScale="85" zoomScaleNormal="85" workbookViewId="0">
      <pane ySplit="1" topLeftCell="A402" activePane="bottomLeft" state="frozen"/>
      <selection pane="bottomLeft" activeCell="B426" sqref="B426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6" t="s">
        <v>1278</v>
      </c>
      <c r="B7" s="876" t="s">
        <v>1279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1306</v>
      </c>
      <c r="B8" s="742" t="s">
        <v>1305</v>
      </c>
      <c r="C8" s="743" t="s">
        <v>15</v>
      </c>
      <c r="D8" s="744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6" t="s">
        <v>1280</v>
      </c>
      <c r="B15" s="185" t="s">
        <v>1281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2" t="s">
        <v>516</v>
      </c>
      <c r="B19" s="728" t="s">
        <v>3</v>
      </c>
      <c r="C19" s="900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69" t="s">
        <v>514</v>
      </c>
      <c r="B20" s="876" t="s">
        <v>3</v>
      </c>
      <c r="C20" s="897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69" t="s">
        <v>725</v>
      </c>
      <c r="B21" s="876" t="s">
        <v>3</v>
      </c>
      <c r="C21" s="897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69" t="s">
        <v>258</v>
      </c>
      <c r="B22" s="876" t="s">
        <v>3</v>
      </c>
      <c r="C22" s="897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69" t="s">
        <v>1216</v>
      </c>
      <c r="B23" s="876" t="s">
        <v>1215</v>
      </c>
      <c r="C23" s="897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69" t="s">
        <v>988</v>
      </c>
      <c r="B24" s="876" t="s">
        <v>3</v>
      </c>
      <c r="C24" s="897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69" t="s">
        <v>780</v>
      </c>
      <c r="B25" s="876" t="s">
        <v>3</v>
      </c>
      <c r="C25" s="897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69" t="s">
        <v>1022</v>
      </c>
      <c r="B26" s="876" t="s">
        <v>3</v>
      </c>
      <c r="C26" s="897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69" t="s">
        <v>818</v>
      </c>
      <c r="B27" s="877" t="s">
        <v>817</v>
      </c>
      <c r="C27" s="976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69" t="s">
        <v>259</v>
      </c>
      <c r="B28" s="876" t="s">
        <v>4</v>
      </c>
      <c r="C28" s="977" t="s">
        <v>5</v>
      </c>
      <c r="D28" s="428">
        <v>12</v>
      </c>
      <c r="E28" s="867">
        <v>0.505</v>
      </c>
      <c r="F28" s="875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69" t="s">
        <v>1150</v>
      </c>
      <c r="B29" s="975" t="s">
        <v>4</v>
      </c>
      <c r="C29" s="897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69" t="s">
        <v>1200</v>
      </c>
      <c r="B30" s="878" t="s">
        <v>1201</v>
      </c>
      <c r="C30" s="896" t="s">
        <v>15</v>
      </c>
      <c r="D30" s="744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0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6" t="s">
        <v>1282</v>
      </c>
      <c r="B36" s="1015" t="s">
        <v>1283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2" t="s">
        <v>892</v>
      </c>
      <c r="C42" s="743" t="s">
        <v>15</v>
      </c>
      <c r="D42" s="744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5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5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7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39" t="s">
        <v>1073</v>
      </c>
      <c r="C49" s="836" t="s">
        <v>1072</v>
      </c>
      <c r="D49" s="823">
        <v>1</v>
      </c>
      <c r="E49" s="832">
        <v>0.67</v>
      </c>
      <c r="F49" s="831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37" t="s">
        <v>524</v>
      </c>
      <c r="C50" s="835" t="s">
        <v>53</v>
      </c>
      <c r="D50" s="28">
        <v>1</v>
      </c>
      <c r="E50" s="833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38" t="s">
        <v>1075</v>
      </c>
      <c r="C51" s="836" t="s">
        <v>1072</v>
      </c>
      <c r="D51" s="823">
        <v>1</v>
      </c>
      <c r="E51" s="834">
        <v>0.56999999999999995</v>
      </c>
      <c r="F51" s="824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0" t="s">
        <v>464</v>
      </c>
      <c r="C52" s="835" t="s">
        <v>53</v>
      </c>
      <c r="D52" s="30">
        <v>1</v>
      </c>
      <c r="E52" s="821">
        <v>0.505</v>
      </c>
      <c r="F52" s="822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1" t="s">
        <v>1071</v>
      </c>
      <c r="C53" s="836" t="s">
        <v>1072</v>
      </c>
      <c r="D53" s="823">
        <v>1</v>
      </c>
      <c r="E53" s="526">
        <v>0.505</v>
      </c>
      <c r="F53" s="824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29"/>
      <c r="D54" s="830"/>
      <c r="E54" s="830"/>
      <c r="F54" s="830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5" t="s">
        <v>54</v>
      </c>
      <c r="D55" s="826">
        <v>4</v>
      </c>
      <c r="E55" s="827">
        <v>0.505</v>
      </c>
      <c r="F55" s="828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1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2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0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2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6">
        <v>20</v>
      </c>
      <c r="E72" s="78">
        <v>0.505</v>
      </c>
      <c r="F72" s="907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1" t="s">
        <v>706</v>
      </c>
      <c r="B74" s="728" t="s">
        <v>3</v>
      </c>
      <c r="C74" s="900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2" t="s">
        <v>863</v>
      </c>
      <c r="B75" s="893" t="s">
        <v>3</v>
      </c>
      <c r="C75" s="897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2" t="s">
        <v>708</v>
      </c>
      <c r="B76" s="876" t="s">
        <v>3</v>
      </c>
      <c r="C76" s="898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3" t="s">
        <v>707</v>
      </c>
      <c r="B77" s="878" t="s">
        <v>4</v>
      </c>
      <c r="C77" s="899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1"/>
      <c r="B78" s="905" t="s">
        <v>1156</v>
      </c>
      <c r="C78" s="886"/>
      <c r="D78" s="906"/>
      <c r="E78" s="910"/>
      <c r="F78" s="907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2" t="s">
        <v>1159</v>
      </c>
      <c r="B79" s="893" t="s">
        <v>1157</v>
      </c>
      <c r="C79" s="896" t="s">
        <v>1158</v>
      </c>
      <c r="D79" s="908">
        <v>8</v>
      </c>
      <c r="E79" s="827">
        <v>0.505</v>
      </c>
      <c r="F79" s="909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69"/>
      <c r="B80" s="894" t="s">
        <v>139</v>
      </c>
      <c r="C80" s="235"/>
      <c r="D80" s="887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69"/>
      <c r="B81" s="895" t="s">
        <v>210</v>
      </c>
      <c r="C81" s="886"/>
      <c r="D81" s="888"/>
      <c r="E81" s="889"/>
      <c r="F81" s="890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78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1271</v>
      </c>
      <c r="B85" s="185" t="s">
        <v>1272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3" t="s">
        <v>15</v>
      </c>
      <c r="D86" s="744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1273</v>
      </c>
      <c r="B89" s="185" t="s">
        <v>1274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3" t="s">
        <v>15</v>
      </c>
      <c r="D90" s="744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3" t="s">
        <v>15</v>
      </c>
      <c r="D93" s="744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1324</v>
      </c>
      <c r="B101" s="185" t="s">
        <v>1323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5" t="s">
        <v>175</v>
      </c>
      <c r="C103" s="776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6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30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7" t="s">
        <v>381</v>
      </c>
      <c r="C108" s="454" t="s">
        <v>50</v>
      </c>
      <c r="D108" s="928">
        <v>480</v>
      </c>
      <c r="E108" s="929">
        <v>0.4</v>
      </c>
      <c r="F108" s="931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2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1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1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1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1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1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2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2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2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3"/>
      <c r="D118" s="934"/>
      <c r="E118" s="934"/>
      <c r="F118" s="935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89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0" t="s">
        <v>972</v>
      </c>
      <c r="C120" s="786" t="s">
        <v>971</v>
      </c>
      <c r="D120" s="787">
        <v>16</v>
      </c>
      <c r="E120" s="787" t="s">
        <v>62</v>
      </c>
      <c r="F120" s="788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5" t="s">
        <v>144</v>
      </c>
      <c r="C121" s="786" t="s">
        <v>27</v>
      </c>
      <c r="D121" s="787">
        <v>16</v>
      </c>
      <c r="E121" s="787" t="s">
        <v>62</v>
      </c>
      <c r="F121" s="788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1214</v>
      </c>
      <c r="B137" s="654" t="s">
        <v>1213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997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1222</v>
      </c>
      <c r="B154" s="994" t="s">
        <v>1221</v>
      </c>
      <c r="C154" s="995">
        <v>1000</v>
      </c>
      <c r="D154" s="996">
        <v>8</v>
      </c>
      <c r="E154" s="545" t="s">
        <v>62</v>
      </c>
      <c r="F154" s="932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1223</v>
      </c>
      <c r="B155" s="741" t="s">
        <v>1224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69"/>
      <c r="B156" s="937" t="s">
        <v>13</v>
      </c>
      <c r="C156" s="949"/>
      <c r="D156" s="25"/>
      <c r="E156" s="958"/>
      <c r="F156" s="953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69" t="s">
        <v>1336</v>
      </c>
      <c r="B157" s="971" t="s">
        <v>1199</v>
      </c>
      <c r="C157" s="272" t="s">
        <v>170</v>
      </c>
      <c r="D157" s="969">
        <v>36</v>
      </c>
      <c r="E157" s="437" t="s">
        <v>62</v>
      </c>
      <c r="F157" s="970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69" t="s">
        <v>1285</v>
      </c>
      <c r="B158" s="971" t="s">
        <v>1284</v>
      </c>
      <c r="C158" s="272" t="s">
        <v>2</v>
      </c>
      <c r="D158" s="969">
        <v>18</v>
      </c>
      <c r="E158" s="437" t="s">
        <v>62</v>
      </c>
      <c r="F158" s="970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69" t="s">
        <v>297</v>
      </c>
      <c r="B159" s="972" t="s">
        <v>96</v>
      </c>
      <c r="C159" s="454" t="s">
        <v>118</v>
      </c>
      <c r="D159" s="950">
        <v>12</v>
      </c>
      <c r="E159" s="437" t="s">
        <v>62</v>
      </c>
      <c r="F159" s="954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69" t="s">
        <v>298</v>
      </c>
      <c r="B160" s="965" t="s">
        <v>14</v>
      </c>
      <c r="C160" s="278" t="s">
        <v>31</v>
      </c>
      <c r="D160" s="951">
        <v>12</v>
      </c>
      <c r="E160" s="437" t="s">
        <v>62</v>
      </c>
      <c r="F160" s="955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69" t="s">
        <v>299</v>
      </c>
      <c r="B161" s="973" t="s">
        <v>14</v>
      </c>
      <c r="C161" s="621" t="s">
        <v>15</v>
      </c>
      <c r="D161" s="952">
        <v>6</v>
      </c>
      <c r="E161" s="956" t="s">
        <v>62</v>
      </c>
      <c r="F161" s="957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1270</v>
      </c>
      <c r="B165" s="330" t="s">
        <v>1233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1232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1239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827</v>
      </c>
      <c r="B177" s="719" t="s">
        <v>828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878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881</v>
      </c>
      <c r="B179" s="330" t="s">
        <v>877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880</v>
      </c>
      <c r="B180" s="330" t="s">
        <v>879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611</v>
      </c>
      <c r="B181" s="330" t="s">
        <v>610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311</v>
      </c>
      <c r="B182" s="330" t="s">
        <v>222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581</v>
      </c>
      <c r="B183" s="330" t="s">
        <v>580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853</v>
      </c>
      <c r="B184" s="330" t="s">
        <v>852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765</v>
      </c>
      <c r="B185" s="330" t="s">
        <v>769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766</v>
      </c>
      <c r="B186" s="330" t="s">
        <v>770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759</v>
      </c>
      <c r="B187" s="330" t="s">
        <v>771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705</v>
      </c>
      <c r="B188" s="599" t="s">
        <v>704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479</v>
      </c>
      <c r="B189" s="659" t="s">
        <v>477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480</v>
      </c>
      <c r="B190" s="659" t="s">
        <v>478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312</v>
      </c>
      <c r="B191" s="331" t="s">
        <v>43</v>
      </c>
      <c r="C191" s="105" t="s">
        <v>30</v>
      </c>
      <c r="D191" s="438">
        <v>10</v>
      </c>
      <c r="E191" s="93" t="s">
        <v>62</v>
      </c>
      <c r="F191" s="462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313</v>
      </c>
      <c r="B192" s="330" t="s">
        <v>40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314</v>
      </c>
      <c r="B193" s="330" t="s">
        <v>42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315</v>
      </c>
      <c r="B194" s="330" t="s">
        <v>188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316</v>
      </c>
      <c r="B195" s="331" t="s">
        <v>41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317</v>
      </c>
      <c r="B196" s="330" t="s">
        <v>192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318</v>
      </c>
      <c r="B197" s="331" t="s">
        <v>44</v>
      </c>
      <c r="C197" s="105" t="s">
        <v>30</v>
      </c>
      <c r="D197" s="438">
        <v>10</v>
      </c>
      <c r="E197" s="93" t="s">
        <v>62</v>
      </c>
      <c r="F197" s="462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319</v>
      </c>
      <c r="B198" s="330" t="s">
        <v>75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320</v>
      </c>
      <c r="B199" s="330" t="s">
        <v>178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321</v>
      </c>
      <c r="B200" s="330" t="s">
        <v>179</v>
      </c>
      <c r="C200" s="280" t="s">
        <v>30</v>
      </c>
      <c r="D200" s="439">
        <v>10</v>
      </c>
      <c r="E200" s="94" t="s">
        <v>62</v>
      </c>
      <c r="F200" s="11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585"/>
      <c r="B202" s="25" t="s">
        <v>666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747</v>
      </c>
      <c r="B203" s="660" t="s">
        <v>667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748</v>
      </c>
      <c r="B204" s="660" t="s">
        <v>676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741</v>
      </c>
      <c r="B205" s="637" t="s">
        <v>740</v>
      </c>
      <c r="C205" s="278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744</v>
      </c>
      <c r="B206" s="637" t="s">
        <v>742</v>
      </c>
      <c r="C206" s="568" t="s">
        <v>743</v>
      </c>
      <c r="D206" s="569">
        <v>12</v>
      </c>
      <c r="E206" s="629" t="s">
        <v>62</v>
      </c>
      <c r="F206" s="570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 t="s">
        <v>816</v>
      </c>
      <c r="B207" s="637" t="s">
        <v>815</v>
      </c>
      <c r="C207" s="568" t="s">
        <v>739</v>
      </c>
      <c r="D207" s="107">
        <v>12</v>
      </c>
      <c r="E207" s="112" t="s">
        <v>62</v>
      </c>
      <c r="F207" s="406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26" t="s">
        <v>34</v>
      </c>
      <c r="C208" s="227"/>
      <c r="D208" s="228"/>
      <c r="E208" s="228"/>
      <c r="F208" s="230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5" t="s">
        <v>481</v>
      </c>
      <c r="C209" s="141"/>
      <c r="D209" s="45"/>
      <c r="E209" s="45"/>
      <c r="F209" s="45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1025</v>
      </c>
      <c r="B210" s="661" t="s">
        <v>482</v>
      </c>
      <c r="C210" s="131" t="s">
        <v>27</v>
      </c>
      <c r="D210" s="91">
        <v>16</v>
      </c>
      <c r="E210" s="111" t="s">
        <v>102</v>
      </c>
      <c r="F210" s="522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31495</v>
      </c>
      <c r="B211" s="333" t="s">
        <v>753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31494</v>
      </c>
      <c r="B212" s="662" t="s">
        <v>781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519" t="s">
        <v>34</v>
      </c>
      <c r="C213" s="520"/>
      <c r="D213" s="493"/>
      <c r="E213" s="493"/>
      <c r="F213" s="521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307" t="s">
        <v>16</v>
      </c>
      <c r="C214" s="308"/>
      <c r="D214" s="309"/>
      <c r="E214" s="309"/>
      <c r="F214" s="309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115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323</v>
      </c>
      <c r="B216" s="331" t="s">
        <v>46</v>
      </c>
      <c r="C216" s="272" t="s">
        <v>37</v>
      </c>
      <c r="D216" s="275">
        <v>15</v>
      </c>
      <c r="E216" s="97" t="s">
        <v>102</v>
      </c>
      <c r="F216" s="462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637</v>
      </c>
      <c r="B217" s="330" t="s">
        <v>636</v>
      </c>
      <c r="C217" s="50" t="s">
        <v>2</v>
      </c>
      <c r="D217" s="581">
        <v>18</v>
      </c>
      <c r="E217" s="93" t="s">
        <v>102</v>
      </c>
      <c r="F217" s="52">
        <v>147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1031</v>
      </c>
      <c r="B218" s="637" t="s">
        <v>692</v>
      </c>
      <c r="C218" s="630" t="s">
        <v>172</v>
      </c>
      <c r="D218" s="631">
        <v>16</v>
      </c>
      <c r="E218" s="93" t="s">
        <v>102</v>
      </c>
      <c r="F218" s="536">
        <v>144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1269</v>
      </c>
      <c r="B219" s="1008" t="s">
        <v>1261</v>
      </c>
      <c r="C219" s="630">
        <v>1000</v>
      </c>
      <c r="D219" s="631">
        <v>8</v>
      </c>
      <c r="E219" s="93" t="s">
        <v>102</v>
      </c>
      <c r="F219" s="536">
        <v>64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642</v>
      </c>
      <c r="C220" s="50" t="s">
        <v>2</v>
      </c>
      <c r="D220" s="581">
        <v>18</v>
      </c>
      <c r="E220" s="93" t="s">
        <v>102</v>
      </c>
      <c r="F220" s="52">
        <v>147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1030</v>
      </c>
      <c r="B221" s="1009" t="s">
        <v>691</v>
      </c>
      <c r="C221" s="630" t="s">
        <v>172</v>
      </c>
      <c r="D221" s="631">
        <v>16</v>
      </c>
      <c r="E221" s="93" t="s">
        <v>102</v>
      </c>
      <c r="F221" s="536">
        <v>144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638</v>
      </c>
      <c r="B222" s="583" t="s">
        <v>643</v>
      </c>
      <c r="C222" s="50" t="s">
        <v>2</v>
      </c>
      <c r="D222" s="581">
        <v>18</v>
      </c>
      <c r="E222" s="93" t="s">
        <v>102</v>
      </c>
      <c r="F222" s="52">
        <v>114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324</v>
      </c>
      <c r="B223" s="332" t="s">
        <v>701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703</v>
      </c>
      <c r="B224" s="598" t="s">
        <v>702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164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226" t="s">
        <v>34</v>
      </c>
      <c r="C226" s="227"/>
      <c r="D226" s="228"/>
      <c r="E226" s="228"/>
      <c r="F226" s="230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461" t="s">
        <v>17</v>
      </c>
      <c r="C227" s="313"/>
      <c r="D227" s="309"/>
      <c r="E227" s="309"/>
      <c r="F227" s="309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690" t="s">
        <v>326</v>
      </c>
      <c r="B228" s="626" t="s">
        <v>39</v>
      </c>
      <c r="C228" s="104" t="s">
        <v>37</v>
      </c>
      <c r="D228" s="284">
        <v>15</v>
      </c>
      <c r="E228" s="95" t="s">
        <v>102</v>
      </c>
      <c r="F228" s="115">
        <v>168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644</v>
      </c>
      <c r="B229" s="622" t="s">
        <v>95</v>
      </c>
      <c r="C229" s="50" t="s">
        <v>2</v>
      </c>
      <c r="D229" s="581">
        <v>18</v>
      </c>
      <c r="E229" s="93" t="s">
        <v>102</v>
      </c>
      <c r="F229" s="52">
        <v>147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695</v>
      </c>
      <c r="B230" s="627" t="s">
        <v>694</v>
      </c>
      <c r="C230" s="630" t="s">
        <v>172</v>
      </c>
      <c r="D230" s="631">
        <v>16</v>
      </c>
      <c r="E230" s="93" t="s">
        <v>102</v>
      </c>
      <c r="F230" s="536">
        <v>144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327</v>
      </c>
      <c r="B231" s="628" t="s">
        <v>136</v>
      </c>
      <c r="C231" s="280" t="s">
        <v>29</v>
      </c>
      <c r="D231" s="288">
        <v>12</v>
      </c>
      <c r="E231" s="94" t="s">
        <v>102</v>
      </c>
      <c r="F231" s="129">
        <v>190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226" t="s">
        <v>34</v>
      </c>
      <c r="C232" s="227"/>
      <c r="D232" s="228"/>
      <c r="E232" s="228"/>
      <c r="F232" s="230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461" t="s">
        <v>119</v>
      </c>
      <c r="C233" s="313"/>
      <c r="D233" s="309"/>
      <c r="E233" s="309"/>
      <c r="F233" s="309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131">
        <v>168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646</v>
      </c>
      <c r="B235" s="330" t="s">
        <v>117</v>
      </c>
      <c r="C235" s="50" t="s">
        <v>2</v>
      </c>
      <c r="D235" s="581">
        <v>18</v>
      </c>
      <c r="E235" s="93" t="s">
        <v>102</v>
      </c>
      <c r="F235" s="52">
        <v>147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1211</v>
      </c>
      <c r="B236" s="333" t="s">
        <v>1212</v>
      </c>
      <c r="C236" s="630" t="s">
        <v>172</v>
      </c>
      <c r="D236" s="631">
        <v>16</v>
      </c>
      <c r="E236" s="93" t="s">
        <v>102</v>
      </c>
      <c r="F236" s="536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329</v>
      </c>
      <c r="B237" s="333" t="s">
        <v>138</v>
      </c>
      <c r="C237" s="280" t="s">
        <v>29</v>
      </c>
      <c r="D237" s="288">
        <v>12</v>
      </c>
      <c r="E237" s="94" t="s">
        <v>102</v>
      </c>
      <c r="F237" s="129">
        <v>190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226" t="s">
        <v>34</v>
      </c>
      <c r="C238" s="227"/>
      <c r="D238" s="228"/>
      <c r="E238" s="228"/>
      <c r="F238" s="230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376" t="s">
        <v>114</v>
      </c>
      <c r="C239" s="377"/>
      <c r="D239" s="378"/>
      <c r="E239" s="378"/>
      <c r="F239" s="378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330</v>
      </c>
      <c r="B240" s="663" t="s">
        <v>112</v>
      </c>
      <c r="C240" s="131" t="s">
        <v>27</v>
      </c>
      <c r="D240" s="131">
        <v>16</v>
      </c>
      <c r="E240" s="131" t="s">
        <v>62</v>
      </c>
      <c r="F240" s="522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331</v>
      </c>
      <c r="B241" s="660" t="s">
        <v>113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1026</v>
      </c>
      <c r="B242" s="660" t="s">
        <v>521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1340</v>
      </c>
      <c r="B243" s="660" t="s">
        <v>1339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875</v>
      </c>
      <c r="B244" s="660" t="s">
        <v>876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332</v>
      </c>
      <c r="B245" s="660" t="s">
        <v>177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ht="13.5" thickBot="1" x14ac:dyDescent="0.25">
      <c r="A246" s="338"/>
      <c r="B246" s="519" t="s">
        <v>34</v>
      </c>
      <c r="C246" s="520"/>
      <c r="D246" s="493"/>
      <c r="E246" s="493"/>
      <c r="F246" s="521"/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869"/>
      <c r="B247" s="1011" t="s">
        <v>228</v>
      </c>
      <c r="C247" s="376"/>
      <c r="D247" s="376"/>
      <c r="E247" s="376"/>
      <c r="F247" s="1012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69" t="s">
        <v>333</v>
      </c>
      <c r="B248" s="1020" t="s">
        <v>224</v>
      </c>
      <c r="C248" s="131" t="s">
        <v>227</v>
      </c>
      <c r="D248" s="289">
        <v>16</v>
      </c>
      <c r="E248" s="131" t="s">
        <v>62</v>
      </c>
      <c r="F248" s="588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69" t="s">
        <v>334</v>
      </c>
      <c r="B249" s="719" t="s">
        <v>225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69" t="s">
        <v>1338</v>
      </c>
      <c r="B250" s="719" t="s">
        <v>1337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69" t="s">
        <v>335</v>
      </c>
      <c r="B251" s="719" t="s">
        <v>226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69" t="s">
        <v>1296</v>
      </c>
      <c r="B252" s="719" t="s">
        <v>1297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69" t="s">
        <v>775</v>
      </c>
      <c r="B253" s="719" t="s">
        <v>774</v>
      </c>
      <c r="C253" s="127" t="s">
        <v>227</v>
      </c>
      <c r="D253" s="290">
        <v>16</v>
      </c>
      <c r="E253" s="127" t="s">
        <v>62</v>
      </c>
      <c r="F253" s="589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69" t="s">
        <v>1292</v>
      </c>
      <c r="B254" s="719" t="s">
        <v>1293</v>
      </c>
      <c r="C254" s="492" t="s">
        <v>15</v>
      </c>
      <c r="D254" s="274">
        <v>8</v>
      </c>
      <c r="E254" s="93" t="s">
        <v>62</v>
      </c>
      <c r="F254" s="106">
        <v>64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69" t="s">
        <v>1294</v>
      </c>
      <c r="B255" s="719" t="s">
        <v>1295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69" t="s">
        <v>777</v>
      </c>
      <c r="B256" s="719" t="s">
        <v>776</v>
      </c>
      <c r="C256" s="127" t="s">
        <v>227</v>
      </c>
      <c r="D256" s="290">
        <v>16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69" t="s">
        <v>687</v>
      </c>
      <c r="B257" s="719" t="s">
        <v>686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69" t="s">
        <v>688</v>
      </c>
      <c r="B258" s="719" t="s">
        <v>689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69" t="s">
        <v>1227</v>
      </c>
      <c r="B259" s="719" t="s">
        <v>1226</v>
      </c>
      <c r="C259" s="127" t="s">
        <v>1225</v>
      </c>
      <c r="D259" s="290">
        <v>12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69" t="s">
        <v>1290</v>
      </c>
      <c r="B260" s="719" t="s">
        <v>1291</v>
      </c>
      <c r="C260" s="127">
        <v>700</v>
      </c>
      <c r="D260" s="290">
        <v>6</v>
      </c>
      <c r="E260" s="127" t="s">
        <v>62</v>
      </c>
      <c r="F260" s="1019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69" t="s">
        <v>1289</v>
      </c>
      <c r="B261" s="719" t="s">
        <v>1288</v>
      </c>
      <c r="C261" s="492" t="s">
        <v>15</v>
      </c>
      <c r="D261" s="274">
        <v>8</v>
      </c>
      <c r="E261" s="93" t="s">
        <v>62</v>
      </c>
      <c r="F261" s="106">
        <v>64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ht="13.5" thickBot="1" x14ac:dyDescent="0.25">
      <c r="A262" s="1018" t="s">
        <v>1229</v>
      </c>
      <c r="B262" s="1021" t="s">
        <v>1228</v>
      </c>
      <c r="C262" s="612" t="s">
        <v>1225</v>
      </c>
      <c r="D262" s="1022">
        <v>12</v>
      </c>
      <c r="E262" s="612" t="s">
        <v>62</v>
      </c>
      <c r="F262" s="1013">
        <v>144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/>
      <c r="B263" s="519" t="s">
        <v>34</v>
      </c>
      <c r="C263" s="520"/>
      <c r="D263" s="493"/>
      <c r="E263" s="493"/>
      <c r="F263" s="521"/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x14ac:dyDescent="0.2">
      <c r="A264" s="338"/>
      <c r="B264" s="376" t="s">
        <v>483</v>
      </c>
      <c r="C264" s="376"/>
      <c r="D264" s="378"/>
      <c r="E264" s="378"/>
      <c r="F264" s="378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338" t="s">
        <v>485</v>
      </c>
      <c r="B265" s="333" t="s">
        <v>484</v>
      </c>
      <c r="C265" s="280" t="s">
        <v>172</v>
      </c>
      <c r="D265" s="288">
        <v>16</v>
      </c>
      <c r="E265" s="94" t="s">
        <v>63</v>
      </c>
      <c r="F265" s="382">
        <v>144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/>
      <c r="B266" s="226" t="s">
        <v>34</v>
      </c>
      <c r="C266" s="227"/>
      <c r="D266" s="228"/>
      <c r="E266" s="228"/>
      <c r="F266" s="230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338"/>
      <c r="B267" s="376" t="s">
        <v>229</v>
      </c>
      <c r="C267" s="376"/>
      <c r="D267" s="378"/>
      <c r="E267" s="378"/>
      <c r="F267" s="378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3.5" thickBot="1" x14ac:dyDescent="0.25">
      <c r="A268" s="338" t="s">
        <v>336</v>
      </c>
      <c r="B268" s="330" t="s">
        <v>180</v>
      </c>
      <c r="C268" s="278" t="s">
        <v>172</v>
      </c>
      <c r="D268" s="290">
        <v>16</v>
      </c>
      <c r="E268" s="93" t="s">
        <v>102</v>
      </c>
      <c r="F268" s="124">
        <v>144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/>
      <c r="B269" s="226" t="s">
        <v>34</v>
      </c>
      <c r="C269" s="227"/>
      <c r="D269" s="228"/>
      <c r="E269" s="228"/>
      <c r="F269" s="230"/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461" t="s">
        <v>104</v>
      </c>
      <c r="C270" s="461"/>
      <c r="D270" s="309"/>
      <c r="E270" s="309"/>
      <c r="F270" s="309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x14ac:dyDescent="0.2">
      <c r="A271" s="338" t="s">
        <v>337</v>
      </c>
      <c r="B271" s="664" t="s">
        <v>109</v>
      </c>
      <c r="C271" s="443" t="s">
        <v>106</v>
      </c>
      <c r="D271" s="115">
        <v>64</v>
      </c>
      <c r="E271" s="115" t="s">
        <v>62</v>
      </c>
      <c r="F271" s="136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612</v>
      </c>
      <c r="B272" s="665" t="s">
        <v>108</v>
      </c>
      <c r="C272" s="442" t="s">
        <v>105</v>
      </c>
      <c r="D272" s="492">
        <v>64</v>
      </c>
      <c r="E272" s="462" t="s">
        <v>62</v>
      </c>
      <c r="F272" s="123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3.5" thickBot="1" x14ac:dyDescent="0.25">
      <c r="A273" s="690" t="s">
        <v>437</v>
      </c>
      <c r="B273" s="666" t="s">
        <v>110</v>
      </c>
      <c r="C273" s="446" t="s">
        <v>107</v>
      </c>
      <c r="D273" s="492">
        <v>64</v>
      </c>
      <c r="E273" s="463" t="s">
        <v>62</v>
      </c>
      <c r="F273" s="134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/>
      <c r="B274" s="226" t="s">
        <v>34</v>
      </c>
      <c r="C274" s="227"/>
      <c r="D274" s="493"/>
      <c r="E274" s="228"/>
      <c r="F274" s="230"/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309" t="s">
        <v>80</v>
      </c>
      <c r="C275" s="309"/>
      <c r="D275" s="309"/>
      <c r="E275" s="309"/>
      <c r="F275" s="309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x14ac:dyDescent="0.2">
      <c r="A276" s="690" t="s">
        <v>338</v>
      </c>
      <c r="B276" s="667" t="s">
        <v>156</v>
      </c>
      <c r="C276" s="91" t="s">
        <v>129</v>
      </c>
      <c r="D276" s="1106">
        <v>64</v>
      </c>
      <c r="E276" s="115" t="s">
        <v>62</v>
      </c>
      <c r="F276" s="91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339</v>
      </c>
      <c r="B277" s="668" t="s">
        <v>176</v>
      </c>
      <c r="C277" s="93" t="s">
        <v>129</v>
      </c>
      <c r="D277" s="1103"/>
      <c r="E277" s="127" t="s">
        <v>62</v>
      </c>
      <c r="F277" s="9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340</v>
      </c>
      <c r="B278" s="660" t="s">
        <v>81</v>
      </c>
      <c r="C278" s="1100" t="s">
        <v>453</v>
      </c>
      <c r="D278" s="1103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341</v>
      </c>
      <c r="B279" s="660" t="s">
        <v>88</v>
      </c>
      <c r="C279" s="1101"/>
      <c r="D279" s="1103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473</v>
      </c>
      <c r="B280" s="660" t="s">
        <v>155</v>
      </c>
      <c r="C280" s="1101"/>
      <c r="D280" s="1103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476</v>
      </c>
      <c r="B281" s="660" t="s">
        <v>101</v>
      </c>
      <c r="C281" s="1101"/>
      <c r="D281" s="1103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454</v>
      </c>
      <c r="B282" s="660" t="s">
        <v>32</v>
      </c>
      <c r="C282" s="1101"/>
      <c r="D282" s="1103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" customHeight="1" x14ac:dyDescent="0.2">
      <c r="A283" s="690" t="s">
        <v>520</v>
      </c>
      <c r="B283" s="665" t="s">
        <v>89</v>
      </c>
      <c r="C283" s="1101"/>
      <c r="D283" s="1103"/>
      <c r="E283" s="492" t="s">
        <v>62</v>
      </c>
      <c r="F283" s="52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498</v>
      </c>
      <c r="B284" s="660" t="s">
        <v>45</v>
      </c>
      <c r="C284" s="1102"/>
      <c r="D284" s="1104"/>
      <c r="E284" s="492" t="s">
        <v>62</v>
      </c>
      <c r="F284" s="123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651</v>
      </c>
      <c r="B285" s="669" t="s">
        <v>656</v>
      </c>
      <c r="C285" s="579" t="s">
        <v>532</v>
      </c>
      <c r="D285" s="1105">
        <v>32</v>
      </c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652</v>
      </c>
      <c r="B286" s="669" t="s">
        <v>657</v>
      </c>
      <c r="C286" s="579" t="s">
        <v>532</v>
      </c>
      <c r="D286" s="1103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654</v>
      </c>
      <c r="B287" s="669" t="s">
        <v>658</v>
      </c>
      <c r="C287" s="579" t="s">
        <v>532</v>
      </c>
      <c r="D287" s="1103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661</v>
      </c>
      <c r="B288" s="669" t="s">
        <v>660</v>
      </c>
      <c r="C288" s="579" t="s">
        <v>532</v>
      </c>
      <c r="D288" s="1103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663</v>
      </c>
      <c r="B289" s="669" t="s">
        <v>662</v>
      </c>
      <c r="C289" s="579" t="s">
        <v>532</v>
      </c>
      <c r="D289" s="1103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665</v>
      </c>
      <c r="B290" s="669" t="s">
        <v>664</v>
      </c>
      <c r="C290" s="579" t="s">
        <v>532</v>
      </c>
      <c r="D290" s="1103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655</v>
      </c>
      <c r="B291" s="669" t="s">
        <v>659</v>
      </c>
      <c r="C291" s="503" t="s">
        <v>129</v>
      </c>
      <c r="D291" s="1103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653</v>
      </c>
      <c r="B292" s="669" t="s">
        <v>657</v>
      </c>
      <c r="C292" s="503" t="s">
        <v>129</v>
      </c>
      <c r="D292" s="1104"/>
      <c r="E292" s="492" t="s">
        <v>62</v>
      </c>
      <c r="F292" s="123"/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 t="s">
        <v>342</v>
      </c>
      <c r="B293" s="660" t="s">
        <v>88</v>
      </c>
      <c r="C293" s="517" t="s">
        <v>532</v>
      </c>
      <c r="D293" s="518">
        <v>48</v>
      </c>
      <c r="E293" s="492" t="s">
        <v>62</v>
      </c>
      <c r="F293" s="123">
        <v>48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>
        <v>31931</v>
      </c>
      <c r="B294" s="660" t="s">
        <v>529</v>
      </c>
      <c r="C294" s="517" t="s">
        <v>531</v>
      </c>
      <c r="D294" s="518">
        <v>32</v>
      </c>
      <c r="E294" s="492" t="s">
        <v>62</v>
      </c>
      <c r="F294" s="123">
        <v>24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31930</v>
      </c>
      <c r="B295" s="660" t="s">
        <v>530</v>
      </c>
      <c r="C295" s="517" t="s">
        <v>531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 t="s">
        <v>1056</v>
      </c>
      <c r="B296" s="660" t="s">
        <v>1054</v>
      </c>
      <c r="C296" s="517" t="s">
        <v>1055</v>
      </c>
      <c r="D296" s="518">
        <v>64</v>
      </c>
      <c r="E296" s="492" t="s">
        <v>62</v>
      </c>
      <c r="F296" s="123">
        <v>36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ht="13.5" thickBot="1" x14ac:dyDescent="0.25">
      <c r="A297" s="690" t="s">
        <v>343</v>
      </c>
      <c r="B297" s="670" t="s">
        <v>32</v>
      </c>
      <c r="C297" s="52" t="s">
        <v>82</v>
      </c>
      <c r="D297" s="52">
        <v>24</v>
      </c>
      <c r="E297" s="492" t="s">
        <v>62</v>
      </c>
      <c r="F297" s="52">
        <v>80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338"/>
      <c r="B298" s="246" t="s">
        <v>34</v>
      </c>
      <c r="C298" s="247"/>
      <c r="D298" s="228"/>
      <c r="E298" s="228"/>
      <c r="F298" s="230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233</v>
      </c>
      <c r="B299" s="671" t="s">
        <v>25</v>
      </c>
      <c r="C299" s="47"/>
      <c r="D299" s="48">
        <v>500</v>
      </c>
      <c r="E299" s="48"/>
      <c r="F299" s="92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633</v>
      </c>
      <c r="B300" s="672" t="s">
        <v>632</v>
      </c>
      <c r="C300" s="571"/>
      <c r="D300" s="572">
        <v>500</v>
      </c>
      <c r="E300" s="572"/>
      <c r="F300" s="574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ht="13.5" thickBot="1" x14ac:dyDescent="0.25">
      <c r="A301" s="338" t="s">
        <v>234</v>
      </c>
      <c r="B301" s="673" t="s">
        <v>200</v>
      </c>
      <c r="C301" s="428"/>
      <c r="D301" s="429">
        <v>500</v>
      </c>
      <c r="E301" s="429"/>
      <c r="F301" s="429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344</v>
      </c>
      <c r="B302" s="674" t="s">
        <v>157</v>
      </c>
      <c r="C302" s="414" t="s">
        <v>36</v>
      </c>
      <c r="D302" s="415">
        <v>25</v>
      </c>
      <c r="E302" s="416" t="s">
        <v>63</v>
      </c>
      <c r="F302" s="416">
        <v>35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345</v>
      </c>
      <c r="B303" s="675" t="s">
        <v>158</v>
      </c>
      <c r="C303" s="304" t="s">
        <v>36</v>
      </c>
      <c r="D303" s="274">
        <v>25</v>
      </c>
      <c r="E303" s="93" t="s">
        <v>63</v>
      </c>
      <c r="F303" s="97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346</v>
      </c>
      <c r="B304" s="675" t="s">
        <v>159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820</v>
      </c>
      <c r="B305" s="675" t="s">
        <v>157</v>
      </c>
      <c r="C305" s="304" t="s">
        <v>819</v>
      </c>
      <c r="D305" s="276">
        <v>14</v>
      </c>
      <c r="E305" s="93" t="s">
        <v>63</v>
      </c>
      <c r="F305" s="97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975</v>
      </c>
      <c r="B306" s="675" t="s">
        <v>159</v>
      </c>
      <c r="C306" s="304" t="s">
        <v>819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976</v>
      </c>
      <c r="B307" s="675" t="s">
        <v>159</v>
      </c>
      <c r="C307" s="304" t="s">
        <v>2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347</v>
      </c>
      <c r="B308" s="675" t="s">
        <v>121</v>
      </c>
      <c r="C308" s="305" t="s">
        <v>122</v>
      </c>
      <c r="D308" s="107">
        <v>25</v>
      </c>
      <c r="E308" s="93" t="s">
        <v>63</v>
      </c>
      <c r="F308" s="93">
        <v>35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348</v>
      </c>
      <c r="B309" s="675" t="s">
        <v>123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>
        <v>31945</v>
      </c>
      <c r="B310" s="675" t="s">
        <v>526</v>
      </c>
      <c r="C310" s="305" t="s">
        <v>527</v>
      </c>
      <c r="D310" s="107">
        <v>14</v>
      </c>
      <c r="E310" s="93" t="s">
        <v>63</v>
      </c>
      <c r="F310" s="93">
        <v>30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31946</v>
      </c>
      <c r="B311" s="675" t="s">
        <v>528</v>
      </c>
      <c r="C311" s="305" t="s">
        <v>527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/>
      <c r="B312" s="675"/>
      <c r="C312" s="305"/>
      <c r="D312" s="107"/>
      <c r="E312" s="93"/>
      <c r="F312" s="93"/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349</v>
      </c>
      <c r="B313" s="676" t="s">
        <v>127</v>
      </c>
      <c r="C313" s="306" t="s">
        <v>128</v>
      </c>
      <c r="D313" s="303">
        <v>30</v>
      </c>
      <c r="E313" s="296" t="s">
        <v>64</v>
      </c>
      <c r="F313" s="299">
        <v>30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650</v>
      </c>
      <c r="B314" s="676" t="s">
        <v>472</v>
      </c>
      <c r="C314" s="306" t="s">
        <v>128</v>
      </c>
      <c r="D314" s="303">
        <v>16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500</v>
      </c>
      <c r="B315" s="676" t="s">
        <v>499</v>
      </c>
      <c r="C315" s="306" t="s">
        <v>128</v>
      </c>
      <c r="D315" s="303">
        <v>20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/>
      <c r="B316" s="676"/>
      <c r="C316" s="306"/>
      <c r="D316" s="303"/>
      <c r="E316" s="296"/>
      <c r="F316" s="299"/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 t="s">
        <v>350</v>
      </c>
      <c r="B317" s="675" t="s">
        <v>201</v>
      </c>
      <c r="C317" s="305" t="s">
        <v>202</v>
      </c>
      <c r="D317" s="107"/>
      <c r="E317" s="93" t="s">
        <v>64</v>
      </c>
      <c r="F317" s="93">
        <v>100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351</v>
      </c>
      <c r="B318" s="675" t="s">
        <v>190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>
        <v>31195</v>
      </c>
      <c r="B319" s="675" t="s">
        <v>522</v>
      </c>
      <c r="C319" s="305" t="s">
        <v>523</v>
      </c>
      <c r="D319" s="107">
        <v>22</v>
      </c>
      <c r="E319" s="93" t="s">
        <v>64</v>
      </c>
      <c r="F319" s="93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 t="s">
        <v>570</v>
      </c>
      <c r="B320" s="675" t="s">
        <v>508</v>
      </c>
      <c r="C320" s="305" t="s">
        <v>523</v>
      </c>
      <c r="D320" s="107">
        <v>22</v>
      </c>
      <c r="E320" s="93"/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>
        <v>31198</v>
      </c>
      <c r="B321" s="675" t="s">
        <v>509</v>
      </c>
      <c r="C321" s="305" t="s">
        <v>523</v>
      </c>
      <c r="D321" s="107">
        <v>22</v>
      </c>
      <c r="E321" s="93" t="s">
        <v>63</v>
      </c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397</v>
      </c>
      <c r="B322" s="676" t="s">
        <v>399</v>
      </c>
      <c r="C322" s="306" t="s">
        <v>128</v>
      </c>
      <c r="D322" s="303">
        <v>16</v>
      </c>
      <c r="E322" s="93" t="s">
        <v>64</v>
      </c>
      <c r="F322" s="299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398</v>
      </c>
      <c r="B323" s="676" t="s">
        <v>400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352</v>
      </c>
      <c r="B324" s="676" t="s">
        <v>236</v>
      </c>
      <c r="C324" s="306" t="s">
        <v>235</v>
      </c>
      <c r="D324" s="303">
        <v>29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353</v>
      </c>
      <c r="B325" s="676" t="s">
        <v>237</v>
      </c>
      <c r="C325" s="306" t="s">
        <v>238</v>
      </c>
      <c r="D325" s="303">
        <v>30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354</v>
      </c>
      <c r="B326" s="676" t="s">
        <v>239</v>
      </c>
      <c r="C326" s="306" t="s">
        <v>240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355</v>
      </c>
      <c r="B327" s="676" t="s">
        <v>241</v>
      </c>
      <c r="C327" s="306" t="s">
        <v>240</v>
      </c>
      <c r="D327" s="303">
        <v>20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356</v>
      </c>
      <c r="B328" s="676" t="s">
        <v>250</v>
      </c>
      <c r="C328" s="306" t="s">
        <v>249</v>
      </c>
      <c r="D328" s="303">
        <v>30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598</v>
      </c>
      <c r="B329" s="676" t="s">
        <v>474</v>
      </c>
      <c r="C329" s="306" t="s">
        <v>475</v>
      </c>
      <c r="D329" s="303">
        <v>60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631</v>
      </c>
      <c r="B330" s="676" t="s">
        <v>621</v>
      </c>
      <c r="C330" s="306" t="s">
        <v>72</v>
      </c>
      <c r="D330" s="303">
        <v>10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831</v>
      </c>
      <c r="B331" s="675" t="s">
        <v>830</v>
      </c>
      <c r="C331" s="305" t="s">
        <v>763</v>
      </c>
      <c r="D331" s="107">
        <v>20</v>
      </c>
      <c r="E331" s="93" t="s">
        <v>63</v>
      </c>
      <c r="F331" s="620">
        <v>30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764</v>
      </c>
      <c r="B332" s="675" t="s">
        <v>762</v>
      </c>
      <c r="C332" s="305" t="s">
        <v>763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448</v>
      </c>
      <c r="B333" s="675" t="s">
        <v>442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755</v>
      </c>
      <c r="B334" s="675" t="s">
        <v>754</v>
      </c>
      <c r="C334" s="305" t="s">
        <v>36</v>
      </c>
      <c r="D334" s="274">
        <v>18</v>
      </c>
      <c r="E334" s="93" t="s">
        <v>64</v>
      </c>
      <c r="F334" s="93">
        <v>36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449</v>
      </c>
      <c r="B335" s="675" t="s">
        <v>443</v>
      </c>
      <c r="C335" s="305" t="s">
        <v>446</v>
      </c>
      <c r="D335" s="274">
        <v>42</v>
      </c>
      <c r="E335" s="93" t="s">
        <v>64</v>
      </c>
      <c r="F335" s="93">
        <v>35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947</v>
      </c>
      <c r="B336" s="675" t="s">
        <v>948</v>
      </c>
      <c r="C336" s="305" t="s">
        <v>235</v>
      </c>
      <c r="D336" s="274">
        <v>18</v>
      </c>
      <c r="E336" s="93" t="s">
        <v>64</v>
      </c>
      <c r="F336" s="93">
        <v>28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450</v>
      </c>
      <c r="B337" s="675" t="s">
        <v>444</v>
      </c>
      <c r="C337" s="305" t="s">
        <v>446</v>
      </c>
      <c r="D337" s="274">
        <v>42</v>
      </c>
      <c r="E337" s="93" t="s">
        <v>64</v>
      </c>
      <c r="F337" s="93">
        <v>35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757</v>
      </c>
      <c r="B338" s="675" t="s">
        <v>758</v>
      </c>
      <c r="C338" s="305" t="s">
        <v>36</v>
      </c>
      <c r="D338" s="274">
        <v>18</v>
      </c>
      <c r="E338" s="93" t="s">
        <v>64</v>
      </c>
      <c r="F338" s="93">
        <v>36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949</v>
      </c>
      <c r="B339" s="675" t="s">
        <v>950</v>
      </c>
      <c r="C339" s="305" t="s">
        <v>235</v>
      </c>
      <c r="D339" s="274">
        <v>18</v>
      </c>
      <c r="E339" s="93" t="s">
        <v>64</v>
      </c>
      <c r="F339" s="93">
        <v>28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1304</v>
      </c>
      <c r="B340" s="675" t="s">
        <v>1303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452</v>
      </c>
      <c r="B341" s="675" t="s">
        <v>445</v>
      </c>
      <c r="C341" s="305" t="s">
        <v>446</v>
      </c>
      <c r="D341" s="274">
        <v>42</v>
      </c>
      <c r="E341" s="93" t="s">
        <v>64</v>
      </c>
      <c r="F341" s="93">
        <v>35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1045</v>
      </c>
      <c r="B342" s="675" t="s">
        <v>1044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1049</v>
      </c>
      <c r="B343" s="675" t="s">
        <v>1048</v>
      </c>
      <c r="C343" s="305" t="s">
        <v>235</v>
      </c>
      <c r="D343" s="274">
        <v>18</v>
      </c>
      <c r="E343" s="93" t="s">
        <v>64</v>
      </c>
      <c r="F343" s="93">
        <v>28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1248</v>
      </c>
      <c r="B344" s="675" t="s">
        <v>1249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1250</v>
      </c>
      <c r="B345" s="675" t="s">
        <v>1251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1301</v>
      </c>
      <c r="B346" s="675" t="s">
        <v>1302</v>
      </c>
      <c r="C346" s="305" t="s">
        <v>36</v>
      </c>
      <c r="D346" s="274">
        <v>18</v>
      </c>
      <c r="E346" s="93" t="s">
        <v>64</v>
      </c>
      <c r="F346" s="93">
        <v>36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1047</v>
      </c>
      <c r="B347" s="675" t="s">
        <v>1046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1052</v>
      </c>
      <c r="B348" s="675" t="s">
        <v>1051</v>
      </c>
      <c r="C348" s="305" t="s">
        <v>235</v>
      </c>
      <c r="D348" s="274">
        <v>18</v>
      </c>
      <c r="E348" s="93" t="s">
        <v>64</v>
      </c>
      <c r="F348" s="93">
        <v>28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/>
      <c r="B349" s="675"/>
      <c r="C349" s="305"/>
      <c r="D349" s="274"/>
      <c r="E349" s="93"/>
      <c r="F349" s="93"/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357</v>
      </c>
      <c r="B350" s="675" t="s">
        <v>169</v>
      </c>
      <c r="C350" s="305" t="s">
        <v>170</v>
      </c>
      <c r="D350" s="274">
        <v>50</v>
      </c>
      <c r="E350" s="93" t="s">
        <v>171</v>
      </c>
      <c r="F350" s="93">
        <v>72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358</v>
      </c>
      <c r="B351" s="675" t="s">
        <v>169</v>
      </c>
      <c r="C351" s="305" t="s">
        <v>2</v>
      </c>
      <c r="D351" s="107">
        <v>30</v>
      </c>
      <c r="E351" s="93" t="s">
        <v>171</v>
      </c>
      <c r="F351" s="93">
        <v>72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359</v>
      </c>
      <c r="B352" s="675" t="s">
        <v>169</v>
      </c>
      <c r="C352" s="305" t="s">
        <v>172</v>
      </c>
      <c r="D352" s="107">
        <v>15</v>
      </c>
      <c r="E352" s="93" t="s">
        <v>171</v>
      </c>
      <c r="F352" s="93">
        <v>80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583</v>
      </c>
      <c r="B353" s="675" t="s">
        <v>582</v>
      </c>
      <c r="C353" s="305" t="s">
        <v>2</v>
      </c>
      <c r="D353" s="107">
        <v>36</v>
      </c>
      <c r="E353" s="93" t="s">
        <v>171</v>
      </c>
      <c r="F353" s="93">
        <v>50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1000</v>
      </c>
      <c r="B354" s="675" t="s">
        <v>998</v>
      </c>
      <c r="C354" s="305" t="s">
        <v>999</v>
      </c>
      <c r="D354" s="107">
        <v>13</v>
      </c>
      <c r="E354" s="93" t="s">
        <v>171</v>
      </c>
      <c r="F354" s="93">
        <v>50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585</v>
      </c>
      <c r="B355" s="675" t="s">
        <v>584</v>
      </c>
      <c r="C355" s="305" t="s">
        <v>172</v>
      </c>
      <c r="D355" s="107">
        <v>21</v>
      </c>
      <c r="E355" s="93" t="s">
        <v>171</v>
      </c>
      <c r="F355" s="93">
        <v>50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693" t="s">
        <v>360</v>
      </c>
      <c r="B356" s="675" t="s">
        <v>51</v>
      </c>
      <c r="C356" s="305" t="s">
        <v>37</v>
      </c>
      <c r="D356" s="107">
        <v>40</v>
      </c>
      <c r="E356" s="93" t="s">
        <v>171</v>
      </c>
      <c r="F356" s="93">
        <v>80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ht="13.5" thickBot="1" x14ac:dyDescent="0.25">
      <c r="A357" s="338" t="s">
        <v>361</v>
      </c>
      <c r="B357" s="677" t="s">
        <v>51</v>
      </c>
      <c r="C357" s="555" t="s">
        <v>38</v>
      </c>
      <c r="D357" s="102">
        <v>20</v>
      </c>
      <c r="E357" s="94" t="s">
        <v>171</v>
      </c>
      <c r="F357" s="94">
        <v>80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4"/>
      <c r="B358" s="847" t="s">
        <v>184</v>
      </c>
      <c r="C358" s="477"/>
      <c r="D358" s="111"/>
      <c r="E358" s="131"/>
      <c r="F358" s="111"/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4" t="s">
        <v>1079</v>
      </c>
      <c r="B359" s="845" t="s">
        <v>1077</v>
      </c>
      <c r="C359" s="843" t="s">
        <v>74</v>
      </c>
      <c r="D359" s="842">
        <v>20</v>
      </c>
      <c r="E359" s="536" t="s">
        <v>63</v>
      </c>
      <c r="F359" s="842">
        <v>72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4" t="s">
        <v>1080</v>
      </c>
      <c r="B360" s="738" t="s">
        <v>1078</v>
      </c>
      <c r="C360" s="274" t="s">
        <v>74</v>
      </c>
      <c r="D360" s="112">
        <v>20</v>
      </c>
      <c r="E360" s="127" t="s">
        <v>63</v>
      </c>
      <c r="F360" s="112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4" t="s">
        <v>362</v>
      </c>
      <c r="B361" s="845" t="s">
        <v>185</v>
      </c>
      <c r="C361" s="843" t="s">
        <v>74</v>
      </c>
      <c r="D361" s="842">
        <v>20</v>
      </c>
      <c r="E361" s="536" t="s">
        <v>63</v>
      </c>
      <c r="F361" s="84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4" t="s">
        <v>1171</v>
      </c>
      <c r="B362" s="845" t="s">
        <v>185</v>
      </c>
      <c r="C362" s="843" t="s">
        <v>74</v>
      </c>
      <c r="D362" s="924">
        <v>10</v>
      </c>
      <c r="E362" s="127" t="s">
        <v>63</v>
      </c>
      <c r="F362" s="924">
        <v>128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4" t="s">
        <v>363</v>
      </c>
      <c r="B363" s="738" t="s">
        <v>186</v>
      </c>
      <c r="C363" s="274" t="s">
        <v>74</v>
      </c>
      <c r="D363" s="112">
        <v>20</v>
      </c>
      <c r="E363" s="536" t="s">
        <v>63</v>
      </c>
      <c r="F363" s="112">
        <v>72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4" t="s">
        <v>1172</v>
      </c>
      <c r="B364" s="738" t="s">
        <v>186</v>
      </c>
      <c r="C364" s="843" t="s">
        <v>74</v>
      </c>
      <c r="D364" s="112">
        <v>10</v>
      </c>
      <c r="E364" s="127" t="s">
        <v>63</v>
      </c>
      <c r="F364" s="112">
        <v>128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4" t="s">
        <v>364</v>
      </c>
      <c r="B365" s="738" t="s">
        <v>185</v>
      </c>
      <c r="C365" s="274" t="s">
        <v>55</v>
      </c>
      <c r="D365" s="112">
        <v>4</v>
      </c>
      <c r="E365" s="536" t="s">
        <v>63</v>
      </c>
      <c r="F365" s="112">
        <v>64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ht="13.5" thickBot="1" x14ac:dyDescent="0.25">
      <c r="A366" s="844" t="s">
        <v>365</v>
      </c>
      <c r="B366" s="846" t="s">
        <v>186</v>
      </c>
      <c r="C366" s="606" t="s">
        <v>55</v>
      </c>
      <c r="D366" s="113">
        <v>4</v>
      </c>
      <c r="E366" s="117" t="s">
        <v>63</v>
      </c>
      <c r="F366" s="113">
        <v>64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/>
      <c r="B367" s="680" t="s">
        <v>181</v>
      </c>
      <c r="C367" s="553"/>
      <c r="D367" s="553"/>
      <c r="E367" s="138"/>
      <c r="F367" s="553"/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366</v>
      </c>
      <c r="B368" s="678" t="s">
        <v>218</v>
      </c>
      <c r="C368" s="112" t="s">
        <v>219</v>
      </c>
      <c r="D368" s="112">
        <v>5</v>
      </c>
      <c r="E368" s="127" t="s">
        <v>126</v>
      </c>
      <c r="F368" s="112">
        <v>72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367</v>
      </c>
      <c r="B369" s="678" t="s">
        <v>220</v>
      </c>
      <c r="C369" s="112" t="s">
        <v>219</v>
      </c>
      <c r="D369" s="112">
        <v>5</v>
      </c>
      <c r="E369" s="127" t="s">
        <v>126</v>
      </c>
      <c r="F369" s="112">
        <v>72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979</v>
      </c>
      <c r="B370" s="678" t="s">
        <v>980</v>
      </c>
      <c r="C370" s="112" t="s">
        <v>981</v>
      </c>
      <c r="D370" s="112">
        <v>5</v>
      </c>
      <c r="E370" s="127" t="s">
        <v>982</v>
      </c>
      <c r="F370" s="112">
        <v>160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1277</v>
      </c>
      <c r="B371" s="678" t="s">
        <v>1275</v>
      </c>
      <c r="C371" s="112" t="s">
        <v>1276</v>
      </c>
      <c r="D371" s="112">
        <v>5</v>
      </c>
      <c r="E371" s="127" t="s">
        <v>982</v>
      </c>
      <c r="F371" s="112">
        <v>160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792</v>
      </c>
      <c r="B372" s="678" t="s">
        <v>793</v>
      </c>
      <c r="C372" s="112" t="s">
        <v>182</v>
      </c>
      <c r="D372" s="112">
        <v>4</v>
      </c>
      <c r="E372" s="127" t="s">
        <v>126</v>
      </c>
      <c r="F372" s="112">
        <v>100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1101</v>
      </c>
      <c r="B373" s="678" t="s">
        <v>1100</v>
      </c>
      <c r="C373" s="112">
        <v>4</v>
      </c>
      <c r="D373" s="112"/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487</v>
      </c>
      <c r="B374" s="678" t="s">
        <v>488</v>
      </c>
      <c r="C374" s="112" t="s">
        <v>74</v>
      </c>
      <c r="D374" s="112">
        <v>10</v>
      </c>
      <c r="E374" s="127" t="s">
        <v>126</v>
      </c>
      <c r="F374" s="112">
        <v>144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1313</v>
      </c>
      <c r="B375" s="678" t="s">
        <v>1314</v>
      </c>
      <c r="C375" s="112" t="s">
        <v>1315</v>
      </c>
      <c r="D375" s="112">
        <v>12</v>
      </c>
      <c r="E375" s="127" t="s">
        <v>126</v>
      </c>
      <c r="F375" s="112">
        <v>72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787</v>
      </c>
      <c r="B376" s="678" t="s">
        <v>788</v>
      </c>
      <c r="C376" s="112" t="s">
        <v>182</v>
      </c>
      <c r="D376" s="112">
        <v>4</v>
      </c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1312</v>
      </c>
      <c r="B377" s="678" t="s">
        <v>1311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795</v>
      </c>
      <c r="B378" s="678" t="s">
        <v>735</v>
      </c>
      <c r="C378" s="112" t="s">
        <v>182</v>
      </c>
      <c r="D378" s="112">
        <v>4</v>
      </c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1103</v>
      </c>
      <c r="B379" s="678" t="s">
        <v>1102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1183</v>
      </c>
      <c r="B380" s="678" t="s">
        <v>1182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849</v>
      </c>
      <c r="B381" s="678" t="s">
        <v>848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1178</v>
      </c>
      <c r="B382" s="678" t="s">
        <v>1179</v>
      </c>
      <c r="C382" s="112" t="s">
        <v>182</v>
      </c>
      <c r="D382" s="112">
        <v>4</v>
      </c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1181</v>
      </c>
      <c r="B383" s="678" t="s">
        <v>1180</v>
      </c>
      <c r="C383" s="112">
        <v>4</v>
      </c>
      <c r="D383" s="112"/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1316</v>
      </c>
      <c r="B384" s="678" t="s">
        <v>1317</v>
      </c>
      <c r="C384" s="112" t="s">
        <v>1315</v>
      </c>
      <c r="D384" s="112">
        <v>12</v>
      </c>
      <c r="E384" s="127" t="s">
        <v>126</v>
      </c>
      <c r="F384" s="112">
        <v>72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943</v>
      </c>
      <c r="B385" s="678" t="s">
        <v>944</v>
      </c>
      <c r="C385" s="112" t="s">
        <v>505</v>
      </c>
      <c r="D385" s="112">
        <v>8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1106</v>
      </c>
      <c r="B386" s="678" t="s">
        <v>1104</v>
      </c>
      <c r="C386" s="112" t="s">
        <v>1105</v>
      </c>
      <c r="D386" s="112">
        <v>4</v>
      </c>
      <c r="E386" s="127" t="s">
        <v>126</v>
      </c>
      <c r="F386" s="112">
        <v>96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504</v>
      </c>
      <c r="B387" s="678" t="s">
        <v>501</v>
      </c>
      <c r="C387" s="112" t="s">
        <v>505</v>
      </c>
      <c r="D387" s="112">
        <v>8</v>
      </c>
      <c r="E387" s="127" t="s">
        <v>126</v>
      </c>
      <c r="F387" s="112">
        <v>72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590</v>
      </c>
      <c r="B388" s="678" t="s">
        <v>589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592</v>
      </c>
      <c r="B389" s="678" t="s">
        <v>591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628</v>
      </c>
      <c r="B390" s="681" t="s">
        <v>627</v>
      </c>
      <c r="C390" s="112" t="s">
        <v>194</v>
      </c>
      <c r="D390" s="112">
        <v>5</v>
      </c>
      <c r="E390" s="127" t="s">
        <v>63</v>
      </c>
      <c r="F390" s="112">
        <v>128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630</v>
      </c>
      <c r="B391" s="678" t="s">
        <v>629</v>
      </c>
      <c r="C391" s="112" t="s">
        <v>194</v>
      </c>
      <c r="D391" s="112">
        <v>5</v>
      </c>
      <c r="E391" s="127" t="s">
        <v>63</v>
      </c>
      <c r="F391" s="112">
        <v>128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594</v>
      </c>
      <c r="B392" s="678" t="s">
        <v>593</v>
      </c>
      <c r="C392" s="112" t="s">
        <v>182</v>
      </c>
      <c r="D392" s="112">
        <v>4</v>
      </c>
      <c r="E392" s="127" t="s">
        <v>126</v>
      </c>
      <c r="F392" s="112">
        <v>64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1108</v>
      </c>
      <c r="B393" s="678" t="s">
        <v>1107</v>
      </c>
      <c r="C393" s="112">
        <v>4</v>
      </c>
      <c r="D393" s="112"/>
      <c r="E393" s="127" t="s">
        <v>126</v>
      </c>
      <c r="F393" s="112">
        <v>100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1084</v>
      </c>
      <c r="B394" s="678" t="s">
        <v>1083</v>
      </c>
      <c r="C394" s="112" t="s">
        <v>31</v>
      </c>
      <c r="D394" s="112">
        <v>10</v>
      </c>
      <c r="E394" s="127" t="s">
        <v>126</v>
      </c>
      <c r="F394" s="112">
        <v>72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597</v>
      </c>
      <c r="B395" s="678" t="s">
        <v>596</v>
      </c>
      <c r="C395" s="112" t="s">
        <v>182</v>
      </c>
      <c r="D395" s="112">
        <v>4</v>
      </c>
      <c r="E395" s="127" t="s">
        <v>126</v>
      </c>
      <c r="F395" s="112">
        <v>64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1109</v>
      </c>
      <c r="B396" s="678" t="s">
        <v>1110</v>
      </c>
      <c r="C396" s="112">
        <v>4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1111</v>
      </c>
      <c r="B397" s="678" t="s">
        <v>1112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1163</v>
      </c>
      <c r="B398" s="678" t="s">
        <v>1162</v>
      </c>
      <c r="C398" s="112">
        <v>3</v>
      </c>
      <c r="D398" s="112"/>
      <c r="E398" s="127" t="s">
        <v>126</v>
      </c>
      <c r="F398" s="112">
        <v>100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1161</v>
      </c>
      <c r="B399" s="678" t="s">
        <v>1160</v>
      </c>
      <c r="C399" s="112" t="s">
        <v>31</v>
      </c>
      <c r="D399" s="112">
        <v>10</v>
      </c>
      <c r="E399" s="127" t="s">
        <v>126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1234</v>
      </c>
      <c r="B400" s="678" t="s">
        <v>1236</v>
      </c>
      <c r="C400" s="112" t="s">
        <v>31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1321</v>
      </c>
      <c r="B401" s="678" t="s">
        <v>1322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1287</v>
      </c>
      <c r="B402" s="678" t="s">
        <v>1286</v>
      </c>
      <c r="C402" s="112">
        <v>1.5</v>
      </c>
      <c r="D402" s="112"/>
      <c r="E402" s="127" t="s">
        <v>126</v>
      </c>
      <c r="F402" s="112">
        <v>160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1341</v>
      </c>
      <c r="B403" s="678" t="s">
        <v>1342</v>
      </c>
      <c r="C403" s="112">
        <v>2.5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1344</v>
      </c>
      <c r="B404" s="678" t="s">
        <v>1343</v>
      </c>
      <c r="C404" s="112" t="s">
        <v>31</v>
      </c>
      <c r="D404" s="112">
        <v>6</v>
      </c>
      <c r="E404" s="127" t="s">
        <v>126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1346</v>
      </c>
      <c r="B405" s="678" t="s">
        <v>1345</v>
      </c>
      <c r="C405" s="112">
        <v>2.5</v>
      </c>
      <c r="D405" s="112"/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1348</v>
      </c>
      <c r="B406" s="678" t="s">
        <v>1347</v>
      </c>
      <c r="C406" s="112" t="s">
        <v>31</v>
      </c>
      <c r="D406" s="112">
        <v>6</v>
      </c>
      <c r="E406" s="127" t="s">
        <v>126</v>
      </c>
      <c r="F406" s="112">
        <v>72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1350</v>
      </c>
      <c r="B407" s="678" t="s">
        <v>1349</v>
      </c>
      <c r="C407" s="112">
        <v>2.5</v>
      </c>
      <c r="D407" s="112"/>
      <c r="E407" s="127" t="s">
        <v>126</v>
      </c>
      <c r="F407" s="112">
        <v>100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1352</v>
      </c>
      <c r="B408" s="678" t="s">
        <v>1351</v>
      </c>
      <c r="C408" s="112" t="s">
        <v>31</v>
      </c>
      <c r="D408" s="112">
        <v>6</v>
      </c>
      <c r="E408" s="127" t="s">
        <v>126</v>
      </c>
      <c r="F408" s="112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1354</v>
      </c>
      <c r="B409" s="678" t="s">
        <v>1353</v>
      </c>
      <c r="C409" s="112">
        <v>2.5</v>
      </c>
      <c r="D409" s="112"/>
      <c r="E409" s="127" t="s">
        <v>126</v>
      </c>
      <c r="F409" s="112">
        <v>100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1262</v>
      </c>
      <c r="B410" s="678" t="s">
        <v>1254</v>
      </c>
      <c r="C410" s="112">
        <v>4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1263</v>
      </c>
      <c r="B411" s="678" t="s">
        <v>1255</v>
      </c>
      <c r="C411" s="112" t="s">
        <v>182</v>
      </c>
      <c r="D411" s="112">
        <v>4</v>
      </c>
      <c r="E411" s="127" t="s">
        <v>126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1264</v>
      </c>
      <c r="B412" s="678" t="s">
        <v>1256</v>
      </c>
      <c r="C412" s="112">
        <v>4</v>
      </c>
      <c r="D412" s="112"/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1265</v>
      </c>
      <c r="B413" s="678" t="s">
        <v>1257</v>
      </c>
      <c r="C413" s="112" t="s">
        <v>182</v>
      </c>
      <c r="D413" s="112">
        <v>4</v>
      </c>
      <c r="E413" s="127" t="s">
        <v>1258</v>
      </c>
      <c r="F413" s="112">
        <v>100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1328</v>
      </c>
      <c r="B414" s="678" t="s">
        <v>1327</v>
      </c>
      <c r="C414" s="112" t="s">
        <v>182</v>
      </c>
      <c r="D414" s="112">
        <v>4</v>
      </c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1325</v>
      </c>
      <c r="B415" s="678" t="s">
        <v>1326</v>
      </c>
      <c r="C415" s="112">
        <v>4</v>
      </c>
      <c r="D415" s="112"/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1330</v>
      </c>
      <c r="B416" s="678" t="s">
        <v>1329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681</v>
      </c>
      <c r="B417" s="678" t="s">
        <v>697</v>
      </c>
      <c r="C417" s="112" t="s">
        <v>683</v>
      </c>
      <c r="D417" s="254">
        <v>15</v>
      </c>
      <c r="E417" s="127" t="s">
        <v>126</v>
      </c>
      <c r="F417" s="112">
        <v>120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682</v>
      </c>
      <c r="B418" s="678" t="s">
        <v>698</v>
      </c>
      <c r="C418" s="112" t="s">
        <v>683</v>
      </c>
      <c r="D418" s="254">
        <v>15</v>
      </c>
      <c r="E418" s="127" t="s">
        <v>126</v>
      </c>
      <c r="F418" s="112">
        <v>120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684</v>
      </c>
      <c r="B419" s="678" t="s">
        <v>699</v>
      </c>
      <c r="C419" s="112" t="s">
        <v>696</v>
      </c>
      <c r="D419" s="254">
        <v>15</v>
      </c>
      <c r="E419" s="127" t="s">
        <v>126</v>
      </c>
      <c r="F419" s="112">
        <v>120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685</v>
      </c>
      <c r="B420" s="678" t="s">
        <v>700</v>
      </c>
      <c r="C420" s="112" t="s">
        <v>696</v>
      </c>
      <c r="D420" s="254">
        <v>15</v>
      </c>
      <c r="E420" s="127" t="s">
        <v>126</v>
      </c>
      <c r="F420" s="112">
        <v>120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838</v>
      </c>
      <c r="B421" s="718" t="s">
        <v>837</v>
      </c>
      <c r="C421" s="112" t="s">
        <v>55</v>
      </c>
      <c r="D421" s="254"/>
      <c r="E421" s="127" t="s">
        <v>64</v>
      </c>
      <c r="F421" s="112">
        <v>160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678</v>
      </c>
      <c r="B422" s="678" t="s">
        <v>677</v>
      </c>
      <c r="C422" s="112">
        <v>2.5</v>
      </c>
      <c r="D422" s="112">
        <v>2.5</v>
      </c>
      <c r="E422" s="127" t="s">
        <v>126</v>
      </c>
      <c r="F422" s="112">
        <v>160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680</v>
      </c>
      <c r="B423" s="678" t="s">
        <v>679</v>
      </c>
      <c r="C423" s="112">
        <v>2.5</v>
      </c>
      <c r="D423" s="112">
        <v>2.5</v>
      </c>
      <c r="E423" s="127" t="s">
        <v>126</v>
      </c>
      <c r="F423" s="112">
        <v>160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368</v>
      </c>
      <c r="B424" s="678" t="s">
        <v>221</v>
      </c>
      <c r="C424" s="112" t="s">
        <v>219</v>
      </c>
      <c r="D424" s="112">
        <v>5</v>
      </c>
      <c r="E424" s="127" t="s">
        <v>126</v>
      </c>
      <c r="F424" s="112">
        <v>72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761</v>
      </c>
      <c r="B425" s="678" t="s">
        <v>760</v>
      </c>
      <c r="C425" s="112" t="s">
        <v>219</v>
      </c>
      <c r="D425" s="112">
        <v>5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1357</v>
      </c>
      <c r="B426" s="678" t="s">
        <v>1355</v>
      </c>
      <c r="C426" s="112">
        <v>4</v>
      </c>
      <c r="D426" s="1063"/>
      <c r="E426" s="127" t="s">
        <v>126</v>
      </c>
      <c r="F426" s="1063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1099</v>
      </c>
      <c r="B427" s="678" t="s">
        <v>1098</v>
      </c>
      <c r="C427" s="112" t="s">
        <v>194</v>
      </c>
      <c r="D427" s="112">
        <v>10</v>
      </c>
      <c r="E427" s="127" t="s">
        <v>126</v>
      </c>
      <c r="F427" s="112">
        <v>72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1335</v>
      </c>
      <c r="B428" s="723" t="s">
        <v>716</v>
      </c>
      <c r="C428" s="112" t="s">
        <v>715</v>
      </c>
      <c r="D428" s="112">
        <v>12</v>
      </c>
      <c r="E428" s="127" t="s">
        <v>126</v>
      </c>
      <c r="F428" s="112">
        <v>128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713</v>
      </c>
      <c r="B429" s="678" t="s">
        <v>714</v>
      </c>
      <c r="C429" s="112" t="s">
        <v>715</v>
      </c>
      <c r="D429" s="112">
        <v>14</v>
      </c>
      <c r="E429" s="127" t="s">
        <v>126</v>
      </c>
      <c r="F429" s="112">
        <v>105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1243</v>
      </c>
      <c r="B430" s="678" t="s">
        <v>1242</v>
      </c>
      <c r="C430" s="112" t="s">
        <v>715</v>
      </c>
      <c r="D430" s="112">
        <v>12</v>
      </c>
      <c r="E430" s="127" t="s">
        <v>126</v>
      </c>
      <c r="F430" s="112">
        <v>128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1245</v>
      </c>
      <c r="B431" s="678" t="s">
        <v>1244</v>
      </c>
      <c r="C431" s="112" t="s">
        <v>715</v>
      </c>
      <c r="D431" s="112">
        <v>12</v>
      </c>
      <c r="E431" s="127" t="s">
        <v>126</v>
      </c>
      <c r="F431" s="112">
        <v>128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1082</v>
      </c>
      <c r="B432" s="678" t="s">
        <v>1081</v>
      </c>
      <c r="C432" s="112">
        <v>5</v>
      </c>
      <c r="D432" s="112"/>
      <c r="E432" s="127" t="s">
        <v>64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861</v>
      </c>
      <c r="B433" s="678" t="s">
        <v>862</v>
      </c>
      <c r="C433" s="112" t="s">
        <v>194</v>
      </c>
      <c r="D433" s="112">
        <v>10</v>
      </c>
      <c r="E433" s="127" t="s">
        <v>64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369</v>
      </c>
      <c r="B434" s="678" t="s">
        <v>243</v>
      </c>
      <c r="C434" s="112" t="s">
        <v>219</v>
      </c>
      <c r="D434" s="112">
        <v>5</v>
      </c>
      <c r="E434" s="127" t="s">
        <v>62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782</v>
      </c>
      <c r="B435" s="678" t="s">
        <v>251</v>
      </c>
      <c r="C435" s="112" t="s">
        <v>189</v>
      </c>
      <c r="D435" s="112">
        <v>10</v>
      </c>
      <c r="E435" s="127" t="s">
        <v>62</v>
      </c>
      <c r="F435" s="112">
        <v>105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x14ac:dyDescent="0.2">
      <c r="A436" s="340" t="s">
        <v>1032</v>
      </c>
      <c r="B436" s="678" t="s">
        <v>860</v>
      </c>
      <c r="C436" s="112" t="s">
        <v>194</v>
      </c>
      <c r="D436" s="716">
        <v>10</v>
      </c>
      <c r="E436" s="127" t="s">
        <v>62</v>
      </c>
      <c r="F436" s="716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x14ac:dyDescent="0.2">
      <c r="A437" s="340" t="s">
        <v>1114</v>
      </c>
      <c r="B437" s="678" t="s">
        <v>1113</v>
      </c>
      <c r="C437" s="112">
        <v>4</v>
      </c>
      <c r="D437" s="863"/>
      <c r="E437" s="127" t="s">
        <v>62</v>
      </c>
      <c r="F437" s="863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x14ac:dyDescent="0.2">
      <c r="A438" s="340" t="s">
        <v>1266</v>
      </c>
      <c r="B438" s="678" t="s">
        <v>1247</v>
      </c>
      <c r="C438" s="112" t="s">
        <v>118</v>
      </c>
      <c r="D438" s="1014">
        <v>10</v>
      </c>
      <c r="E438" s="127" t="s">
        <v>62</v>
      </c>
      <c r="F438" s="1014">
        <v>120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746</v>
      </c>
      <c r="B439" s="678" t="s">
        <v>745</v>
      </c>
      <c r="C439" s="112" t="s">
        <v>194</v>
      </c>
      <c r="D439" s="112">
        <v>7</v>
      </c>
      <c r="E439" s="127" t="s">
        <v>62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574</v>
      </c>
      <c r="B440" s="678" t="s">
        <v>573</v>
      </c>
      <c r="C440" s="112" t="s">
        <v>194</v>
      </c>
      <c r="D440" s="112">
        <v>7</v>
      </c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370</v>
      </c>
      <c r="B441" s="678" t="s">
        <v>242</v>
      </c>
      <c r="C441" s="112" t="s">
        <v>219</v>
      </c>
      <c r="D441" s="112">
        <v>5</v>
      </c>
      <c r="E441" s="127" t="s">
        <v>62</v>
      </c>
      <c r="F441" s="112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384</v>
      </c>
      <c r="B442" s="678" t="s">
        <v>383</v>
      </c>
      <c r="C442" s="112" t="s">
        <v>189</v>
      </c>
      <c r="D442" s="112">
        <v>25</v>
      </c>
      <c r="E442" s="127" t="s">
        <v>62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38" t="s">
        <v>870</v>
      </c>
      <c r="B443" s="263" t="s">
        <v>579</v>
      </c>
      <c r="C443" s="112" t="s">
        <v>189</v>
      </c>
      <c r="D443" s="112">
        <v>15</v>
      </c>
      <c r="E443" s="127" t="s">
        <v>126</v>
      </c>
      <c r="F443" s="112">
        <v>96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38" t="s">
        <v>1039</v>
      </c>
      <c r="B444" s="263" t="s">
        <v>888</v>
      </c>
      <c r="C444" s="112" t="s">
        <v>189</v>
      </c>
      <c r="D444" s="112">
        <v>10</v>
      </c>
      <c r="E444" s="127" t="s">
        <v>126</v>
      </c>
      <c r="F444" s="112">
        <v>72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719</v>
      </c>
      <c r="B445" s="263" t="s">
        <v>649</v>
      </c>
      <c r="C445" s="112" t="s">
        <v>189</v>
      </c>
      <c r="D445" s="112">
        <v>10</v>
      </c>
      <c r="E445" s="127" t="s">
        <v>62</v>
      </c>
      <c r="F445" s="112">
        <v>105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1040</v>
      </c>
      <c r="B446" s="263" t="s">
        <v>966</v>
      </c>
      <c r="C446" s="112" t="s">
        <v>189</v>
      </c>
      <c r="D446" s="112">
        <v>10</v>
      </c>
      <c r="E446" s="127" t="s">
        <v>126</v>
      </c>
      <c r="F446" s="112">
        <v>72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1033</v>
      </c>
      <c r="B447" s="263" t="s">
        <v>599</v>
      </c>
      <c r="C447" s="112" t="s">
        <v>194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851</v>
      </c>
      <c r="B448" s="263" t="s">
        <v>850</v>
      </c>
      <c r="C448" s="112">
        <v>4</v>
      </c>
      <c r="D448" s="112"/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923</v>
      </c>
      <c r="B449" s="263" t="s">
        <v>922</v>
      </c>
      <c r="C449" s="112" t="s">
        <v>182</v>
      </c>
      <c r="D449" s="112">
        <v>4</v>
      </c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896</v>
      </c>
      <c r="B450" s="263" t="s">
        <v>897</v>
      </c>
      <c r="C450" s="112">
        <v>4</v>
      </c>
      <c r="D450" s="112"/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1010</v>
      </c>
      <c r="B451" s="263" t="s">
        <v>1011</v>
      </c>
      <c r="C451" s="112" t="s">
        <v>194</v>
      </c>
      <c r="D451" s="112">
        <v>10</v>
      </c>
      <c r="E451" s="127" t="s">
        <v>126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566</v>
      </c>
      <c r="B452" s="263" t="s">
        <v>565</v>
      </c>
      <c r="C452" s="112" t="s">
        <v>182</v>
      </c>
      <c r="D452" s="112">
        <v>4</v>
      </c>
      <c r="E452" s="127" t="s">
        <v>126</v>
      </c>
      <c r="F452" s="112">
        <v>100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1013</v>
      </c>
      <c r="B453" s="263" t="s">
        <v>1012</v>
      </c>
      <c r="C453" s="112" t="s">
        <v>194</v>
      </c>
      <c r="D453" s="112">
        <v>10</v>
      </c>
      <c r="E453" s="127" t="s">
        <v>126</v>
      </c>
      <c r="F453" s="112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647</v>
      </c>
      <c r="B454" s="263" t="s">
        <v>648</v>
      </c>
      <c r="C454" s="112" t="s">
        <v>182</v>
      </c>
      <c r="D454" s="112">
        <v>4</v>
      </c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>
        <v>32711</v>
      </c>
      <c r="B455" s="678" t="s">
        <v>572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1319</v>
      </c>
      <c r="B456" s="678" t="s">
        <v>1318</v>
      </c>
      <c r="C456" s="112" t="s">
        <v>118</v>
      </c>
      <c r="D456" s="112">
        <v>10</v>
      </c>
      <c r="E456" s="127" t="s">
        <v>126</v>
      </c>
      <c r="F456" s="112">
        <v>128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1086</v>
      </c>
      <c r="B457" s="678" t="s">
        <v>1085</v>
      </c>
      <c r="C457" s="112" t="s">
        <v>194</v>
      </c>
      <c r="D457" s="112">
        <v>10</v>
      </c>
      <c r="E457" s="127" t="s">
        <v>126</v>
      </c>
      <c r="F457" s="112">
        <v>72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895</v>
      </c>
      <c r="B458" s="678" t="s">
        <v>894</v>
      </c>
      <c r="C458" s="112">
        <v>4</v>
      </c>
      <c r="D458" s="112"/>
      <c r="E458" s="127" t="s">
        <v>126</v>
      </c>
      <c r="F458" s="112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802</v>
      </c>
      <c r="B459" s="263" t="s">
        <v>811</v>
      </c>
      <c r="C459" s="112" t="s">
        <v>182</v>
      </c>
      <c r="D459" s="112">
        <v>4</v>
      </c>
      <c r="E459" s="127" t="s">
        <v>126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hidden="1" x14ac:dyDescent="0.2">
      <c r="A460" s="340"/>
      <c r="B460" s="263" t="s">
        <v>455</v>
      </c>
      <c r="C460" s="112" t="s">
        <v>189</v>
      </c>
      <c r="D460" s="112">
        <v>15</v>
      </c>
      <c r="E460" s="127" t="s">
        <v>126</v>
      </c>
      <c r="F460" s="112">
        <v>96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799</v>
      </c>
      <c r="B461" s="263" t="s">
        <v>801</v>
      </c>
      <c r="C461" s="112" t="s">
        <v>182</v>
      </c>
      <c r="D461" s="112">
        <v>4</v>
      </c>
      <c r="E461" s="127" t="s">
        <v>126</v>
      </c>
      <c r="F461" s="112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371</v>
      </c>
      <c r="B462" s="263" t="s">
        <v>196</v>
      </c>
      <c r="C462" s="112" t="s">
        <v>197</v>
      </c>
      <c r="D462" s="112">
        <v>20</v>
      </c>
      <c r="E462" s="127" t="s">
        <v>126</v>
      </c>
      <c r="F462" s="112">
        <v>63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807</v>
      </c>
      <c r="B463" s="263" t="s">
        <v>809</v>
      </c>
      <c r="C463" s="112" t="s">
        <v>182</v>
      </c>
      <c r="D463" s="112">
        <v>4</v>
      </c>
      <c r="E463" s="127" t="s">
        <v>126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790</v>
      </c>
      <c r="B464" s="263" t="s">
        <v>791</v>
      </c>
      <c r="C464" s="112" t="s">
        <v>182</v>
      </c>
      <c r="D464" s="112">
        <v>4</v>
      </c>
      <c r="E464" s="127" t="s">
        <v>126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911</v>
      </c>
      <c r="B465" s="263" t="s">
        <v>910</v>
      </c>
      <c r="C465" s="112" t="s">
        <v>202</v>
      </c>
      <c r="D465" s="112"/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805</v>
      </c>
      <c r="B466" s="263" t="s">
        <v>806</v>
      </c>
      <c r="C466" s="112" t="s">
        <v>182</v>
      </c>
      <c r="D466" s="112">
        <v>4</v>
      </c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ht="13.5" thickBot="1" x14ac:dyDescent="0.25">
      <c r="A467" s="340" t="s">
        <v>803</v>
      </c>
      <c r="B467" s="263" t="s">
        <v>804</v>
      </c>
      <c r="C467" s="112" t="s">
        <v>182</v>
      </c>
      <c r="D467" s="112">
        <v>4</v>
      </c>
      <c r="E467" s="127" t="s">
        <v>126</v>
      </c>
      <c r="F467" s="112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393</v>
      </c>
      <c r="B468" s="264" t="s">
        <v>394</v>
      </c>
      <c r="C468" s="111">
        <v>3</v>
      </c>
      <c r="D468" s="111"/>
      <c r="E468" s="131" t="s">
        <v>62</v>
      </c>
      <c r="F468" s="111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602</v>
      </c>
      <c r="B469" s="556" t="s">
        <v>600</v>
      </c>
      <c r="C469" s="567">
        <v>1.5</v>
      </c>
      <c r="D469" s="567"/>
      <c r="E469" s="127" t="s">
        <v>62</v>
      </c>
      <c r="F469" s="567">
        <v>160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395</v>
      </c>
      <c r="B470" s="263" t="s">
        <v>396</v>
      </c>
      <c r="C470" s="112">
        <v>3</v>
      </c>
      <c r="D470" s="112"/>
      <c r="E470" s="127" t="s">
        <v>62</v>
      </c>
      <c r="F470" s="112">
        <v>100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604</v>
      </c>
      <c r="B471" s="263" t="s">
        <v>603</v>
      </c>
      <c r="C471" s="567">
        <v>1.5</v>
      </c>
      <c r="D471" s="567"/>
      <c r="E471" s="127" t="s">
        <v>62</v>
      </c>
      <c r="F471" s="567">
        <v>160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825</v>
      </c>
      <c r="B472" s="263" t="s">
        <v>720</v>
      </c>
      <c r="C472" s="112">
        <v>3</v>
      </c>
      <c r="D472" s="112"/>
      <c r="E472" s="127" t="s">
        <v>62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919</v>
      </c>
      <c r="B473" s="263" t="s">
        <v>918</v>
      </c>
      <c r="C473" s="748">
        <v>1.5</v>
      </c>
      <c r="D473" s="748"/>
      <c r="E473" s="127" t="s">
        <v>62</v>
      </c>
      <c r="F473" s="748">
        <v>160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920</v>
      </c>
      <c r="B474" s="263" t="s">
        <v>921</v>
      </c>
      <c r="C474" s="112">
        <v>3</v>
      </c>
      <c r="D474" s="112"/>
      <c r="E474" s="127" t="s">
        <v>62</v>
      </c>
      <c r="F474" s="112">
        <v>100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1367</v>
      </c>
      <c r="B475" s="263" t="s">
        <v>1366</v>
      </c>
      <c r="C475" s="1064" t="s">
        <v>1368</v>
      </c>
      <c r="D475" s="1064">
        <v>144</v>
      </c>
      <c r="E475" s="127" t="s">
        <v>62</v>
      </c>
      <c r="F475" s="1064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1134</v>
      </c>
      <c r="B476" s="263" t="s">
        <v>1133</v>
      </c>
      <c r="C476" s="873" t="s">
        <v>1138</v>
      </c>
      <c r="D476" s="873">
        <v>80</v>
      </c>
      <c r="E476" s="127" t="s">
        <v>126</v>
      </c>
      <c r="F476" s="873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752</v>
      </c>
      <c r="B477" s="263" t="s">
        <v>751</v>
      </c>
      <c r="C477" s="554" t="s">
        <v>575</v>
      </c>
      <c r="D477" s="554">
        <v>160</v>
      </c>
      <c r="E477" s="127" t="s">
        <v>62</v>
      </c>
      <c r="F477" s="554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750</v>
      </c>
      <c r="B478" s="263" t="s">
        <v>749</v>
      </c>
      <c r="C478" s="554" t="s">
        <v>575</v>
      </c>
      <c r="D478" s="554">
        <v>160</v>
      </c>
      <c r="E478" s="127" t="s">
        <v>62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940</v>
      </c>
      <c r="B479" s="263" t="s">
        <v>939</v>
      </c>
      <c r="C479" s="765" t="s">
        <v>532</v>
      </c>
      <c r="D479" s="765">
        <v>60</v>
      </c>
      <c r="E479" s="127" t="s">
        <v>126</v>
      </c>
      <c r="F479" s="112">
        <v>117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1139</v>
      </c>
      <c r="B480" s="263" t="s">
        <v>1136</v>
      </c>
      <c r="C480" s="873" t="s">
        <v>1137</v>
      </c>
      <c r="D480" s="873">
        <v>80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942</v>
      </c>
      <c r="B481" s="263" t="s">
        <v>941</v>
      </c>
      <c r="C481" s="765" t="s">
        <v>532</v>
      </c>
      <c r="D481" s="765">
        <v>60</v>
      </c>
      <c r="E481" s="127" t="s">
        <v>126</v>
      </c>
      <c r="F481" s="112">
        <v>120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577</v>
      </c>
      <c r="B482" s="263" t="s">
        <v>576</v>
      </c>
      <c r="C482" s="554" t="s">
        <v>194</v>
      </c>
      <c r="D482" s="554">
        <v>6</v>
      </c>
      <c r="E482" s="127" t="s">
        <v>62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1309</v>
      </c>
      <c r="B483" s="263" t="s">
        <v>1310</v>
      </c>
      <c r="C483" s="112">
        <v>3</v>
      </c>
      <c r="D483" s="112"/>
      <c r="E483" s="127" t="s">
        <v>62</v>
      </c>
      <c r="F483" s="112">
        <v>100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1203</v>
      </c>
      <c r="B484" s="263" t="s">
        <v>1204</v>
      </c>
      <c r="C484" s="982" t="s">
        <v>1205</v>
      </c>
      <c r="D484" s="982">
        <v>80</v>
      </c>
      <c r="E484" s="127" t="s">
        <v>62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983</v>
      </c>
      <c r="B485" s="263" t="s">
        <v>985</v>
      </c>
      <c r="C485" s="795" t="s">
        <v>984</v>
      </c>
      <c r="D485" s="795">
        <v>15</v>
      </c>
      <c r="E485" s="127" t="s">
        <v>62</v>
      </c>
      <c r="F485" s="795">
        <v>144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1166</v>
      </c>
      <c r="B486" s="263" t="s">
        <v>1167</v>
      </c>
      <c r="C486" s="912" t="s">
        <v>1168</v>
      </c>
      <c r="D486" s="912"/>
      <c r="E486" s="127" t="s">
        <v>62</v>
      </c>
      <c r="F486" s="912">
        <v>160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1092</v>
      </c>
      <c r="B487" s="263" t="s">
        <v>1091</v>
      </c>
      <c r="C487" s="842" t="s">
        <v>601</v>
      </c>
      <c r="D487" s="842"/>
      <c r="E487" s="127" t="s">
        <v>64</v>
      </c>
      <c r="F487" s="842">
        <v>160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1093</v>
      </c>
      <c r="B488" s="263" t="s">
        <v>1094</v>
      </c>
      <c r="C488" s="842" t="s">
        <v>601</v>
      </c>
      <c r="D488" s="842"/>
      <c r="E488" s="127" t="s">
        <v>64</v>
      </c>
      <c r="F488" s="842">
        <v>160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1142</v>
      </c>
      <c r="B489" s="263" t="s">
        <v>1140</v>
      </c>
      <c r="C489" s="873" t="s">
        <v>1141</v>
      </c>
      <c r="D489" s="873">
        <v>80</v>
      </c>
      <c r="E489" s="127" t="s">
        <v>64</v>
      </c>
      <c r="F489" s="873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1259</v>
      </c>
      <c r="B490" s="263" t="s">
        <v>902</v>
      </c>
      <c r="C490" s="746" t="s">
        <v>194</v>
      </c>
      <c r="D490" s="746">
        <v>8</v>
      </c>
      <c r="E490" s="127" t="s">
        <v>64</v>
      </c>
      <c r="F490" s="554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901</v>
      </c>
      <c r="B491" s="263" t="s">
        <v>900</v>
      </c>
      <c r="C491" s="746">
        <v>3</v>
      </c>
      <c r="D491" s="746"/>
      <c r="E491" s="127" t="s">
        <v>64</v>
      </c>
      <c r="F491" s="746">
        <v>100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930</v>
      </c>
      <c r="B492" s="263" t="s">
        <v>928</v>
      </c>
      <c r="C492" s="754" t="s">
        <v>929</v>
      </c>
      <c r="D492" s="754">
        <v>8</v>
      </c>
      <c r="E492" s="127" t="s">
        <v>64</v>
      </c>
      <c r="F492" s="754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401</v>
      </c>
      <c r="B493" s="263" t="s">
        <v>402</v>
      </c>
      <c r="C493" s="554">
        <v>3</v>
      </c>
      <c r="D493" s="554"/>
      <c r="E493" s="127" t="s">
        <v>126</v>
      </c>
      <c r="F493" s="554">
        <v>100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403</v>
      </c>
      <c r="B494" s="263" t="s">
        <v>404</v>
      </c>
      <c r="C494" s="567" t="s">
        <v>194</v>
      </c>
      <c r="D494" s="567">
        <v>8</v>
      </c>
      <c r="E494" s="127" t="s">
        <v>126</v>
      </c>
      <c r="F494" s="567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866</v>
      </c>
      <c r="B495" s="731" t="s">
        <v>865</v>
      </c>
      <c r="C495" s="732" t="s">
        <v>194</v>
      </c>
      <c r="D495" s="732">
        <v>8</v>
      </c>
      <c r="E495" s="733" t="s">
        <v>62</v>
      </c>
      <c r="F495" s="73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461</v>
      </c>
      <c r="B496" s="731" t="s">
        <v>864</v>
      </c>
      <c r="C496" s="732" t="s">
        <v>182</v>
      </c>
      <c r="D496" s="732">
        <v>4</v>
      </c>
      <c r="E496" s="733" t="s">
        <v>62</v>
      </c>
      <c r="F496" s="732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hidden="1" x14ac:dyDescent="0.2">
      <c r="A497" s="340" t="s">
        <v>462</v>
      </c>
      <c r="B497" s="556" t="s">
        <v>463</v>
      </c>
      <c r="C497" s="567" t="s">
        <v>74</v>
      </c>
      <c r="D497" s="567">
        <v>14</v>
      </c>
      <c r="E497" s="536" t="s">
        <v>64</v>
      </c>
      <c r="F497" s="567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hidden="1" x14ac:dyDescent="0.2">
      <c r="A498" s="340"/>
      <c r="B498" s="556" t="s">
        <v>605</v>
      </c>
      <c r="C498" s="567">
        <v>1.5</v>
      </c>
      <c r="D498" s="567"/>
      <c r="E498" s="536" t="s">
        <v>126</v>
      </c>
      <c r="F498" s="567">
        <v>140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372</v>
      </c>
      <c r="B499" s="263" t="s">
        <v>160</v>
      </c>
      <c r="C499" s="112">
        <v>2.5</v>
      </c>
      <c r="D499" s="112"/>
      <c r="E499" s="127" t="s">
        <v>126</v>
      </c>
      <c r="F499" s="112">
        <v>100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609</v>
      </c>
      <c r="B500" s="263" t="s">
        <v>608</v>
      </c>
      <c r="C500" s="567">
        <v>1.5</v>
      </c>
      <c r="D500" s="567"/>
      <c r="E500" s="536" t="s">
        <v>126</v>
      </c>
      <c r="F500" s="567">
        <v>160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823</v>
      </c>
      <c r="B501" s="263" t="s">
        <v>822</v>
      </c>
      <c r="C501" s="639">
        <v>4</v>
      </c>
      <c r="D501" s="639"/>
      <c r="E501" s="536" t="s">
        <v>126</v>
      </c>
      <c r="F501" s="639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691" t="s">
        <v>373</v>
      </c>
      <c r="B502" s="263" t="s">
        <v>173</v>
      </c>
      <c r="C502" s="112">
        <v>2.5</v>
      </c>
      <c r="D502" s="112"/>
      <c r="E502" s="127" t="s">
        <v>126</v>
      </c>
      <c r="F502" s="112">
        <v>100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691" t="s">
        <v>606</v>
      </c>
      <c r="B503" s="263" t="s">
        <v>607</v>
      </c>
      <c r="C503" s="112">
        <v>1.5</v>
      </c>
      <c r="D503" s="112"/>
      <c r="E503" s="127" t="s">
        <v>126</v>
      </c>
      <c r="F503" s="112">
        <v>160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691" t="s">
        <v>824</v>
      </c>
      <c r="B504" s="263" t="s">
        <v>821</v>
      </c>
      <c r="C504" s="112">
        <v>4</v>
      </c>
      <c r="D504" s="112"/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691" t="s">
        <v>1202</v>
      </c>
      <c r="B505" s="263" t="s">
        <v>974</v>
      </c>
      <c r="C505" s="274" t="s">
        <v>536</v>
      </c>
      <c r="D505" s="112">
        <v>160</v>
      </c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691" t="s">
        <v>858</v>
      </c>
      <c r="B506" s="717" t="s">
        <v>859</v>
      </c>
      <c r="C506" s="274">
        <v>1.5</v>
      </c>
      <c r="D506" s="112"/>
      <c r="E506" s="127" t="s">
        <v>126</v>
      </c>
      <c r="F506" s="112">
        <v>160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691" t="s">
        <v>1307</v>
      </c>
      <c r="B507" s="263" t="s">
        <v>1308</v>
      </c>
      <c r="C507" s="1032">
        <v>4</v>
      </c>
      <c r="D507" s="1032"/>
      <c r="E507" s="536" t="s">
        <v>126</v>
      </c>
      <c r="F507" s="103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374</v>
      </c>
      <c r="B508" s="263" t="s">
        <v>193</v>
      </c>
      <c r="C508" s="112" t="s">
        <v>194</v>
      </c>
      <c r="D508" s="112">
        <v>5</v>
      </c>
      <c r="E508" s="127" t="s">
        <v>126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727</v>
      </c>
      <c r="B509" s="263" t="s">
        <v>726</v>
      </c>
      <c r="C509" s="112" t="s">
        <v>194</v>
      </c>
      <c r="D509" s="112">
        <v>5</v>
      </c>
      <c r="E509" s="127" t="s">
        <v>126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490</v>
      </c>
      <c r="B510" s="263" t="s">
        <v>489</v>
      </c>
      <c r="C510" s="112" t="s">
        <v>491</v>
      </c>
      <c r="D510" s="112">
        <v>8</v>
      </c>
      <c r="E510" s="127" t="s">
        <v>126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1129</v>
      </c>
      <c r="B511" s="263" t="s">
        <v>1130</v>
      </c>
      <c r="C511" s="112" t="s">
        <v>189</v>
      </c>
      <c r="D511" s="112">
        <v>8</v>
      </c>
      <c r="E511" s="127" t="s">
        <v>126</v>
      </c>
      <c r="F511" s="112">
        <v>72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492</v>
      </c>
      <c r="B512" s="263" t="s">
        <v>493</v>
      </c>
      <c r="C512" s="112" t="s">
        <v>491</v>
      </c>
      <c r="D512" s="112">
        <v>8</v>
      </c>
      <c r="E512" s="127" t="s">
        <v>126</v>
      </c>
      <c r="F512" s="112">
        <v>100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1132</v>
      </c>
      <c r="B513" s="263" t="s">
        <v>1131</v>
      </c>
      <c r="C513" s="112" t="s">
        <v>189</v>
      </c>
      <c r="D513" s="112">
        <v>8</v>
      </c>
      <c r="E513" s="127" t="s">
        <v>126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495</v>
      </c>
      <c r="B514" s="263" t="s">
        <v>494</v>
      </c>
      <c r="C514" s="112">
        <v>3.3</v>
      </c>
      <c r="D514" s="112"/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855</v>
      </c>
      <c r="B515" s="263" t="s">
        <v>854</v>
      </c>
      <c r="C515" s="112">
        <v>3.3</v>
      </c>
      <c r="D515" s="112"/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497</v>
      </c>
      <c r="B516" s="263" t="s">
        <v>496</v>
      </c>
      <c r="C516" s="112">
        <v>3.3</v>
      </c>
      <c r="D516" s="112"/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375</v>
      </c>
      <c r="B517" s="263" t="s">
        <v>168</v>
      </c>
      <c r="C517" s="112" t="s">
        <v>166</v>
      </c>
      <c r="D517" s="112">
        <v>200</v>
      </c>
      <c r="E517" s="127" t="s">
        <v>126</v>
      </c>
      <c r="F517" s="112">
        <v>72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614</v>
      </c>
      <c r="B518" s="263" t="s">
        <v>613</v>
      </c>
      <c r="C518" s="112" t="s">
        <v>166</v>
      </c>
      <c r="D518" s="112">
        <v>200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904</v>
      </c>
      <c r="B519" s="682" t="s">
        <v>903</v>
      </c>
      <c r="C519" s="112" t="s">
        <v>189</v>
      </c>
      <c r="D519" s="112">
        <v>8</v>
      </c>
      <c r="E519" s="127" t="s">
        <v>126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906</v>
      </c>
      <c r="B520" s="747" t="s">
        <v>905</v>
      </c>
      <c r="C520" s="112">
        <v>2</v>
      </c>
      <c r="D520" s="112"/>
      <c r="E520" s="127" t="s">
        <v>126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1004</v>
      </c>
      <c r="B521" s="747" t="s">
        <v>1005</v>
      </c>
      <c r="C521" s="112" t="s">
        <v>723</v>
      </c>
      <c r="D521" s="112">
        <v>6</v>
      </c>
      <c r="E521" s="127" t="s">
        <v>126</v>
      </c>
      <c r="F521" s="112">
        <v>144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724</v>
      </c>
      <c r="B522" s="682" t="s">
        <v>722</v>
      </c>
      <c r="C522" s="112" t="s">
        <v>723</v>
      </c>
      <c r="D522" s="112">
        <v>6</v>
      </c>
      <c r="E522" s="127" t="s">
        <v>126</v>
      </c>
      <c r="F522" s="112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913</v>
      </c>
      <c r="B523" s="747" t="s">
        <v>912</v>
      </c>
      <c r="C523" s="112">
        <v>4</v>
      </c>
      <c r="D523" s="112"/>
      <c r="E523" s="127" t="s">
        <v>126</v>
      </c>
      <c r="F523" s="112">
        <v>72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917</v>
      </c>
      <c r="B524" s="263" t="s">
        <v>916</v>
      </c>
      <c r="C524" s="112" t="s">
        <v>194</v>
      </c>
      <c r="D524" s="112">
        <v>6</v>
      </c>
      <c r="E524" s="127" t="s">
        <v>126</v>
      </c>
      <c r="F524" s="112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38" t="s">
        <v>711</v>
      </c>
      <c r="B525" s="263" t="s">
        <v>709</v>
      </c>
      <c r="C525" s="112">
        <v>1.5</v>
      </c>
      <c r="D525" s="112"/>
      <c r="E525" s="127" t="s">
        <v>126</v>
      </c>
      <c r="F525" s="112">
        <v>144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38" t="s">
        <v>915</v>
      </c>
      <c r="B526" s="263" t="s">
        <v>914</v>
      </c>
      <c r="C526" s="112" t="s">
        <v>194</v>
      </c>
      <c r="D526" s="112">
        <v>6</v>
      </c>
      <c r="E526" s="127" t="s">
        <v>126</v>
      </c>
      <c r="F526" s="112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38" t="s">
        <v>712</v>
      </c>
      <c r="B527" s="263" t="s">
        <v>710</v>
      </c>
      <c r="C527" s="112">
        <v>1.5</v>
      </c>
      <c r="D527" s="112"/>
      <c r="E527" s="127" t="s">
        <v>126</v>
      </c>
      <c r="F527" s="112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ht="13.5" thickBot="1" x14ac:dyDescent="0.25">
      <c r="A528" s="340"/>
      <c r="B528" s="314" t="s">
        <v>97</v>
      </c>
      <c r="C528" s="255"/>
      <c r="D528" s="553"/>
      <c r="E528" s="138"/>
      <c r="F528" s="553"/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ht="13.5" thickBot="1" x14ac:dyDescent="0.25">
      <c r="A529" s="340" t="s">
        <v>1360</v>
      </c>
      <c r="B529" s="1068" t="s">
        <v>1361</v>
      </c>
      <c r="C529" s="111" t="s">
        <v>72</v>
      </c>
      <c r="D529" s="111">
        <v>9</v>
      </c>
      <c r="E529" s="131" t="s">
        <v>63</v>
      </c>
      <c r="F529" s="485">
        <v>64</v>
      </c>
      <c r="G529" s="468">
        <f>IFERROR(SUMIF([4]Лист1!$A:$A,[4]Лист3!$A530,[4]Лист1!K:K)/$F529,0)</f>
        <v>0</v>
      </c>
      <c r="H529" s="468">
        <f>IFERROR(SUMIF([4]Лист1!$A:$A,[4]Лист3!$A530,[4]Лист1!L:L)/$F529,0)</f>
        <v>0</v>
      </c>
      <c r="I529" s="468">
        <f>IFERROR(SUMIF([4]Лист1!$A:$A,[4]Лист3!$A530,[4]Лист1!M:M)/$F529,0)</f>
        <v>0</v>
      </c>
      <c r="J529" s="468">
        <f>IFERROR(SUMIF([4]Лист1!$A:$A,[4]Лист3!$A530,[4]Лист1!N:N)/$F529,0)</f>
        <v>0</v>
      </c>
      <c r="K529" s="468">
        <f>IFERROR(SUMIF([4]Лист1!$A:$A,[4]Лист3!$A530,[4]Лист1!O:O)/$F529,0)</f>
        <v>0</v>
      </c>
      <c r="L529" s="468">
        <f>IFERROR(SUMIF([4]Лист1!$A:$A,[4]Лист3!$A530,[4]Лист1!P:P)/$F529,0)</f>
        <v>0</v>
      </c>
    </row>
    <row r="530" spans="1:12" s="26" customFormat="1" x14ac:dyDescent="0.2">
      <c r="A530" s="340" t="s">
        <v>669</v>
      </c>
      <c r="B530" s="264" t="s">
        <v>207</v>
      </c>
      <c r="C530" s="111" t="s">
        <v>72</v>
      </c>
      <c r="D530" s="111">
        <v>9</v>
      </c>
      <c r="E530" s="131" t="s">
        <v>63</v>
      </c>
      <c r="F530" s="485">
        <v>64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ht="13.5" thickBot="1" x14ac:dyDescent="0.25">
      <c r="A531" s="340" t="s">
        <v>668</v>
      </c>
      <c r="B531" s="683" t="s">
        <v>208</v>
      </c>
      <c r="C531" s="113" t="s">
        <v>72</v>
      </c>
      <c r="D531" s="113">
        <v>9</v>
      </c>
      <c r="E531" s="117" t="s">
        <v>63</v>
      </c>
      <c r="F531" s="487">
        <v>64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/>
      <c r="B532" s="858" t="s">
        <v>174</v>
      </c>
      <c r="C532" s="477"/>
      <c r="D532" s="111"/>
      <c r="E532" s="111"/>
      <c r="F532" s="111"/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1089</v>
      </c>
      <c r="B533" s="860" t="s">
        <v>1088</v>
      </c>
      <c r="C533" s="735" t="s">
        <v>1090</v>
      </c>
      <c r="D533" s="842">
        <v>6</v>
      </c>
      <c r="E533" s="536" t="s">
        <v>126</v>
      </c>
      <c r="F533" s="737">
        <v>100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868</v>
      </c>
      <c r="B534" s="845" t="s">
        <v>867</v>
      </c>
      <c r="C534" s="735" t="s">
        <v>79</v>
      </c>
      <c r="D534" s="842">
        <v>6</v>
      </c>
      <c r="E534" s="536" t="s">
        <v>126</v>
      </c>
      <c r="F534" s="737">
        <v>144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869</v>
      </c>
      <c r="B535" s="738" t="s">
        <v>721</v>
      </c>
      <c r="C535" s="436" t="s">
        <v>79</v>
      </c>
      <c r="D535" s="112">
        <v>6</v>
      </c>
      <c r="E535" s="127" t="s">
        <v>126</v>
      </c>
      <c r="F535" s="486">
        <v>144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997</v>
      </c>
      <c r="B536" s="859" t="s">
        <v>996</v>
      </c>
      <c r="C536" s="735" t="s">
        <v>79</v>
      </c>
      <c r="D536" s="842">
        <v>6</v>
      </c>
      <c r="E536" s="536" t="s">
        <v>126</v>
      </c>
      <c r="F536" s="737">
        <v>144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995</v>
      </c>
      <c r="B537" s="859" t="s">
        <v>994</v>
      </c>
      <c r="C537" s="735" t="s">
        <v>79</v>
      </c>
      <c r="D537" s="842">
        <v>6</v>
      </c>
      <c r="E537" s="536" t="s">
        <v>126</v>
      </c>
      <c r="F537" s="737">
        <v>144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871</v>
      </c>
      <c r="B538" s="859" t="s">
        <v>872</v>
      </c>
      <c r="C538" s="735" t="s">
        <v>79</v>
      </c>
      <c r="D538" s="842">
        <v>6</v>
      </c>
      <c r="E538" s="536" t="s">
        <v>126</v>
      </c>
      <c r="F538" s="737">
        <v>144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ht="13.5" thickBot="1" x14ac:dyDescent="0.25">
      <c r="A539" s="340" t="s">
        <v>873</v>
      </c>
      <c r="B539" s="846" t="s">
        <v>874</v>
      </c>
      <c r="C539" s="439" t="s">
        <v>79</v>
      </c>
      <c r="D539" s="113">
        <v>6</v>
      </c>
      <c r="E539" s="117" t="s">
        <v>126</v>
      </c>
      <c r="F539" s="487">
        <v>144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ht="13.5" thickBot="1" x14ac:dyDescent="0.25">
      <c r="A540" s="340"/>
      <c r="B540" s="314" t="s">
        <v>99</v>
      </c>
      <c r="C540" s="255"/>
      <c r="D540" s="553"/>
      <c r="E540" s="138"/>
      <c r="F540" s="553"/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586</v>
      </c>
      <c r="B541" s="264" t="s">
        <v>619</v>
      </c>
      <c r="C541" s="111" t="s">
        <v>189</v>
      </c>
      <c r="D541" s="111">
        <v>10</v>
      </c>
      <c r="E541" s="131" t="s">
        <v>62</v>
      </c>
      <c r="F541" s="111">
        <v>105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812</v>
      </c>
      <c r="B542" s="678" t="s">
        <v>191</v>
      </c>
      <c r="C542" s="112" t="s">
        <v>182</v>
      </c>
      <c r="D542" s="112">
        <v>4</v>
      </c>
      <c r="E542" s="127" t="s">
        <v>126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786</v>
      </c>
      <c r="B543" s="678" t="s">
        <v>203</v>
      </c>
      <c r="C543" s="112" t="s">
        <v>182</v>
      </c>
      <c r="D543" s="112">
        <v>4</v>
      </c>
      <c r="E543" s="127" t="s">
        <v>126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794</v>
      </c>
      <c r="B544" s="678" t="s">
        <v>456</v>
      </c>
      <c r="C544" s="112" t="s">
        <v>182</v>
      </c>
      <c r="D544" s="112">
        <v>4</v>
      </c>
      <c r="E544" s="127" t="s">
        <v>126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1034</v>
      </c>
      <c r="B545" s="714" t="s">
        <v>856</v>
      </c>
      <c r="C545" s="296" t="s">
        <v>194</v>
      </c>
      <c r="D545" s="112">
        <v>10</v>
      </c>
      <c r="E545" s="127" t="s">
        <v>62</v>
      </c>
      <c r="F545" s="112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1115</v>
      </c>
      <c r="B546" s="736" t="s">
        <v>1116</v>
      </c>
      <c r="C546" s="296" t="s">
        <v>194</v>
      </c>
      <c r="D546" s="112">
        <v>10</v>
      </c>
      <c r="E546" s="127" t="s">
        <v>62</v>
      </c>
      <c r="F546" s="112">
        <v>72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796</v>
      </c>
      <c r="B547" s="678" t="s">
        <v>797</v>
      </c>
      <c r="C547" s="112" t="s">
        <v>182</v>
      </c>
      <c r="D547" s="112">
        <v>4</v>
      </c>
      <c r="E547" s="127" t="s">
        <v>126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1062</v>
      </c>
      <c r="B548" s="678" t="s">
        <v>1063</v>
      </c>
      <c r="C548" s="112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620</v>
      </c>
      <c r="B549" s="263" t="s">
        <v>553</v>
      </c>
      <c r="C549" s="112" t="s">
        <v>189</v>
      </c>
      <c r="D549" s="112">
        <v>10</v>
      </c>
      <c r="E549" s="127" t="s">
        <v>62</v>
      </c>
      <c r="F549" s="112">
        <v>105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934</v>
      </c>
      <c r="B550" s="263" t="s">
        <v>933</v>
      </c>
      <c r="C550" s="112" t="s">
        <v>189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986</v>
      </c>
      <c r="B551" s="263" t="s">
        <v>987</v>
      </c>
      <c r="C551" s="112" t="s">
        <v>31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813</v>
      </c>
      <c r="B552" s="263" t="s">
        <v>814</v>
      </c>
      <c r="C552" s="112" t="s">
        <v>182</v>
      </c>
      <c r="D552" s="112">
        <v>4</v>
      </c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1058</v>
      </c>
      <c r="B553" s="263" t="s">
        <v>1059</v>
      </c>
      <c r="C553" s="112">
        <v>4</v>
      </c>
      <c r="D553" s="112"/>
      <c r="E553" s="127" t="s">
        <v>62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992</v>
      </c>
      <c r="B554" s="263" t="s">
        <v>993</v>
      </c>
      <c r="C554" s="112" t="s">
        <v>31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1298</v>
      </c>
      <c r="B555" s="263" t="s">
        <v>564</v>
      </c>
      <c r="C555" s="112" t="s">
        <v>182</v>
      </c>
      <c r="D555" s="112">
        <v>4</v>
      </c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1060</v>
      </c>
      <c r="B556" s="263" t="s">
        <v>1061</v>
      </c>
      <c r="C556" s="112">
        <v>4</v>
      </c>
      <c r="D556" s="112"/>
      <c r="E556" s="127" t="s">
        <v>62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1333</v>
      </c>
      <c r="B557" s="263" t="s">
        <v>1334</v>
      </c>
      <c r="C557" s="112" t="s">
        <v>182</v>
      </c>
      <c r="D557" s="112">
        <v>4</v>
      </c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1331</v>
      </c>
      <c r="B558" s="263" t="s">
        <v>1332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1041</v>
      </c>
      <c r="B559" s="678" t="s">
        <v>77</v>
      </c>
      <c r="C559" s="112" t="s">
        <v>31</v>
      </c>
      <c r="D559" s="112">
        <v>10</v>
      </c>
      <c r="E559" s="127" t="s">
        <v>62</v>
      </c>
      <c r="F559" s="112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1064</v>
      </c>
      <c r="B560" s="678" t="s">
        <v>1065</v>
      </c>
      <c r="C560" s="112">
        <v>4</v>
      </c>
      <c r="D560" s="112"/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783</v>
      </c>
      <c r="B561" s="684" t="s">
        <v>167</v>
      </c>
      <c r="C561" s="565" t="s">
        <v>182</v>
      </c>
      <c r="D561" s="565">
        <v>4</v>
      </c>
      <c r="E561" s="566" t="s">
        <v>126</v>
      </c>
      <c r="F561" s="565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376</v>
      </c>
      <c r="B562" s="684" t="s">
        <v>167</v>
      </c>
      <c r="C562" s="638" t="s">
        <v>125</v>
      </c>
      <c r="D562" s="638"/>
      <c r="E562" s="638" t="s">
        <v>62</v>
      </c>
      <c r="F562" s="638">
        <v>96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418</v>
      </c>
      <c r="B563" s="685" t="s">
        <v>417</v>
      </c>
      <c r="C563" s="296" t="s">
        <v>125</v>
      </c>
      <c r="D563" s="296"/>
      <c r="E563" s="296" t="s">
        <v>62</v>
      </c>
      <c r="F563" s="112">
        <v>96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420</v>
      </c>
      <c r="B564" s="685" t="s">
        <v>419</v>
      </c>
      <c r="C564" s="296" t="s">
        <v>194</v>
      </c>
      <c r="D564" s="296">
        <v>12</v>
      </c>
      <c r="E564" s="296" t="s">
        <v>62</v>
      </c>
      <c r="F564" s="296">
        <v>72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422</v>
      </c>
      <c r="B565" s="685" t="s">
        <v>421</v>
      </c>
      <c r="C565" s="296" t="s">
        <v>125</v>
      </c>
      <c r="D565" s="296"/>
      <c r="E565" s="296" t="s">
        <v>62</v>
      </c>
      <c r="F565" s="112">
        <v>96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424</v>
      </c>
      <c r="B566" s="685" t="s">
        <v>423</v>
      </c>
      <c r="C566" s="296" t="s">
        <v>194</v>
      </c>
      <c r="D566" s="296">
        <v>12</v>
      </c>
      <c r="E566" s="296" t="s">
        <v>62</v>
      </c>
      <c r="F566" s="296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426</v>
      </c>
      <c r="B567" s="685" t="s">
        <v>425</v>
      </c>
      <c r="C567" s="296" t="s">
        <v>125</v>
      </c>
      <c r="D567" s="296"/>
      <c r="E567" s="296" t="s">
        <v>62</v>
      </c>
      <c r="F567" s="112">
        <v>96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428</v>
      </c>
      <c r="B568" s="685" t="s">
        <v>427</v>
      </c>
      <c r="C568" s="296" t="s">
        <v>194</v>
      </c>
      <c r="D568" s="296">
        <v>12</v>
      </c>
      <c r="E568" s="296" t="s">
        <v>62</v>
      </c>
      <c r="F568" s="296">
        <v>72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430</v>
      </c>
      <c r="B569" s="685" t="s">
        <v>429</v>
      </c>
      <c r="C569" s="296" t="s">
        <v>125</v>
      </c>
      <c r="D569" s="296"/>
      <c r="E569" s="296" t="s">
        <v>62</v>
      </c>
      <c r="F569" s="112">
        <v>96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432</v>
      </c>
      <c r="B570" s="685" t="s">
        <v>431</v>
      </c>
      <c r="C570" s="296" t="s">
        <v>194</v>
      </c>
      <c r="D570" s="296">
        <v>12</v>
      </c>
      <c r="E570" s="296" t="s">
        <v>62</v>
      </c>
      <c r="F570" s="29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434</v>
      </c>
      <c r="B571" s="685" t="s">
        <v>433</v>
      </c>
      <c r="C571" s="296" t="s">
        <v>125</v>
      </c>
      <c r="D571" s="296"/>
      <c r="E571" s="296" t="s">
        <v>62</v>
      </c>
      <c r="F571" s="112">
        <v>96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436</v>
      </c>
      <c r="B572" s="685" t="s">
        <v>435</v>
      </c>
      <c r="C572" s="296" t="s">
        <v>194</v>
      </c>
      <c r="D572" s="296">
        <v>12</v>
      </c>
      <c r="E572" s="296" t="s">
        <v>62</v>
      </c>
      <c r="F572" s="29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1035</v>
      </c>
      <c r="B573" s="720" t="s">
        <v>842</v>
      </c>
      <c r="C573" s="274">
        <v>4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1036</v>
      </c>
      <c r="B574" s="721" t="s">
        <v>843</v>
      </c>
      <c r="C574" s="112">
        <v>4</v>
      </c>
      <c r="D574" s="112"/>
      <c r="E574" s="127" t="s">
        <v>62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925</v>
      </c>
      <c r="B575" s="721" t="s">
        <v>924</v>
      </c>
      <c r="C575" s="112" t="s">
        <v>182</v>
      </c>
      <c r="D575" s="112">
        <v>4</v>
      </c>
      <c r="E575" s="127" t="s">
        <v>62</v>
      </c>
      <c r="F575" s="112">
        <v>100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909</v>
      </c>
      <c r="B576" s="721" t="s">
        <v>908</v>
      </c>
      <c r="C576" s="112">
        <v>4</v>
      </c>
      <c r="D576" s="112"/>
      <c r="E576" s="127" t="s">
        <v>62</v>
      </c>
      <c r="F576" s="112">
        <v>100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1037</v>
      </c>
      <c r="B577" s="721" t="s">
        <v>844</v>
      </c>
      <c r="C577" s="112">
        <v>4</v>
      </c>
      <c r="D577" s="112"/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846</v>
      </c>
      <c r="B578" s="263" t="s">
        <v>847</v>
      </c>
      <c r="C578" s="112" t="s">
        <v>189</v>
      </c>
      <c r="D578" s="112">
        <v>10</v>
      </c>
      <c r="E578" s="127" t="s">
        <v>62</v>
      </c>
      <c r="F578" s="112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1003</v>
      </c>
      <c r="B579" s="263" t="s">
        <v>1002</v>
      </c>
      <c r="C579" s="112" t="s">
        <v>31</v>
      </c>
      <c r="D579" s="112">
        <v>10</v>
      </c>
      <c r="E579" s="127" t="s">
        <v>62</v>
      </c>
      <c r="F579" s="112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798</v>
      </c>
      <c r="B580" s="678" t="s">
        <v>76</v>
      </c>
      <c r="C580" s="112" t="s">
        <v>182</v>
      </c>
      <c r="D580" s="112">
        <v>4</v>
      </c>
      <c r="E580" s="127" t="s">
        <v>126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1068</v>
      </c>
      <c r="B581" s="678" t="s">
        <v>1069</v>
      </c>
      <c r="C581" s="112">
        <v>4</v>
      </c>
      <c r="D581" s="112"/>
      <c r="E581" s="127" t="s">
        <v>62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835</v>
      </c>
      <c r="B582" s="678" t="s">
        <v>836</v>
      </c>
      <c r="C582" s="296" t="s">
        <v>194</v>
      </c>
      <c r="D582" s="112">
        <v>10</v>
      </c>
      <c r="E582" s="127" t="s">
        <v>62</v>
      </c>
      <c r="F582" s="112">
        <v>72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834</v>
      </c>
      <c r="B583" s="678" t="s">
        <v>833</v>
      </c>
      <c r="C583" s="296" t="s">
        <v>194</v>
      </c>
      <c r="D583" s="112">
        <v>10</v>
      </c>
      <c r="E583" s="127" t="s">
        <v>62</v>
      </c>
      <c r="F583" s="112">
        <v>72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1358</v>
      </c>
      <c r="B584" s="678" t="s">
        <v>1359</v>
      </c>
      <c r="C584" s="296" t="s">
        <v>189</v>
      </c>
      <c r="D584" s="112">
        <v>10</v>
      </c>
      <c r="E584" s="127" t="s">
        <v>62</v>
      </c>
      <c r="F584" s="112">
        <v>105</v>
      </c>
      <c r="G584" s="468">
        <f>IFERROR(SUMIF([4]Лист1!$A:$A,[4]Лист3!$A585,[4]Лист1!K:K)/$F584,0)</f>
        <v>0</v>
      </c>
      <c r="H584" s="468">
        <f>IFERROR(SUMIF([4]Лист1!$A:$A,[4]Лист3!$A585,[4]Лист1!L:L)/$F584,0)</f>
        <v>0</v>
      </c>
      <c r="I584" s="468">
        <f>IFERROR(SUMIF([4]Лист1!$A:$A,[4]Лист3!$A585,[4]Лист1!M:M)/$F584,0)</f>
        <v>0</v>
      </c>
      <c r="J584" s="468">
        <f>IFERROR(SUMIF([4]Лист1!$A:$A,[4]Лист3!$A585,[4]Лист1!N:N)/$F584,0)</f>
        <v>0</v>
      </c>
      <c r="K584" s="468">
        <f>IFERROR(SUMIF([4]Лист1!$A:$A,[4]Лист3!$A585,[4]Лист1!O:O)/$F584,0)</f>
        <v>0</v>
      </c>
      <c r="L584" s="468">
        <f>IFERROR(SUMIF([4]Лист1!$A:$A,[4]Лист3!$A585,[4]Лист1!P:P)/$F584,0)</f>
        <v>0</v>
      </c>
    </row>
    <row r="585" spans="1:12" s="26" customFormat="1" x14ac:dyDescent="0.2">
      <c r="A585" s="340" t="s">
        <v>1151</v>
      </c>
      <c r="B585" s="678" t="s">
        <v>1152</v>
      </c>
      <c r="C585" s="296" t="s">
        <v>194</v>
      </c>
      <c r="D585" s="112">
        <v>10</v>
      </c>
      <c r="E585" s="127" t="s">
        <v>62</v>
      </c>
      <c r="F585" s="112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1153</v>
      </c>
      <c r="B586" s="678" t="s">
        <v>1154</v>
      </c>
      <c r="C586" s="296" t="s">
        <v>202</v>
      </c>
      <c r="D586" s="112"/>
      <c r="E586" s="127" t="s">
        <v>62</v>
      </c>
      <c r="F586" s="112">
        <v>100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1164</v>
      </c>
      <c r="B587" s="678" t="s">
        <v>1165</v>
      </c>
      <c r="C587" s="296" t="s">
        <v>202</v>
      </c>
      <c r="D587" s="112"/>
      <c r="E587" s="127" t="s">
        <v>62</v>
      </c>
      <c r="F587" s="112">
        <v>100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1021</v>
      </c>
      <c r="B588" s="678" t="s">
        <v>1020</v>
      </c>
      <c r="C588" s="296" t="s">
        <v>194</v>
      </c>
      <c r="D588" s="112">
        <v>10</v>
      </c>
      <c r="E588" s="127" t="s">
        <v>62</v>
      </c>
      <c r="F588" s="112">
        <v>72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899</v>
      </c>
      <c r="B589" s="678" t="s">
        <v>883</v>
      </c>
      <c r="C589" s="296" t="s">
        <v>194</v>
      </c>
      <c r="D589" s="112">
        <v>10</v>
      </c>
      <c r="E589" s="127" t="s">
        <v>62</v>
      </c>
      <c r="F589" s="112">
        <v>72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884</v>
      </c>
      <c r="B590" s="678" t="s">
        <v>885</v>
      </c>
      <c r="C590" s="296" t="s">
        <v>202</v>
      </c>
      <c r="D590" s="112"/>
      <c r="E590" s="127" t="s">
        <v>62</v>
      </c>
      <c r="F590" s="112">
        <v>100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990</v>
      </c>
      <c r="B591" s="263" t="s">
        <v>991</v>
      </c>
      <c r="C591" s="112" t="s">
        <v>189</v>
      </c>
      <c r="D591" s="112">
        <v>10</v>
      </c>
      <c r="E591" s="127" t="s">
        <v>62</v>
      </c>
      <c r="F591" s="112">
        <v>72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1006</v>
      </c>
      <c r="B592" s="687" t="s">
        <v>73</v>
      </c>
      <c r="C592" s="112" t="s">
        <v>31</v>
      </c>
      <c r="D592" s="112">
        <v>10</v>
      </c>
      <c r="E592" s="127" t="s">
        <v>62</v>
      </c>
      <c r="F592" s="112">
        <v>72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1066</v>
      </c>
      <c r="B593" s="687" t="s">
        <v>1067</v>
      </c>
      <c r="C593" s="112">
        <v>4</v>
      </c>
      <c r="D593" s="112"/>
      <c r="E593" s="127" t="s">
        <v>62</v>
      </c>
      <c r="F593" s="112">
        <v>100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ht="13.5" thickBot="1" x14ac:dyDescent="0.25">
      <c r="A594" s="340" t="s">
        <v>789</v>
      </c>
      <c r="B594" s="679" t="s">
        <v>73</v>
      </c>
      <c r="C594" s="112" t="s">
        <v>182</v>
      </c>
      <c r="D594" s="112">
        <v>4</v>
      </c>
      <c r="E594" s="127" t="s">
        <v>126</v>
      </c>
      <c r="F594" s="112">
        <v>100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ht="13.5" thickBot="1" x14ac:dyDescent="0.25">
      <c r="A595" s="340"/>
      <c r="B595" s="314" t="s">
        <v>100</v>
      </c>
      <c r="C595" s="255"/>
      <c r="D595" s="553"/>
      <c r="E595" s="138"/>
      <c r="F595" s="553"/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406</v>
      </c>
      <c r="B596" s="264" t="s">
        <v>405</v>
      </c>
      <c r="C596" s="111" t="s">
        <v>54</v>
      </c>
      <c r="D596" s="111"/>
      <c r="E596" s="131" t="s">
        <v>62</v>
      </c>
      <c r="F596" s="485">
        <v>80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408</v>
      </c>
      <c r="B597" s="263" t="s">
        <v>407</v>
      </c>
      <c r="C597" s="112" t="s">
        <v>54</v>
      </c>
      <c r="D597" s="112"/>
      <c r="E597" s="127" t="s">
        <v>62</v>
      </c>
      <c r="F597" s="486">
        <v>80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411</v>
      </c>
      <c r="B598" s="263" t="s">
        <v>412</v>
      </c>
      <c r="C598" s="112" t="s">
        <v>79</v>
      </c>
      <c r="D598" s="112">
        <v>12</v>
      </c>
      <c r="E598" s="127" t="s">
        <v>62</v>
      </c>
      <c r="F598" s="486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409</v>
      </c>
      <c r="B599" s="263" t="s">
        <v>410</v>
      </c>
      <c r="C599" s="112" t="s">
        <v>54</v>
      </c>
      <c r="D599" s="112"/>
      <c r="E599" s="127" t="s">
        <v>62</v>
      </c>
      <c r="F599" s="486">
        <v>80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413</v>
      </c>
      <c r="B600" s="263" t="s">
        <v>414</v>
      </c>
      <c r="C600" s="112" t="s">
        <v>79</v>
      </c>
      <c r="D600" s="112">
        <v>12</v>
      </c>
      <c r="E600" s="127" t="s">
        <v>62</v>
      </c>
      <c r="F600" s="486">
        <v>72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469</v>
      </c>
      <c r="B601" s="686" t="s">
        <v>459</v>
      </c>
      <c r="C601" s="112" t="s">
        <v>118</v>
      </c>
      <c r="D601" s="112">
        <v>14</v>
      </c>
      <c r="E601" s="127" t="s">
        <v>62</v>
      </c>
      <c r="F601" s="486">
        <v>54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470</v>
      </c>
      <c r="B602" s="686" t="s">
        <v>460</v>
      </c>
      <c r="C602" s="112" t="s">
        <v>118</v>
      </c>
      <c r="D602" s="112">
        <v>14</v>
      </c>
      <c r="E602" s="127" t="s">
        <v>62</v>
      </c>
      <c r="F602" s="486">
        <v>54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552</v>
      </c>
      <c r="B603" s="686" t="s">
        <v>550</v>
      </c>
      <c r="C603" s="112" t="s">
        <v>551</v>
      </c>
      <c r="D603" s="112">
        <v>8</v>
      </c>
      <c r="E603" s="127" t="s">
        <v>62</v>
      </c>
      <c r="F603" s="486">
        <v>64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>
        <v>31571</v>
      </c>
      <c r="B604" s="686" t="s">
        <v>546</v>
      </c>
      <c r="C604" s="112" t="s">
        <v>549</v>
      </c>
      <c r="D604" s="112"/>
      <c r="E604" s="127" t="s">
        <v>62</v>
      </c>
      <c r="F604" s="486">
        <v>204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1253</v>
      </c>
      <c r="B605" s="686" t="s">
        <v>1252</v>
      </c>
      <c r="C605" s="112" t="s">
        <v>54</v>
      </c>
      <c r="D605" s="112">
        <v>8</v>
      </c>
      <c r="E605" s="127" t="s">
        <v>62</v>
      </c>
      <c r="F605" s="486">
        <v>64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1014</v>
      </c>
      <c r="B606" s="686" t="s">
        <v>1015</v>
      </c>
      <c r="C606" s="112" t="s">
        <v>54</v>
      </c>
      <c r="D606" s="112">
        <v>8</v>
      </c>
      <c r="E606" s="127" t="s">
        <v>62</v>
      </c>
      <c r="F606" s="486">
        <v>64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1038</v>
      </c>
      <c r="B607" s="686" t="s">
        <v>857</v>
      </c>
      <c r="C607" s="112" t="s">
        <v>74</v>
      </c>
      <c r="D607" s="112">
        <v>12</v>
      </c>
      <c r="E607" s="127" t="s">
        <v>62</v>
      </c>
      <c r="F607" s="486">
        <v>54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1017</v>
      </c>
      <c r="B608" s="686" t="s">
        <v>1016</v>
      </c>
      <c r="C608" s="112" t="s">
        <v>74</v>
      </c>
      <c r="D608" s="112">
        <v>10</v>
      </c>
      <c r="E608" s="127" t="s">
        <v>62</v>
      </c>
      <c r="F608" s="486">
        <v>72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ht="15" customHeight="1" x14ac:dyDescent="0.2">
      <c r="A609" s="340" t="s">
        <v>886</v>
      </c>
      <c r="B609" s="686" t="s">
        <v>887</v>
      </c>
      <c r="C609" s="112">
        <v>250</v>
      </c>
      <c r="D609" s="112">
        <v>12</v>
      </c>
      <c r="E609" s="127" t="s">
        <v>64</v>
      </c>
      <c r="F609" s="486">
        <v>54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ht="15" customHeight="1" x14ac:dyDescent="0.2">
      <c r="A610" s="340" t="s">
        <v>1118</v>
      </c>
      <c r="B610" s="686" t="s">
        <v>1117</v>
      </c>
      <c r="C610" s="112">
        <v>250</v>
      </c>
      <c r="D610" s="112">
        <v>12</v>
      </c>
      <c r="E610" s="127" t="s">
        <v>64</v>
      </c>
      <c r="F610" s="486">
        <v>54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ht="15" customHeight="1" x14ac:dyDescent="0.2">
      <c r="A611" s="340" t="s">
        <v>938</v>
      </c>
      <c r="B611" s="686" t="s">
        <v>935</v>
      </c>
      <c r="C611" s="112">
        <v>250</v>
      </c>
      <c r="D611" s="112">
        <v>12</v>
      </c>
      <c r="E611" s="127" t="s">
        <v>62</v>
      </c>
      <c r="F611" s="486">
        <v>72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ht="15" customHeight="1" x14ac:dyDescent="0.2">
      <c r="A612" s="340" t="s">
        <v>937</v>
      </c>
      <c r="B612" s="686" t="s">
        <v>936</v>
      </c>
      <c r="C612" s="112">
        <v>250</v>
      </c>
      <c r="D612" s="112">
        <v>12</v>
      </c>
      <c r="E612" s="127" t="s">
        <v>62</v>
      </c>
      <c r="F612" s="486">
        <v>72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340">
        <v>31573</v>
      </c>
      <c r="B613" s="686" t="s">
        <v>544</v>
      </c>
      <c r="C613" s="112" t="s">
        <v>545</v>
      </c>
      <c r="D613" s="112"/>
      <c r="E613" s="127" t="s">
        <v>62</v>
      </c>
      <c r="F613" s="486">
        <v>204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x14ac:dyDescent="0.2">
      <c r="A614" s="340">
        <v>31570</v>
      </c>
      <c r="B614" s="686" t="s">
        <v>542</v>
      </c>
      <c r="C614" s="112" t="s">
        <v>543</v>
      </c>
      <c r="D614" s="112"/>
      <c r="E614" s="127" t="s">
        <v>62</v>
      </c>
      <c r="F614" s="486">
        <v>204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x14ac:dyDescent="0.2">
      <c r="A615" s="340" t="s">
        <v>1365</v>
      </c>
      <c r="B615" s="556" t="s">
        <v>1364</v>
      </c>
      <c r="C615" s="1065" t="s">
        <v>72</v>
      </c>
      <c r="D615" s="1065">
        <v>9</v>
      </c>
      <c r="E615" s="534" t="s">
        <v>62</v>
      </c>
      <c r="F615" s="584">
        <v>64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x14ac:dyDescent="0.2">
      <c r="A616" s="340" t="s">
        <v>1363</v>
      </c>
      <c r="B616" s="556" t="s">
        <v>1362</v>
      </c>
      <c r="C616" s="1065" t="s">
        <v>55</v>
      </c>
      <c r="D616" s="1065"/>
      <c r="E616" s="127" t="s">
        <v>62</v>
      </c>
      <c r="F616" s="584">
        <v>144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x14ac:dyDescent="0.2">
      <c r="A617" s="340" t="s">
        <v>671</v>
      </c>
      <c r="B617" s="556" t="s">
        <v>672</v>
      </c>
      <c r="C617" s="601" t="s">
        <v>72</v>
      </c>
      <c r="D617" s="601">
        <v>9</v>
      </c>
      <c r="E617" s="534" t="s">
        <v>62</v>
      </c>
      <c r="F617" s="584">
        <v>64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x14ac:dyDescent="0.2">
      <c r="A618" s="340" t="s">
        <v>954</v>
      </c>
      <c r="B618" s="556" t="s">
        <v>958</v>
      </c>
      <c r="C618" s="774" t="s">
        <v>55</v>
      </c>
      <c r="D618" s="774"/>
      <c r="E618" s="127" t="s">
        <v>62</v>
      </c>
      <c r="F618" s="584">
        <v>144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x14ac:dyDescent="0.2">
      <c r="A619" s="340" t="s">
        <v>377</v>
      </c>
      <c r="B619" s="263" t="s">
        <v>120</v>
      </c>
      <c r="C619" s="112" t="s">
        <v>54</v>
      </c>
      <c r="D619" s="112"/>
      <c r="E619" s="127" t="s">
        <v>62</v>
      </c>
      <c r="F619" s="486">
        <v>64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x14ac:dyDescent="0.2">
      <c r="A620" s="340" t="s">
        <v>634</v>
      </c>
      <c r="B620" s="263" t="s">
        <v>635</v>
      </c>
      <c r="C620" s="112" t="s">
        <v>551</v>
      </c>
      <c r="D620" s="112">
        <v>20</v>
      </c>
      <c r="E620" s="127" t="s">
        <v>62</v>
      </c>
      <c r="F620" s="486">
        <v>30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x14ac:dyDescent="0.2">
      <c r="A621" s="340" t="s">
        <v>675</v>
      </c>
      <c r="B621" s="263" t="s">
        <v>116</v>
      </c>
      <c r="C621" s="601" t="s">
        <v>72</v>
      </c>
      <c r="D621" s="601">
        <v>9</v>
      </c>
      <c r="E621" s="534" t="s">
        <v>62</v>
      </c>
      <c r="F621" s="584">
        <v>64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x14ac:dyDescent="0.2">
      <c r="A622" s="340" t="s">
        <v>956</v>
      </c>
      <c r="B622" s="556" t="s">
        <v>957</v>
      </c>
      <c r="C622" s="774" t="s">
        <v>55</v>
      </c>
      <c r="D622" s="774"/>
      <c r="E622" s="534" t="s">
        <v>62</v>
      </c>
      <c r="F622" s="584">
        <v>144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 t="s">
        <v>378</v>
      </c>
      <c r="B623" s="263" t="s">
        <v>673</v>
      </c>
      <c r="C623" s="112" t="s">
        <v>54</v>
      </c>
      <c r="D623" s="112"/>
      <c r="E623" s="127" t="s">
        <v>62</v>
      </c>
      <c r="F623" s="486">
        <v>64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 t="s">
        <v>1144</v>
      </c>
      <c r="B624" s="263" t="s">
        <v>1143</v>
      </c>
      <c r="C624" s="112" t="s">
        <v>72</v>
      </c>
      <c r="D624" s="112">
        <v>20</v>
      </c>
      <c r="E624" s="127" t="s">
        <v>62</v>
      </c>
      <c r="F624" s="486">
        <v>30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1267</v>
      </c>
      <c r="B625" s="263" t="s">
        <v>1145</v>
      </c>
      <c r="C625" s="874" t="s">
        <v>55</v>
      </c>
      <c r="D625" s="874"/>
      <c r="E625" s="534" t="s">
        <v>62</v>
      </c>
      <c r="F625" s="584">
        <v>144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379</v>
      </c>
      <c r="B626" s="263" t="s">
        <v>115</v>
      </c>
      <c r="C626" s="112" t="s">
        <v>72</v>
      </c>
      <c r="D626" s="112">
        <v>20</v>
      </c>
      <c r="E626" s="127" t="s">
        <v>62</v>
      </c>
      <c r="F626" s="486">
        <v>30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670</v>
      </c>
      <c r="B627" s="687" t="s">
        <v>115</v>
      </c>
      <c r="C627" s="601" t="s">
        <v>72</v>
      </c>
      <c r="D627" s="601">
        <v>9</v>
      </c>
      <c r="E627" s="534" t="s">
        <v>62</v>
      </c>
      <c r="F627" s="584">
        <v>64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777" t="s">
        <v>960</v>
      </c>
      <c r="B628" s="687" t="s">
        <v>959</v>
      </c>
      <c r="C628" s="865" t="s">
        <v>55</v>
      </c>
      <c r="D628" s="865"/>
      <c r="E628" s="127" t="s">
        <v>62</v>
      </c>
      <c r="F628" s="584">
        <v>144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13" customFormat="1" ht="13.5" thickBot="1" x14ac:dyDescent="0.25">
      <c r="A629" s="692" t="s">
        <v>380</v>
      </c>
      <c r="B629" s="688" t="s">
        <v>674</v>
      </c>
      <c r="C629" s="113" t="s">
        <v>54</v>
      </c>
      <c r="D629" s="113"/>
      <c r="E629" s="117" t="s">
        <v>62</v>
      </c>
      <c r="F629" s="487">
        <v>64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</sheetData>
  <autoFilter ref="A1:L311"/>
  <mergeCells count="3">
    <mergeCell ref="C278:C284"/>
    <mergeCell ref="D276:D284"/>
    <mergeCell ref="D285:D292"/>
  </mergeCells>
  <conditionalFormatting sqref="M17:EP18 M324:EP330 M20:EP27 M212:EP235 M257:EP257 M439:EP442 M538:EP553 M181:EP210 M591:EP595 M444:EP447 M477:EP483 M450:EP454 M138:EP145 M350:EP384 M122:EP135 M387:EP399 M458:EP472 M555:EP556 M53:EP59 M332:EP332 M31:EP51 M588:EP588 M69:EP77 M108:EP109 M111:EP111 M113:EP120 M80:EP106 M485:EP528 M237:EP243 M147:EP176 M259:EP260 M417:EP435 M246:EP249 M262:EP321 G2:EP6 M9:EP15 M7:EP7 G559:EP583 G7:L383 G585:L614 G530:L556 M530:EP533 G617:EP629 G385:L528">
    <cfRule type="cellIs" dxfId="60" priority="261" stopIfTrue="1" operator="lessThan">
      <formula>0</formula>
    </cfRule>
  </conditionalFormatting>
  <conditionalFormatting sqref="M322:EP323">
    <cfRule type="cellIs" dxfId="59" priority="186" stopIfTrue="1" operator="lessThan">
      <formula>0</formula>
    </cfRule>
  </conditionalFormatting>
  <conditionalFormatting sqref="M596:EP605 M613:EP614 M607:EP608">
    <cfRule type="cellIs" dxfId="58" priority="184" stopIfTrue="1" operator="lessThan">
      <formula>0</formula>
    </cfRule>
  </conditionalFormatting>
  <conditionalFormatting sqref="M16:EP16">
    <cfRule type="cellIs" dxfId="57" priority="183" stopIfTrue="1" operator="lessThan">
      <formula>0</formula>
    </cfRule>
  </conditionalFormatting>
  <conditionalFormatting sqref="M333:EP335 M337:EP338 M341:EP345 M347:EP349">
    <cfRule type="cellIs" dxfId="56" priority="181" stopIfTrue="1" operator="lessThan">
      <formula>0</formula>
    </cfRule>
  </conditionalFormatting>
  <conditionalFormatting sqref="M19:EP19">
    <cfRule type="cellIs" dxfId="55" priority="165" stopIfTrue="1" operator="lessThan">
      <formula>0</formula>
    </cfRule>
  </conditionalFormatting>
  <conditionalFormatting sqref="M67:EP68">
    <cfRule type="cellIs" dxfId="54" priority="158" stopIfTrue="1" operator="lessThan">
      <formula>0</formula>
    </cfRule>
  </conditionalFormatting>
  <conditionalFormatting sqref="M60:EP64">
    <cfRule type="cellIs" dxfId="53" priority="149" stopIfTrue="1" operator="lessThan">
      <formula>0</formula>
    </cfRule>
  </conditionalFormatting>
  <conditionalFormatting sqref="M211:EP211">
    <cfRule type="cellIs" dxfId="52" priority="148" stopIfTrue="1" operator="lessThan">
      <formula>0</formula>
    </cfRule>
  </conditionalFormatting>
  <conditionalFormatting sqref="M136:EP137">
    <cfRule type="cellIs" dxfId="51" priority="142" stopIfTrue="1" operator="lessThan">
      <formula>0</formula>
    </cfRule>
  </conditionalFormatting>
  <conditionalFormatting sqref="M251:EP256">
    <cfRule type="cellIs" dxfId="50" priority="138" stopIfTrue="1" operator="lessThan">
      <formula>0</formula>
    </cfRule>
  </conditionalFormatting>
  <conditionalFormatting sqref="M65:EP66">
    <cfRule type="cellIs" dxfId="49" priority="130" stopIfTrue="1" operator="lessThan">
      <formula>0</formula>
    </cfRule>
  </conditionalFormatting>
  <conditionalFormatting sqref="M177:EP180">
    <cfRule type="cellIs" dxfId="48" priority="129" stopIfTrue="1" operator="lessThan">
      <formula>0</formula>
    </cfRule>
  </conditionalFormatting>
  <conditionalFormatting sqref="M331:EP331">
    <cfRule type="cellIs" dxfId="47" priority="128" stopIfTrue="1" operator="lessThan">
      <formula>0</formula>
    </cfRule>
  </conditionalFormatting>
  <conditionalFormatting sqref="M534:EP537">
    <cfRule type="cellIs" dxfId="46" priority="121" stopIfTrue="1" operator="lessThan">
      <formula>0</formula>
    </cfRule>
  </conditionalFormatting>
  <conditionalFormatting sqref="M244:EP244">
    <cfRule type="cellIs" dxfId="45" priority="120" stopIfTrue="1" operator="lessThan">
      <formula>0</formula>
    </cfRule>
  </conditionalFormatting>
  <conditionalFormatting sqref="M245:EP245">
    <cfRule type="cellIs" dxfId="44" priority="119" stopIfTrue="1" operator="lessThan">
      <formula>0</formula>
    </cfRule>
  </conditionalFormatting>
  <conditionalFormatting sqref="M589:EP590">
    <cfRule type="cellIs" dxfId="43" priority="118" stopIfTrue="1" operator="lessThan">
      <formula>0</formula>
    </cfRule>
  </conditionalFormatting>
  <conditionalFormatting sqref="M609:EP612">
    <cfRule type="cellIs" dxfId="42" priority="115" stopIfTrue="1" operator="lessThan">
      <formula>0</formula>
    </cfRule>
  </conditionalFormatting>
  <conditionalFormatting sqref="M443:EP443">
    <cfRule type="cellIs" dxfId="41" priority="114" stopIfTrue="1" operator="lessThan">
      <formula>0</formula>
    </cfRule>
  </conditionalFormatting>
  <conditionalFormatting sqref="M146:EP146">
    <cfRule type="cellIs" dxfId="40" priority="111" stopIfTrue="1" operator="lessThan">
      <formula>0</formula>
    </cfRule>
  </conditionalFormatting>
  <conditionalFormatting sqref="M455:EP457">
    <cfRule type="cellIs" dxfId="39" priority="110" stopIfTrue="1" operator="lessThan">
      <formula>0</formula>
    </cfRule>
  </conditionalFormatting>
  <conditionalFormatting sqref="M448:EP449">
    <cfRule type="cellIs" dxfId="38" priority="109" stopIfTrue="1" operator="lessThan">
      <formula>0</formula>
    </cfRule>
  </conditionalFormatting>
  <conditionalFormatting sqref="M473:EP476">
    <cfRule type="cellIs" dxfId="37" priority="107" stopIfTrue="1" operator="lessThan">
      <formula>0</formula>
    </cfRule>
  </conditionalFormatting>
  <conditionalFormatting sqref="M385:EP386">
    <cfRule type="cellIs" dxfId="36" priority="106" stopIfTrue="1" operator="lessThan">
      <formula>0</formula>
    </cfRule>
  </conditionalFormatting>
  <conditionalFormatting sqref="M336:EP336">
    <cfRule type="cellIs" dxfId="35" priority="102" stopIfTrue="1" operator="lessThan">
      <formula>0</formula>
    </cfRule>
  </conditionalFormatting>
  <conditionalFormatting sqref="M339:EP339">
    <cfRule type="cellIs" dxfId="34" priority="100" stopIfTrue="1" operator="lessThan">
      <formula>0</formula>
    </cfRule>
  </conditionalFormatting>
  <conditionalFormatting sqref="M121:EP121">
    <cfRule type="cellIs" dxfId="33" priority="99" stopIfTrue="1" operator="lessThan">
      <formula>0</formula>
    </cfRule>
  </conditionalFormatting>
  <conditionalFormatting sqref="M554:EP554">
    <cfRule type="cellIs" dxfId="32" priority="96" stopIfTrue="1" operator="lessThan">
      <formula>0</formula>
    </cfRule>
  </conditionalFormatting>
  <conditionalFormatting sqref="M606:EP606">
    <cfRule type="cellIs" dxfId="31" priority="87" stopIfTrue="1" operator="lessThan">
      <formula>0</formula>
    </cfRule>
  </conditionalFormatting>
  <conditionalFormatting sqref="M52:EP52">
    <cfRule type="cellIs" dxfId="30" priority="75" stopIfTrue="1" operator="lessThan">
      <formula>0</formula>
    </cfRule>
  </conditionalFormatting>
  <conditionalFormatting sqref="M30:EP30">
    <cfRule type="cellIs" dxfId="29" priority="60" stopIfTrue="1" operator="lessThan">
      <formula>0</formula>
    </cfRule>
  </conditionalFormatting>
  <conditionalFormatting sqref="M28:EP28">
    <cfRule type="cellIs" dxfId="28" priority="57" stopIfTrue="1" operator="lessThan">
      <formula>0</formula>
    </cfRule>
  </conditionalFormatting>
  <conditionalFormatting sqref="M585:EP586">
    <cfRule type="cellIs" dxfId="27" priority="56" stopIfTrue="1" operator="lessThan">
      <formula>0</formula>
    </cfRule>
  </conditionalFormatting>
  <conditionalFormatting sqref="M78:EP79">
    <cfRule type="cellIs" dxfId="26" priority="52" stopIfTrue="1" operator="lessThan">
      <formula>0</formula>
    </cfRule>
  </conditionalFormatting>
  <conditionalFormatting sqref="M587:EP587">
    <cfRule type="cellIs" dxfId="25" priority="50" stopIfTrue="1" operator="lessThan">
      <formula>0</formula>
    </cfRule>
  </conditionalFormatting>
  <conditionalFormatting sqref="M107:EP107">
    <cfRule type="cellIs" dxfId="24" priority="47" stopIfTrue="1" operator="lessThan">
      <formula>0</formula>
    </cfRule>
  </conditionalFormatting>
  <conditionalFormatting sqref="M110:EP110">
    <cfRule type="cellIs" dxfId="23" priority="46" stopIfTrue="1" operator="lessThan">
      <formula>0</formula>
    </cfRule>
  </conditionalFormatting>
  <conditionalFormatting sqref="M112:EP112">
    <cfRule type="cellIs" dxfId="22" priority="45" stopIfTrue="1" operator="lessThan">
      <formula>0</formula>
    </cfRule>
  </conditionalFormatting>
  <conditionalFormatting sqref="M29:EP29">
    <cfRule type="cellIs" dxfId="21" priority="41" stopIfTrue="1" operator="lessThan">
      <formula>0</formula>
    </cfRule>
  </conditionalFormatting>
  <conditionalFormatting sqref="M484:EP484">
    <cfRule type="cellIs" dxfId="20" priority="39" stopIfTrue="1" operator="lessThan">
      <formula>0</formula>
    </cfRule>
  </conditionalFormatting>
  <conditionalFormatting sqref="M236:EP236">
    <cfRule type="cellIs" dxfId="19" priority="38" stopIfTrue="1" operator="lessThan">
      <formula>0</formula>
    </cfRule>
  </conditionalFormatting>
  <conditionalFormatting sqref="M258:EP258">
    <cfRule type="cellIs" dxfId="18" priority="36" stopIfTrue="1" operator="lessThan">
      <formula>0</formula>
    </cfRule>
  </conditionalFormatting>
  <conditionalFormatting sqref="M400:EP413">
    <cfRule type="cellIs" dxfId="17" priority="33" stopIfTrue="1" operator="lessThan">
      <formula>0</formula>
    </cfRule>
  </conditionalFormatting>
  <conditionalFormatting sqref="M261:EP261">
    <cfRule type="cellIs" dxfId="16" priority="28" stopIfTrue="1" operator="lessThan">
      <formula>0</formula>
    </cfRule>
  </conditionalFormatting>
  <conditionalFormatting sqref="M346:EP346">
    <cfRule type="cellIs" dxfId="15" priority="26" stopIfTrue="1" operator="lessThan">
      <formula>0</formula>
    </cfRule>
  </conditionalFormatting>
  <conditionalFormatting sqref="M340:EP340">
    <cfRule type="cellIs" dxfId="14" priority="23" stopIfTrue="1" operator="lessThan">
      <formula>0</formula>
    </cfRule>
  </conditionalFormatting>
  <conditionalFormatting sqref="M8:EP8">
    <cfRule type="cellIs" dxfId="13" priority="22" stopIfTrue="1" operator="lessThan">
      <formula>0</formula>
    </cfRule>
  </conditionalFormatting>
  <conditionalFormatting sqref="G384:L384">
    <cfRule type="cellIs" dxfId="12" priority="18" stopIfTrue="1" operator="lessThan">
      <formula>0</formula>
    </cfRule>
  </conditionalFormatting>
  <conditionalFormatting sqref="G557:EP558">
    <cfRule type="cellIs" dxfId="11" priority="15" stopIfTrue="1" operator="lessThan">
      <formula>0</formula>
    </cfRule>
  </conditionalFormatting>
  <conditionalFormatting sqref="M414:EP415">
    <cfRule type="cellIs" dxfId="10" priority="13" stopIfTrue="1" operator="lessThan">
      <formula>0</formula>
    </cfRule>
  </conditionalFormatting>
  <conditionalFormatting sqref="M416:EP416">
    <cfRule type="cellIs" dxfId="9" priority="11" stopIfTrue="1" operator="lessThan">
      <formula>0</formula>
    </cfRule>
  </conditionalFormatting>
  <conditionalFormatting sqref="M250:EP250">
    <cfRule type="cellIs" dxfId="8" priority="8" stopIfTrue="1" operator="lessThan">
      <formula>0</formula>
    </cfRule>
  </conditionalFormatting>
  <conditionalFormatting sqref="G584:EP584">
    <cfRule type="cellIs" dxfId="7" priority="4" stopIfTrue="1" operator="lessThan">
      <formula>0</formula>
    </cfRule>
  </conditionalFormatting>
  <conditionalFormatting sqref="G529:EP529">
    <cfRule type="cellIs" dxfId="6" priority="3" stopIfTrue="1" operator="lessThan">
      <formula>0</formula>
    </cfRule>
  </conditionalFormatting>
  <conditionalFormatting sqref="G615:EP616"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0" id="{6980C48E-3ACB-4666-B62E-14C76BA6A292}">
            <xm:f>-MATCH($A341,'\\server\zayavki\10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A341:A345 A347:A349</xm:sqref>
        </x14:conditionalFormatting>
        <x14:conditionalFormatting xmlns:xm="http://schemas.microsoft.com/office/excel/2006/main">
          <x14:cfRule type="expression" priority="135" id="{95CA8E03-C538-46D3-BBC4-AA843E06E59F}">
            <xm:f>-MATCH($A525,'[19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A525:A527</xm:sqref>
        </x14:conditionalFormatting>
        <x14:conditionalFormatting xmlns:xm="http://schemas.microsoft.com/office/excel/2006/main">
          <x14:cfRule type="expression" priority="113" id="{91212203-4AB3-4049-B553-DF075E575D9F}">
            <xm:f>-MATCH($A443,'\\server\zayavki\29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A443:A444</xm:sqref>
        </x14:conditionalFormatting>
        <x14:conditionalFormatting xmlns:xm="http://schemas.microsoft.com/office/excel/2006/main">
          <x14:cfRule type="expression" priority="25" id="{1F0E2768-2CA8-40DD-9114-FDE222D9E819}">
            <xm:f>-MATCH($A346,'\\server\zayavki\10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cp:lastPrinted>2024-08-22T12:17:04Z</cp:lastPrinted>
  <dcterms:created xsi:type="dcterms:W3CDTF">2011-10-26T09:28:55Z</dcterms:created>
  <dcterms:modified xsi:type="dcterms:W3CDTF">2025-03-18T06:41:05Z</dcterms:modified>
</cp:coreProperties>
</file>