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6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Лист1!$B$1:$B$480</definedName>
    <definedName name="_xlnm._FilterDatabase" localSheetId="1" hidden="1">Лист3!$A$1:$L$297</definedName>
  </definedNames>
  <calcPr calcId="152511"/>
</workbook>
</file>

<file path=xl/calcChain.xml><?xml version="1.0" encoding="utf-8"?>
<calcChain xmlns="http://schemas.openxmlformats.org/spreadsheetml/2006/main">
  <c r="K77" i="2" l="1"/>
  <c r="I76" i="2"/>
  <c r="K76" i="2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N252" i="2" l="1"/>
  <c r="M252" i="2"/>
  <c r="L252" i="2"/>
  <c r="K252" i="2"/>
  <c r="I252" i="2"/>
  <c r="F252" i="2"/>
  <c r="O124" i="2"/>
  <c r="N124" i="2"/>
  <c r="M124" i="2"/>
  <c r="L124" i="2"/>
  <c r="K124" i="2"/>
  <c r="O123" i="2"/>
  <c r="N123" i="2"/>
  <c r="M123" i="2"/>
  <c r="L123" i="2"/>
  <c r="K123" i="2"/>
  <c r="J123" i="2"/>
  <c r="I123" i="2"/>
  <c r="H123" i="2"/>
  <c r="G123" i="2"/>
  <c r="F123" i="2"/>
  <c r="O121" i="2" l="1"/>
  <c r="N121" i="2"/>
  <c r="M121" i="2"/>
  <c r="L121" i="2"/>
  <c r="K121" i="2"/>
  <c r="O120" i="2"/>
  <c r="N120" i="2"/>
  <c r="M120" i="2"/>
  <c r="L120" i="2"/>
  <c r="K120" i="2"/>
  <c r="J120" i="2"/>
  <c r="I120" i="2"/>
  <c r="H120" i="2"/>
  <c r="G120" i="2"/>
  <c r="F120" i="2"/>
  <c r="O118" i="2" l="1"/>
  <c r="N118" i="2"/>
  <c r="M118" i="2"/>
  <c r="L118" i="2"/>
  <c r="K118" i="2"/>
  <c r="O117" i="2"/>
  <c r="N117" i="2"/>
  <c r="M117" i="2"/>
  <c r="L117" i="2"/>
  <c r="K117" i="2"/>
  <c r="J117" i="2"/>
  <c r="I117" i="2"/>
  <c r="H117" i="2"/>
  <c r="G117" i="2"/>
  <c r="F117" i="2"/>
  <c r="J114" i="2"/>
  <c r="I114" i="2"/>
  <c r="H114" i="2"/>
  <c r="G114" i="2"/>
  <c r="F114" i="2"/>
  <c r="J76" i="2" l="1"/>
  <c r="H76" i="2"/>
  <c r="F76" i="2"/>
  <c r="G76" i="2"/>
  <c r="H167" i="2"/>
  <c r="I167" i="2"/>
  <c r="J167" i="2"/>
  <c r="G167" i="2"/>
  <c r="F167" i="2"/>
  <c r="K160" i="2"/>
  <c r="M159" i="2"/>
  <c r="J159" i="2"/>
  <c r="I159" i="2"/>
  <c r="H159" i="2"/>
  <c r="G159" i="2"/>
  <c r="F159" i="2"/>
  <c r="K38" i="2"/>
  <c r="K39" i="2"/>
  <c r="M76" i="2"/>
  <c r="J110" i="2"/>
  <c r="I110" i="2"/>
  <c r="H110" i="2"/>
  <c r="G110" i="2"/>
  <c r="F110" i="2"/>
  <c r="L77" i="2"/>
  <c r="M77" i="2"/>
  <c r="N77" i="2"/>
  <c r="O77" i="2"/>
  <c r="L76" i="2"/>
  <c r="N76" i="2"/>
  <c r="O76" i="2"/>
  <c r="L115" i="2" l="1"/>
  <c r="K115" i="2"/>
  <c r="O115" i="2"/>
  <c r="N115" i="2"/>
  <c r="M115" i="2"/>
  <c r="O114" i="2"/>
  <c r="N114" i="2"/>
  <c r="M114" i="2"/>
  <c r="L114" i="2"/>
  <c r="K114" i="2"/>
  <c r="O167" i="2" l="1"/>
  <c r="M167" i="2"/>
  <c r="K167" i="2"/>
  <c r="L167" i="2" l="1"/>
  <c r="N167" i="2"/>
  <c r="L168" i="2"/>
  <c r="M168" i="2"/>
  <c r="N168" i="2"/>
  <c r="O168" i="2"/>
  <c r="K168" i="2"/>
  <c r="J477" i="2" l="1"/>
  <c r="I477" i="2"/>
  <c r="H477" i="2"/>
  <c r="G477" i="2"/>
  <c r="I96" i="2" l="1"/>
  <c r="F477" i="2" l="1"/>
  <c r="K478" i="2"/>
  <c r="K47" i="2" l="1"/>
  <c r="K46" i="2"/>
  <c r="K93" i="2" l="1"/>
  <c r="K92" i="2"/>
  <c r="G6" i="4" l="1"/>
  <c r="H6" i="4"/>
  <c r="I6" i="4"/>
  <c r="J6" i="4"/>
  <c r="K6" i="4"/>
  <c r="L6" i="4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77" i="2" l="1"/>
  <c r="K314" i="2"/>
  <c r="K278" i="2"/>
  <c r="K258" i="2"/>
  <c r="K241" i="2"/>
  <c r="K235" i="2"/>
  <c r="K228" i="2"/>
  <c r="K221" i="2"/>
  <c r="K209" i="2"/>
  <c r="K204" i="2"/>
  <c r="K159" i="2"/>
  <c r="K96" i="2"/>
  <c r="K88" i="2"/>
  <c r="K110" i="2"/>
  <c r="K129" i="2"/>
  <c r="K97" i="2"/>
  <c r="K89" i="2"/>
  <c r="K82" i="2"/>
  <c r="K60" i="2"/>
  <c r="K55" i="2"/>
  <c r="K25" i="2"/>
  <c r="K17" i="2"/>
  <c r="L478" i="2" l="1"/>
  <c r="M478" i="2"/>
  <c r="N478" i="2"/>
  <c r="O478" i="2"/>
  <c r="L477" i="2" l="1"/>
  <c r="M477" i="2"/>
  <c r="N477" i="2"/>
  <c r="O477" i="2"/>
  <c r="R9" i="2"/>
  <c r="Q9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96" i="2" l="1"/>
  <c r="O97" i="2"/>
  <c r="N97" i="2"/>
  <c r="M97" i="2"/>
  <c r="L97" i="2"/>
  <c r="N96" i="2"/>
  <c r="M96" i="2"/>
  <c r="L96" i="2"/>
  <c r="J96" i="2"/>
  <c r="H96" i="2"/>
  <c r="G96" i="2"/>
  <c r="F96" i="2"/>
  <c r="O160" i="2" l="1"/>
  <c r="N160" i="2"/>
  <c r="M160" i="2"/>
  <c r="L160" i="2"/>
  <c r="O159" i="2"/>
  <c r="N159" i="2"/>
  <c r="L159" i="2"/>
  <c r="Q264" i="2" l="1"/>
  <c r="R8" i="2" l="1"/>
  <c r="S8" i="2"/>
  <c r="T8" i="2"/>
  <c r="U8" i="2"/>
  <c r="Q8" i="2"/>
  <c r="F25" i="2" l="1"/>
  <c r="F278" i="2" l="1"/>
  <c r="M110" i="2" l="1"/>
  <c r="L110" i="2"/>
  <c r="O111" i="2"/>
  <c r="O110" i="2"/>
  <c r="N111" i="2"/>
  <c r="N110" i="2"/>
  <c r="M111" i="2"/>
  <c r="L111" i="2"/>
  <c r="K111" i="2"/>
  <c r="F241" i="2" l="1"/>
  <c r="L205" i="2" l="1"/>
  <c r="K205" i="2"/>
  <c r="G204" i="2"/>
  <c r="F204" i="2"/>
  <c r="F235" i="2" l="1"/>
  <c r="G258" i="2"/>
  <c r="H258" i="2"/>
  <c r="I258" i="2"/>
  <c r="J258" i="2"/>
  <c r="F258" i="2"/>
  <c r="F314" i="2"/>
  <c r="F17" i="2" l="1"/>
  <c r="K229" i="2" l="1"/>
  <c r="K222" i="2"/>
  <c r="F221" i="2"/>
  <c r="J252" i="2"/>
  <c r="K253" i="2"/>
  <c r="G252" i="2"/>
  <c r="H252" i="2"/>
  <c r="K315" i="2" l="1"/>
  <c r="Q7" i="2"/>
  <c r="K279" i="2"/>
  <c r="K259" i="2"/>
  <c r="K242" i="2"/>
  <c r="K236" i="2"/>
  <c r="K210" i="2"/>
  <c r="Q6" i="2"/>
  <c r="Q5" i="2"/>
  <c r="K128" i="2"/>
  <c r="K81" i="2"/>
  <c r="Q4" i="2" s="1"/>
  <c r="K26" i="2"/>
  <c r="K18" i="2"/>
  <c r="L258" i="2"/>
  <c r="M258" i="2"/>
  <c r="N258" i="2"/>
  <c r="O258" i="2"/>
  <c r="L259" i="2"/>
  <c r="M259" i="2"/>
  <c r="N259" i="2"/>
  <c r="O259" i="2"/>
  <c r="K8" i="2" l="1"/>
  <c r="Q2" i="2"/>
  <c r="L209" i="2"/>
  <c r="M209" i="2"/>
  <c r="N209" i="2"/>
  <c r="O209" i="2"/>
  <c r="L210" i="2"/>
  <c r="M210" i="2"/>
  <c r="N210" i="2"/>
  <c r="O210" i="2"/>
  <c r="G209" i="2"/>
  <c r="H209" i="2"/>
  <c r="I209" i="2"/>
  <c r="J209" i="2"/>
  <c r="F209" i="2"/>
  <c r="O252" i="2" l="1"/>
  <c r="L253" i="2"/>
  <c r="M253" i="2"/>
  <c r="N253" i="2"/>
  <c r="O253" i="2"/>
  <c r="L88" i="2" l="1"/>
  <c r="M88" i="2"/>
  <c r="N88" i="2"/>
  <c r="O88" i="2"/>
  <c r="L89" i="2"/>
  <c r="M89" i="2"/>
  <c r="N89" i="2"/>
  <c r="O89" i="2"/>
  <c r="I88" i="2"/>
  <c r="G88" i="2"/>
  <c r="H88" i="2"/>
  <c r="J88" i="2"/>
  <c r="F88" i="2"/>
  <c r="J25" i="2" l="1"/>
  <c r="L92" i="2" l="1"/>
  <c r="M92" i="2"/>
  <c r="N92" i="2"/>
  <c r="O92" i="2"/>
  <c r="L93" i="2"/>
  <c r="M93" i="2"/>
  <c r="N93" i="2"/>
  <c r="O93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314" i="2" l="1"/>
  <c r="G92" i="2" l="1"/>
  <c r="F92" i="2"/>
  <c r="J92" i="2"/>
  <c r="I92" i="2"/>
  <c r="H92" i="2"/>
  <c r="T11" i="2" l="1"/>
  <c r="S11" i="2"/>
  <c r="R11" i="2"/>
  <c r="H46" i="2"/>
  <c r="H54" i="2" l="1"/>
  <c r="G46" i="2" l="1"/>
  <c r="L278" i="2" l="1"/>
  <c r="M278" i="2"/>
  <c r="N278" i="2"/>
  <c r="O278" i="2"/>
  <c r="L279" i="2"/>
  <c r="M279" i="2"/>
  <c r="N279" i="2"/>
  <c r="O279" i="2"/>
  <c r="I314" i="2" l="1"/>
  <c r="H314" i="2"/>
  <c r="L128" i="2" l="1"/>
  <c r="M128" i="2"/>
  <c r="N128" i="2"/>
  <c r="O128" i="2"/>
  <c r="L129" i="2"/>
  <c r="M129" i="2"/>
  <c r="N129" i="2"/>
  <c r="O129" i="2"/>
  <c r="H128" i="2"/>
  <c r="G128" i="2"/>
  <c r="I128" i="2"/>
  <c r="J128" i="2"/>
  <c r="F128" i="2"/>
  <c r="J204" i="2" l="1"/>
  <c r="M315" i="2" l="1"/>
  <c r="M314" i="2"/>
  <c r="L314" i="2"/>
  <c r="N314" i="2"/>
  <c r="O314" i="2"/>
  <c r="L315" i="2"/>
  <c r="N315" i="2"/>
  <c r="O315" i="2"/>
  <c r="J314" i="2" l="1"/>
  <c r="H278" i="2"/>
  <c r="G278" i="2"/>
  <c r="I278" i="2"/>
  <c r="J278" i="2"/>
  <c r="L241" i="2"/>
  <c r="M241" i="2"/>
  <c r="N241" i="2"/>
  <c r="O241" i="2"/>
  <c r="L242" i="2"/>
  <c r="M242" i="2"/>
  <c r="N242" i="2"/>
  <c r="O242" i="2"/>
  <c r="G241" i="2"/>
  <c r="H241" i="2"/>
  <c r="I241" i="2"/>
  <c r="J241" i="2"/>
  <c r="L235" i="2"/>
  <c r="M235" i="2"/>
  <c r="N235" i="2"/>
  <c r="O235" i="2"/>
  <c r="L236" i="2"/>
  <c r="M236" i="2"/>
  <c r="N236" i="2"/>
  <c r="O236" i="2"/>
  <c r="G235" i="2"/>
  <c r="H235" i="2"/>
  <c r="I235" i="2"/>
  <c r="J235" i="2"/>
  <c r="L228" i="2"/>
  <c r="M228" i="2"/>
  <c r="N228" i="2"/>
  <c r="O228" i="2"/>
  <c r="L229" i="2"/>
  <c r="M229" i="2"/>
  <c r="N229" i="2"/>
  <c r="O229" i="2"/>
  <c r="G228" i="2"/>
  <c r="H228" i="2"/>
  <c r="I228" i="2"/>
  <c r="J228" i="2"/>
  <c r="F228" i="2"/>
  <c r="L221" i="2"/>
  <c r="M221" i="2"/>
  <c r="N221" i="2"/>
  <c r="O221" i="2"/>
  <c r="L222" i="2"/>
  <c r="M222" i="2"/>
  <c r="N222" i="2"/>
  <c r="O222" i="2"/>
  <c r="G221" i="2"/>
  <c r="H221" i="2"/>
  <c r="I221" i="2"/>
  <c r="J221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R7" i="2" l="1"/>
  <c r="U7" i="2"/>
  <c r="T7" i="2"/>
  <c r="S7" i="2"/>
  <c r="L82" i="2"/>
  <c r="M82" i="2"/>
  <c r="N82" i="2"/>
  <c r="O82" i="2"/>
  <c r="L81" i="2"/>
  <c r="M81" i="2"/>
  <c r="N81" i="2"/>
  <c r="O81" i="2"/>
  <c r="G81" i="2"/>
  <c r="L9" i="2" s="1"/>
  <c r="H81" i="2"/>
  <c r="I81" i="2"/>
  <c r="J81" i="2"/>
  <c r="O9" i="2" s="1"/>
  <c r="F81" i="2"/>
  <c r="K9" i="2" s="1"/>
  <c r="N9" i="2" l="1"/>
  <c r="M205" i="2"/>
  <c r="N205" i="2"/>
  <c r="O205" i="2"/>
  <c r="L204" i="2"/>
  <c r="R6" i="2" s="1"/>
  <c r="M204" i="2"/>
  <c r="S6" i="2" s="1"/>
  <c r="N204" i="2"/>
  <c r="T6" i="2" s="1"/>
  <c r="O204" i="2"/>
  <c r="U6" i="2" s="1"/>
  <c r="H204" i="2"/>
  <c r="M9" i="2" s="1"/>
  <c r="I204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<sst xmlns="http://schemas.openxmlformats.org/spreadsheetml/2006/main" count="3450" uniqueCount="1280">
  <si>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</si>
  <si>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</si>
  <si>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</si>
  <si>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</si>
  <si>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</si>
  <si>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</si>
  <si>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</si>
  <si>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</si>
  <si>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</si>
  <si>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</si>
  <si>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</si>
  <si>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</si>
  <si>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</si>
  <si>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</si>
  <si>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</si>
  <si>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</si>
  <si>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</si>
  <si>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</si>
  <si>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</si>
  <si>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</si>
  <si>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</si>
  <si>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</si>
  <si>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</si>
  <si>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</si>
  <si>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</si>
  <si>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</si>
  <si>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</si>
  <si>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</si>
  <si>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</si>
  <si>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</si>
  <si>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</si>
  <si>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</si>
  <si>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</si>
  <si>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</si>
  <si>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</si>
  <si>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</si>
  <si>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</si>
  <si>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</si>
  <si>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</si>
  <si>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</si>
  <si>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</si>
  <si>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</si>
  <si>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</si>
  <si>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</si>
  <si>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</si>
  <si>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</si>
  <si>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</si>
  <si>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</si>
  <si>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</si>
  <si>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</si>
  <si>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</si>
  <si>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</si>
  <si>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</si>
  <si>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</si>
  <si>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</si>
  <si>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</si>
  <si>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</si>
  <si>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</si>
  <si>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</si>
  <si>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</si>
  <si>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</si>
  <si>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</si>
  <si>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</si>
  <si>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</si>
  <si>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</si>
  <si>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</si>
  <si>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</si>
  <si>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</si>
  <si>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</si>
  <si>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</si>
  <si>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</si>
  <si>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</si>
  <si>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</si>
  <si>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</si>
  <si>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</si>
  <si>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</si>
  <si>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</si>
  <si>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</si>
  <si>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</si>
  <si>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</si>
  <si>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</si>
  <si>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</si>
  <si>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</si>
  <si>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</si>
  <si>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</si>
  <si>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</si>
  <si>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</si>
  <si>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</si>
  <si>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</si>
  <si>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</si>
  <si>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</si>
  <si>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</si>
  <si>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</si>
  <si>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</si>
  <si>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</si>
  <si>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</si>
  <si>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</si>
  <si>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</si>
  <si>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</si>
  <si>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</si>
  <si>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</si>
  <si>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</si>
  <si>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</si>
  <si>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</si>
  <si>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</si>
  <si>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</si>
  <si>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</si>
  <si>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</si>
  <si>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</si>
  <si>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</si>
  <si>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</si>
  <si>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</si>
  <si>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</si>
  <si>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</si>
  <si>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</si>
  <si>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</si>
  <si>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</si>
  <si>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</si>
  <si>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</si>
  <si>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</si>
  <si>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</si>
  <si>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</si>
  <si>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</si>
  <si>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</si>
  <si>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</si>
  <si>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</si>
  <si>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</si>
  <si>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</si>
  <si>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</si>
  <si>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</si>
  <si>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</si>
  <si>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</si>
  <si>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</si>
  <si>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</si>
  <si>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</si>
  <si>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</si>
  <si>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</si>
  <si>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</si>
  <si>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</si>
  <si>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</si>
  <si>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</si>
  <si>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</si>
  <si>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</si>
  <si>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</si>
  <si>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</si>
  <si>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</si>
  <si>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</si>
  <si>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</si>
  <si>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</si>
  <si>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</si>
  <si>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</si>
  <si>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</si>
  <si>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</si>
  <si>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</si>
  <si>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</si>
  <si>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</si>
  <si>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</si>
  <si>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</si>
  <si>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</si>
  <si>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</si>
  <si>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</si>
  <si>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</si>
  <si>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</si>
  <si>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</si>
  <si>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</si>
  <si>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</si>
  <si>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</si>
  <si>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</si>
  <si>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</si>
  <si>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</si>
  <si>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</si>
  <si>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</si>
  <si>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</si>
  <si>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</si>
  <si>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</si>
  <si>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</si>
  <si>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</si>
  <si>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</si>
  <si>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</si>
  <si>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</si>
  <si>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</si>
  <si>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</si>
  <si>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</si>
  <si>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</si>
  <si>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</si>
  <si>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</si>
  <si>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</si>
  <si>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</si>
  <si>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</si>
  <si>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</si>
  <si>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</si>
  <si>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</si>
  <si>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</si>
  <si>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</si>
  <si>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</si>
  <si>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</si>
  <si>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</si>
  <si>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</si>
  <si>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</si>
  <si>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</si>
  <si>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</si>
  <si>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</si>
  <si>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</si>
  <si>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</si>
  <si>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</si>
  <si>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</si>
  <si>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</si>
  <si>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</si>
  <si>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</si>
  <si>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</si>
  <si>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</si>
  <si>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</si>
  <si>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</si>
  <si>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</si>
  <si>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</si>
  <si>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</si>
  <si>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</si>
  <si>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</si>
  <si>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</si>
  <si>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</si>
  <si>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</si>
  <si>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</si>
  <si>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</si>
  <si>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</si>
  <si>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</si>
  <si>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</si>
  <si>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</si>
  <si>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</si>
  <si>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</si>
  <si>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</si>
  <si>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</si>
  <si>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</si>
  <si>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</si>
  <si>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</si>
  <si>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</si>
  <si>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</si>
  <si>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</si>
  <si>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</si>
  <si>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</si>
  <si>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</si>
  <si>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</si>
  <si>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</si>
  <si>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</si>
  <si>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</si>
  <si>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</si>
  <si>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</si>
  <si>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</si>
  <si>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</si>
  <si>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</si>
  <si>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</si>
  <si>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</si>
  <si>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</si>
  <si>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</si>
  <si>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</si>
  <si>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</si>
  <si>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</si>
  <si>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</si>
  <si>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</si>
  <si>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</si>
  <si>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</si>
  <si>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</si>
  <si>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</si>
  <si>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</si>
  <si>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</si>
  <si>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</si>
  <si>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</si>
  <si>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</si>
  <si>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</si>
  <si>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</si>
  <si>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</si>
  <si>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</si>
  <si>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</si>
  <si>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</si>
  <si>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</si>
  <si>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</si>
  <si>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</si>
  <si>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</si>
  <si>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</si>
  <si>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</si>
  <si>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</si>
  <si>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</si>
  <si>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</si>
  <si>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</si>
  <si>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</si>
  <si>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</si>
  <si>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</si>
  <si>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</si>
  <si>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</si>
  <si>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</si>
  <si>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</si>
  <si>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</si>
  <si>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</si>
  <si>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</si>
  <si>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</si>
  <si>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</si>
  <si>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</si>
  <si>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</si>
  <si>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</si>
  <si>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</si>
  <si>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</si>
  <si>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</si>
  <si>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</si>
  <si>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</si>
  <si>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</si>
  <si>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</si>
  <si>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</si>
  <si>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</si>
  <si>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</si>
  <si>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</si>
  <si>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</si>
  <si>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</si>
  <si>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</si>
  <si>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</si>
  <si>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</si>
  <si>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</si>
  <si>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</si>
  <si>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</si>
  <si>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</si>
  <si>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</si>
  <si>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</si>
  <si>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</si>
  <si>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</si>
  <si>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</si>
  <si>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</si>
  <si>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</si>
  <si>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</si>
  <si>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</si>
  <si>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</si>
  <si>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</si>
  <si>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</si>
  <si>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</si>
  <si>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</si>
  <si>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</si>
  <si>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</si>
  <si>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</si>
  <si>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</si>
  <si>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</si>
  <si>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</si>
  <si>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</si>
  <si>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</si>
  <si>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</si>
  <si>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</si>
  <si>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</si>
  <si>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</si>
  <si>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</si>
  <si>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</si>
  <si>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</si>
  <si>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</si>
  <si>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</si>
  <si>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</si>
  <si>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</si>
  <si>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</si>
  <si>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</si>
  <si>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</si>
  <si>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</si>
  <si>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</si>
  <si>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</si>
  <si>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</si>
  <si>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</si>
  <si>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</si>
  <si>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</si>
  <si>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</si>
  <si>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</si>
  <si>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</si>
  <si>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</si>
  <si>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</si>
  <si>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</si>
  <si>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</si>
  <si>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</si>
  <si>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</si>
  <si>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</si>
  <si>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</si>
  <si>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</si>
  <si>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</si>
  <si>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</si>
  <si>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</si>
  <si>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</si>
  <si>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</si>
  <si>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</si>
  <si>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</si>
  <si>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</si>
  <si>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</si>
  <si>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</si>
  <si>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</si>
  <si>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</si>
  <si>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</si>
  <si>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</si>
  <si>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</si>
  <si>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</si>
  <si>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</si>
  <si>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</si>
  <si>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</si>
  <si>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</si>
  <si>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</si>
  <si>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</si>
  <si>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</si>
  <si>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</si>
  <si>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</si>
  <si>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</si>
  <si>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</si>
  <si>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</si>
  <si>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</si>
  <si>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</si>
  <si>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</si>
  <si>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</si>
  <si>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</si>
  <si>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</si>
  <si>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</si>
  <si>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</si>
  <si>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</si>
  <si>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</si>
  <si>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</si>
  <si>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</si>
  <si>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</si>
  <si>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</si>
  <si>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</si>
  <si>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</si>
  <si>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</si>
  <si>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</si>
  <si>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</si>
  <si>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</si>
  <si>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</si>
  <si>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</si>
  <si>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</si>
  <si>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</si>
  <si>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</si>
  <si>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</si>
  <si>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</si>
  <si>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</si>
  <si>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</si>
  <si>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</si>
  <si>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</si>
  <si>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</si>
  <si>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</si>
  <si>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</si>
  <si>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</si>
  <si>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</si>
  <si>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</si>
  <si>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</si>
  <si>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</si>
  <si>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</si>
  <si>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</si>
  <si>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</si>
  <si>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</si>
  <si>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</si>
  <si>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</si>
  <si>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</si>
  <si>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</si>
  <si>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</si>
  <si>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</si>
  <si>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</si>
  <si>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</si>
  <si>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</si>
  <si>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</si>
  <si>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</si>
  <si>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</si>
  <si>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</si>
  <si>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</si>
  <si>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</si>
  <si>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</si>
  <si>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</si>
  <si>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</si>
  <si>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</si>
  <si>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</si>
  <si>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</si>
  <si>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</si>
  <si>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</si>
  <si>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</si>
  <si>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</si>
  <si>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</si>
  <si>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</si>
  <si>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</si>
  <si>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</si>
  <si>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</si>
  <si>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</si>
  <si>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</si>
  <si>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</si>
  <si>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</si>
  <si>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</si>
  <si>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</si>
  <si>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</si>
  <si>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</si>
  <si>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</si>
  <si>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</si>
  <si>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</si>
  <si>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</si>
  <si>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</si>
  <si>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</si>
  <si>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</si>
  <si>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</si>
  <si>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</si>
  <si>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</si>
  <si>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</si>
  <si>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</si>
  <si>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</si>
  <si>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</si>
  <si>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</si>
  <si>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</si>
  <si>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</si>
  <si>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</si>
  <si>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</si>
  <si>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</si>
  <si>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</si>
  <si>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</si>
  <si>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</si>
  <si>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</si>
  <si>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</si>
  <si>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</si>
  <si>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</si>
  <si>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</si>
  <si>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</si>
  <si>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</si>
  <si>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</si>
  <si>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</si>
  <si>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</si>
  <si>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</si>
  <si>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</si>
  <si>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</si>
  <si>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</si>
  <si>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</si>
  <si>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</si>
  <si>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</si>
  <si>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</si>
  <si>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</si>
  <si>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</si>
  <si>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</si>
  <si>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</si>
  <si>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</si>
  <si>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</si>
  <si>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</si>
  <si>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</si>
  <si>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</si>
  <si>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</si>
  <si>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</si>
  <si>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</si>
  <si>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</si>
  <si>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</si>
  <si>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</si>
  <si>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</si>
  <si>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</si>
  <si>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</si>
  <si>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</si>
  <si>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</si>
  <si>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</si>
  <si>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</si>
  <si>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</si>
  <si>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</si>
  <si>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</si>
  <si>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</si>
  <si>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</si>
  <si>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</si>
  <si>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</si>
  <si>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</si>
  <si>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</si>
  <si>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</si>
  <si>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</si>
  <si>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</si>
  <si>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</si>
  <si>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</si>
  <si>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</si>
  <si>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</si>
  <si>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</si>
  <si>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</si>
  <si>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</si>
  <si>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</si>
  <si>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</si>
  <si>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</si>
  <si>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</si>
  <si>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</si>
  <si>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</si>
  <si>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</si>
  <si>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</si>
  <si>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</si>
  <si>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</si>
  <si>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</si>
  <si>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</si>
  <si>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</si>
  <si>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</si>
  <si>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</si>
  <si>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</si>
  <si>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</si>
  <si>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</si>
  <si>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</si>
  <si>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</si>
  <si>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</si>
  <si>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</si>
  <si>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</si>
  <si>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</si>
  <si>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</si>
  <si>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</si>
  <si>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</si>
  <si>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</si>
  <si>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</si>
  <si>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</si>
  <si>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</si>
  <si>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</si>
  <si>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</si>
  <si>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</si>
  <si>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</si>
  <si>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</si>
  <si>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</si>
  <si>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</si>
  <si>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</si>
  <si>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</si>
  <si>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</si>
  <si>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</si>
  <si>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</si>
  <si>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</si>
  <si>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</si>
  <si>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</si>
  <si>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</si>
  <si>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</si>
  <si>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</si>
  <si>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</si>
  <si>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</si>
  <si>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</si>
  <si>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</si>
  <si>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</si>
  <si>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</si>
  <si>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</si>
  <si>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</si>
  <si>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</si>
  <si>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</si>
  <si>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</si>
  <si>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</si>
  <si>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</si>
  <si>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</si>
  <si>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</si>
  <si>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</si>
  <si>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</si>
  <si>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</si>
  <si>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</si>
  <si>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</si>
  <si>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</si>
  <si>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</si>
  <si>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</si>
  <si>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</si>
  <si>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</si>
  <si>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</si>
  <si>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</si>
  <si>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</si>
  <si>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</si>
  <si>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</si>
  <si>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</si>
  <si>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</si>
  <si>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</si>
  <si>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</si>
  <si>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</si>
  <si>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</si>
  <si>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</si>
  <si>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</si>
  <si>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</si>
  <si>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</si>
  <si>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</si>
  <si>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</si>
  <si>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</si>
  <si>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</si>
  <si>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</si>
  <si>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</si>
  <si>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</si>
  <si>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</si>
  <si>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</si>
  <si>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</si>
  <si>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</si>
  <si>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</si>
  <si>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</si>
  <si>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</si>
  <si>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</si>
  <si>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</si>
  <si>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</si>
  <si>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</si>
  <si>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</si>
  <si>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</si>
  <si>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</si>
  <si>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</si>
  <si>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</si>
  <si>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</si>
  <si>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</si>
  <si>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</si>
  <si>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</si>
  <si>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</si>
  <si>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</si>
  <si>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</si>
  <si>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</si>
  <si>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</si>
  <si>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</si>
  <si>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</si>
  <si>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</si>
  <si>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</si>
  <si>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</si>
  <si>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</si>
  <si>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</si>
  <si>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</si>
  <si>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</si>
  <si>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</si>
  <si>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</si>
  <si>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</si>
  <si>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</si>
  <si>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</si>
  <si>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</si>
  <si>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</si>
  <si>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</si>
  <si>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</si>
  <si>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</si>
  <si>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</si>
  <si>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</si>
  <si>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</si>
  <si>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</si>
  <si>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</si>
  <si>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</si>
  <si>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</si>
  <si>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</si>
  <si>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</si>
  <si>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</si>
  <si>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</si>
  <si>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</si>
  <si>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</si>
  <si>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</si>
  <si>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</si>
  <si>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</si>
  <si>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</si>
  <si>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</si>
  <si>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</si>
  <si>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</si>
  <si>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</si>
  <si>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</si>
  <si>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</si>
  <si>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</si>
  <si>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</si>
  <si>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</si>
  <si>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</si>
  <si>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</si>
  <si>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</si>
  <si>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</si>
  <si>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</si>
  <si>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</si>
  <si>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</si>
  <si>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</si>
  <si>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</si>
  <si>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</si>
  <si>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</si>
  <si>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</si>
  <si>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</si>
  <si>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</si>
  <si>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</si>
  <si>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</si>
  <si>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</si>
  <si>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</si>
  <si>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</si>
  <si>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</si>
  <si>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</si>
  <si>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</si>
  <si>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</si>
  <si>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</si>
  <si>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</si>
  <si>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</si>
  <si>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</si>
  <si>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</si>
  <si>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</si>
  <si>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</si>
  <si>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</si>
  <si>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</si>
  <si>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</si>
  <si>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</si>
  <si>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</si>
  <si>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</si>
  <si>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</si>
  <si>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</si>
  <si>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</si>
  <si>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</si>
  <si>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</si>
  <si>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</si>
  <si>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</si>
  <si>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</si>
  <si>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</si>
  <si>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</si>
  <si>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</si>
  <si>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</si>
  <si>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</si>
  <si>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</si>
  <si>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</si>
  <si>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</si>
  <si>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</si>
  <si>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</si>
  <si>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</si>
  <si>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</si>
  <si>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</si>
  <si>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</si>
  <si>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</si>
  <si>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</si>
  <si>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</si>
  <si>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</si>
  <si>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</si>
  <si>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</si>
  <si>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</si>
  <si>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</si>
  <si>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</si>
  <si>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</si>
  <si>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</si>
  <si>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</si>
  <si>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</si>
  <si>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</si>
  <si>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</si>
  <si>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</si>
  <si>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</si>
  <si>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</si>
  <si>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</si>
  <si>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</si>
  <si>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</si>
  <si>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</si>
  <si>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</si>
  <si>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</si>
  <si>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</si>
  <si>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</si>
  <si>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</si>
  <si>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</si>
  <si>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</si>
  <si>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</si>
  <si>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</si>
  <si>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</si>
  <si>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</si>
  <si>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</si>
  <si>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</si>
  <si>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</si>
  <si>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</si>
  <si>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</si>
  <si>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</si>
  <si>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</si>
  <si>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</si>
  <si>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</si>
  <si>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</si>
  <si>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</si>
  <si>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</si>
  <si>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</si>
  <si>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</si>
  <si>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</si>
  <si>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</si>
  <si>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</si>
  <si>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</si>
  <si>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</si>
  <si>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</si>
  <si>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</si>
  <si>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</si>
  <si>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</si>
  <si>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</si>
  <si>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</si>
  <si>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</si>
  <si>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</si>
  <si>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</si>
  <si>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</si>
  <si>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</si>
  <si>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</si>
  <si>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</si>
  <si>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</si>
  <si>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</si>
  <si>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</si>
  <si>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</si>
  <si>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</si>
  <si>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</si>
  <si>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</si>
  <si>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</si>
  <si>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</si>
  <si>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</si>
  <si>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</si>
  <si>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</si>
  <si>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</si>
  <si>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</si>
  <si>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</si>
  <si>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</si>
  <si>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</si>
  <si>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</si>
  <si>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</si>
  <si>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</si>
  <si>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</si>
  <si>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</si>
  <si>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</si>
  <si>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</si>
  <si>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</si>
  <si>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</si>
  <si>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</si>
  <si>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</si>
  <si>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</si>
  <si>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</si>
  <si>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</si>
  <si>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</si>
  <si>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</si>
  <si>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</si>
  <si>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</si>
  <si>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</si>
  <si>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</si>
  <si>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</si>
  <si>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</si>
  <si>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</si>
  <si>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</si>
  <si>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</si>
  <si>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</si>
  <si>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</si>
  <si>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</si>
  <si>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</si>
  <si>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</si>
  <si>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</si>
  <si>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</si>
  <si>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</si>
  <si>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</si>
  <si>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</si>
  <si>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</si>
  <si>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</si>
  <si>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</si>
  <si>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</si>
  <si>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</si>
  <si>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</si>
  <si>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</si>
  <si>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</si>
  <si>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</si>
  <si>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</si>
  <si>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</si>
  <si>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</si>
  <si>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</si>
  <si>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</si>
  <si>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</si>
  <si>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</si>
  <si>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</si>
  <si>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</si>
  <si>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</si>
  <si>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</si>
  <si>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</si>
  <si>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</si>
  <si>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</si>
  <si>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</si>
  <si>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</si>
  <si>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</si>
  <si>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</si>
  <si>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</si>
  <si>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</si>
  <si>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</si>
  <si>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</si>
  <si>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</si>
  <si>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</si>
  <si>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</si>
  <si>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</si>
  <si>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</si>
  <si>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</si>
  <si>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</si>
  <si>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</si>
  <si>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</si>
  <si>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</si>
  <si>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</si>
  <si>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</si>
  <si>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</si>
  <si>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</si>
  <si>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</si>
  <si>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</si>
  <si>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</si>
  <si>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</si>
  <si>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</si>
  <si>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</si>
  <si>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</si>
  <si>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</si>
  <si>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</si>
  <si>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</si>
  <si>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</si>
  <si>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</si>
  <si>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</si>
  <si>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</si>
  <si>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</si>
  <si>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</si>
  <si>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</si>
  <si>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</si>
  <si>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</si>
  <si>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</si>
  <si>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</si>
  <si>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</si>
  <si>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</si>
  <si>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</si>
  <si>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</si>
  <si>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</si>
  <si>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</si>
  <si>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</si>
  <si>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</si>
  <si>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</si>
  <si>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</si>
  <si>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</si>
  <si>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</si>
  <si>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</si>
  <si>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</si>
  <si>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</si>
  <si>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</si>
  <si>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</si>
  <si>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</si>
  <si>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</si>
  <si>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</si>
  <si>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</si>
  <si>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</si>
  <si>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</si>
  <si>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</si>
  <si>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</si>
  <si>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</si>
  <si>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</si>
  <si>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</si>
  <si>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</si>
  <si>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</si>
  <si>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</si>
  <si>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</si>
  <si>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</si>
  <si>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</si>
  <si>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</si>
  <si>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</si>
  <si>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</si>
  <si>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</si>
  <si>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</si>
  <si>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</si>
  <si>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</si>
  <si>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</si>
  <si>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</si>
  <si>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</si>
  <si>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</si>
  <si>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</si>
  <si>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</si>
  <si>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</si>
  <si>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</si>
  <si>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</si>
  <si>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</si>
  <si>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</si>
  <si>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</si>
  <si>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</si>
  <si>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</si>
  <si>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</si>
  <si>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</si>
  <si>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</si>
  <si>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</si>
  <si>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</si>
  <si>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</si>
  <si>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</si>
  <si>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</si>
  <si>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</si>
  <si>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</si>
  <si>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</si>
  <si>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</si>
  <si>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</si>
  <si>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</si>
  <si>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</si>
  <si>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</si>
  <si>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</si>
  <si>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</si>
  <si>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</si>
  <si>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</si>
  <si>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</si>
  <si>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</si>
  <si>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</si>
  <si>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</si>
  <si>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</si>
  <si>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</si>
  <si>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</si>
  <si>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</si>
  <si>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</si>
  <si>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</si>
  <si>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</si>
  <si>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</si>
  <si>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</si>
  <si>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</si>
  <si>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</si>
  <si>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</si>
  <si>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</si>
  <si>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</si>
  <si>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</si>
  <si>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</si>
  <si>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</si>
  <si>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</si>
  <si>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</si>
  <si>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</si>
  <si>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</si>
  <si>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</si>
  <si>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</si>
  <si>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</si>
  <si>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</si>
  <si>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</si>
  <si>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</si>
  <si>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</si>
  <si>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</si>
  <si>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</si>
  <si>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</si>
  <si>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</si>
  <si>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</si>
  <si>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</si>
  <si>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</si>
  <si>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</si>
  <si>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</si>
  <si>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</si>
  <si>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</si>
  <si>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</si>
  <si>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</si>
  <si>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</si>
  <si>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</si>
  <si>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</si>
  <si>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</si>
  <si>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</si>
  <si>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</si>
  <si>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</si>
  <si>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</si>
  <si>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</si>
  <si>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</si>
  <si>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</si>
  <si>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</si>
  <si>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</si>
  <si>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</si>
  <si>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</si>
  <si>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</si>
  <si>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</si>
  <si>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</si>
  <si>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</si>
  <si>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</si>
  <si>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</si>
  <si>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</si>
  <si>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</si>
  <si>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</si>
  <si>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</si>
  <si>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</si>
  <si>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</si>
  <si>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</si>
  <si>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</si>
  <si>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</si>
  <si>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</si>
  <si>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</si>
  <si>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</si>
  <si>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</si>
  <si>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</si>
  <si>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</si>
  <si>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</si>
  <si>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</si>
  <si>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</si>
  <si>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</si>
  <si>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</si>
  <si>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</si>
  <si>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</si>
  <si>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</si>
  <si>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</si>
  <si>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</si>
  <si>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</si>
  <si>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</si>
  <si>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</si>
  <si>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</si>
  <si>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</si>
  <si>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</si>
  <si>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</si>
  <si>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</si>
  <si>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</si>
  <si>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</si>
  <si>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</si>
  <si>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</si>
  <si>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</si>
  <si>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</si>
  <si>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</si>
  <si>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</si>
  <si>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</si>
  <si>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</si>
  <si>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</si>
  <si>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</si>
  <si>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</si>
  <si>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</si>
  <si>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</si>
  <si>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</si>
  <si>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</si>
  <si>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</si>
  <si>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</si>
  <si>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</si>
  <si>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</si>
  <si>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</si>
  <si>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</si>
  <si>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</si>
  <si>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</si>
  <si>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</si>
  <si>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</si>
  <si>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</si>
  <si>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</si>
  <si>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</si>
  <si>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</si>
  <si>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</si>
  <si>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</si>
  <si>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</si>
  <si>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</si>
  <si>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</si>
  <si>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</si>
  <si>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</si>
  <si>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</si>
  <si>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</si>
  <si>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</si>
  <si>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</si>
  <si>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</si>
  <si>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</si>
  <si>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</si>
  <si>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</si>
  <si>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</si>
  <si>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</si>
  <si>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</si>
  <si>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</si>
  <si>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</si>
  <si>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</si>
  <si>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</si>
  <si>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</si>
  <si>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</si>
  <si>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</si>
  <si>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</si>
  <si>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</si>
  <si>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</si>
  <si>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</si>
  <si>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</si>
  <si>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</si>
  <si>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</si>
  <si>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</si>
  <si>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</si>
  <si>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</si>
  <si>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</si>
  <si>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а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</si>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</sst>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8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tabSelected="1" zoomScale="70" zoomScaleNormal="70" workbookViewId="0">
      <pane ySplit="11" topLeftCell="A12" activePane="bottomLeft" state="frozen"/>
      <selection pane="bottomLeft" activeCell="A284" sqref="A284:XFD284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84" t="s">
        <v>835</v>
      </c>
      <c r="F1" s="1084"/>
      <c r="G1" s="1084"/>
      <c r="H1" s="1084"/>
      <c r="I1" s="1084"/>
      <c r="J1" s="1085"/>
      <c r="K1" s="474"/>
      <c r="L1" s="474"/>
      <c r="M1" s="474"/>
      <c r="N1" s="474"/>
      <c r="O1" s="474"/>
      <c r="P1" s="398"/>
      <c r="Q1" s="396" t="s">
        <v>78</v>
      </c>
      <c r="R1" s="866" t="s">
        <v>78</v>
      </c>
      <c r="S1" s="396" t="s">
        <v>78</v>
      </c>
      <c r="T1" s="866" t="s">
        <v>78</v>
      </c>
      <c r="U1" s="396" t="s">
        <v>78</v>
      </c>
      <c r="V1" s="8" t="s">
        <v>132</v>
      </c>
    </row>
    <row r="2" spans="1:22" ht="19.5" thickBot="1" x14ac:dyDescent="0.35">
      <c r="A2" s="909">
        <v>36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5">
        <f>Q4+Q5+Q6+Q7+Q8</f>
        <v>0</v>
      </c>
      <c r="R2" s="397">
        <f>R4+R5+R6+R7+R8</f>
        <v>0</v>
      </c>
      <c r="S2" s="865">
        <f>S4+S5+S6+S7+S8</f>
        <v>0</v>
      </c>
      <c r="T2" s="397">
        <f>T4+T5+T6+T7+T8</f>
        <v>0</v>
      </c>
      <c r="U2" s="865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88" t="s">
        <v>183</v>
      </c>
      <c r="I4" s="1089"/>
      <c r="J4" s="1089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SUMIF($B:$B,$B$17,K:K)</f>
        <v>0</v>
      </c>
      <c r="R4" s="532">
        <f>SUMIF($B:$B,$B$17,L:L)</f>
        <v>0</v>
      </c>
      <c r="S4" s="532">
        <f>SUMIF($B:$B,$B$17,M:M)</f>
        <v>0</v>
      </c>
      <c r="T4" s="532">
        <f>SUMIF($B:$B,$B$17,N:N)</f>
        <v>0</v>
      </c>
      <c r="U4" s="532">
        <f>SUMIF($B:$B,$B$17,O:O)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88" t="s">
        <v>56</v>
      </c>
      <c r="I5" s="1089"/>
      <c r="J5" s="1090"/>
      <c r="K5" s="512"/>
      <c r="L5" s="513"/>
      <c r="M5" s="140"/>
      <c r="N5" s="140"/>
      <c r="O5" s="394"/>
      <c r="P5" s="482" t="s">
        <v>66</v>
      </c>
      <c r="Q5" s="532">
        <f>SUMIF($B:$B,$B$159,K:K)</f>
        <v>0</v>
      </c>
      <c r="R5" s="532">
        <f>SUMIF($B:$B,$B$159,L:L)</f>
        <v>0</v>
      </c>
      <c r="S5" s="532">
        <f>SUMIF($B:$B,$B$159,M:M)</f>
        <v>0</v>
      </c>
      <c r="T5" s="532">
        <f>SUMIF($B:$B,$B$159,N:N)</f>
        <v>0</v>
      </c>
      <c r="U5" s="532">
        <f>SUMIF($B:$B,$B$159,O:O)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91"/>
      <c r="I6" s="1092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SUMIF($B:$B,$B$204,K:K)</f>
        <v>0</v>
      </c>
      <c r="R6" s="532">
        <f>SUMIF($B:$B,$B$204,L:L)</f>
        <v>0</v>
      </c>
      <c r="S6" s="532">
        <f>SUMIF($B:$B,$B$204,M:M)</f>
        <v>0</v>
      </c>
      <c r="T6" s="532">
        <f>SUMIF($B:$B,$B$204,N:N)</f>
        <v>0</v>
      </c>
      <c r="U6" s="532">
        <f>SUMIF($B:$B,$B$204,O:O)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3"/>
      <c r="I7" s="1094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SUMIF($B:$B,$B$221,K:K)</f>
        <v>0</v>
      </c>
      <c r="R7" s="532">
        <f>SUMIF($B:$B,$B$221,L:L)</f>
        <v>0</v>
      </c>
      <c r="S7" s="532">
        <f>SUMIF($B:$B,$B$221,M:M)</f>
        <v>0</v>
      </c>
      <c r="T7" s="532">
        <f>SUMIF($B:$B,$B$221,N:N)</f>
        <v>0</v>
      </c>
      <c r="U7" s="532">
        <f>SUMIF($B:$B,$B$221,O:O)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5" t="s">
        <v>57</v>
      </c>
      <c r="I8" s="1096"/>
      <c r="J8" s="1096"/>
      <c r="K8" s="318">
        <f>SUMIF($B:$B,$B18,K:K)</f>
        <v>0</v>
      </c>
      <c r="L8" s="318">
        <f>SUMIF($B:$B,$B18,L:L)</f>
        <v>0</v>
      </c>
      <c r="M8" s="318">
        <f>SUMIF($B:$B,$B18,M:M)</f>
        <v>0</v>
      </c>
      <c r="N8" s="318">
        <f>SUMIF($B:$B,$B18,N:N)</f>
        <v>0</v>
      </c>
      <c r="O8" s="318">
        <f>SUMIF($B:$B,$B18,O:O)</f>
        <v>0</v>
      </c>
      <c r="P8" s="482" t="s">
        <v>391</v>
      </c>
      <c r="Q8" s="532">
        <f>SUMPRODUCT($I$100:$I$109,K$100:K$109)+SUMPRODUCT($I$244:$I$251,K244:K251)</f>
        <v>0</v>
      </c>
      <c r="R8" s="532">
        <f>SUMPRODUCT($I$100:$I$109,L$100:L$109)+SUMPRODUCT($I$244:$I$251,L244:L251)</f>
        <v>0</v>
      </c>
      <c r="S8" s="532">
        <f>SUMPRODUCT($I$100:$I$109,M$100:M$109)+SUMPRODUCT($I$244:$I$251,M244:M251)</f>
        <v>0</v>
      </c>
      <c r="T8" s="532">
        <f>SUMPRODUCT($I$100:$I$109,N$100:N$109)+SUMPRODUCT($I$244:$I$251,N244:N251)</f>
        <v>0</v>
      </c>
      <c r="U8" s="532">
        <f>SUMPRODUCT($I$100:$I$109,O$100:O$109)+SUMPRODUCT($I$244:$I$251,O244:O251)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SUMIF($E:$E,E167,F:F)</f>
        <v>0</v>
      </c>
      <c r="L9" s="321">
        <f>SUMIF($E:$E,$E$477,G:G)</f>
        <v>0</v>
      </c>
      <c r="M9" s="321">
        <f>SUMIF($E:$E,$E$477,H:H)</f>
        <v>0</v>
      </c>
      <c r="N9" s="321">
        <f>SUMIF($E:$E,$E$477,I:I)</f>
        <v>0</v>
      </c>
      <c r="O9" s="321">
        <f>SUMIF($E:$E,$E$477,J:J)</f>
        <v>0</v>
      </c>
      <c r="P9" s="482" t="s">
        <v>68</v>
      </c>
      <c r="Q9" s="532">
        <f>SUMIF($B:$B,$B$477,K:K)</f>
        <v>0</v>
      </c>
      <c r="R9" s="532">
        <f>SUMIF($B:$B,$B$477,L:L)</f>
        <v>0</v>
      </c>
      <c r="S9" s="532">
        <f>SUMIF($B:$B,$B$477,M:M)</f>
        <v>0</v>
      </c>
      <c r="T9" s="532">
        <f>SUMIF($B:$B,$B$477,N:N)</f>
        <v>0</v>
      </c>
      <c r="U9" s="532">
        <f>SUMIF($B:$B,$B$477,O:O)</f>
        <v>0</v>
      </c>
      <c r="V9" s="527"/>
    </row>
    <row r="10" spans="1:22" s="2" customFormat="1" ht="21" customHeight="1" thickBot="1" x14ac:dyDescent="0.25">
      <c r="A10" s="336"/>
      <c r="B10" s="1097"/>
      <c r="C10" s="1097"/>
      <c r="D10" s="1097"/>
      <c r="E10" s="1097"/>
      <c r="F10" s="1097"/>
      <c r="G10" s="1097"/>
      <c r="H10" s="1097"/>
      <c r="I10" s="1097"/>
      <c r="J10" s="1097"/>
      <c r="K10" s="1098"/>
      <c r="L10" s="1098"/>
      <c r="M10" s="1098"/>
      <c r="N10" s="1098"/>
      <c r="O10" s="1099"/>
      <c r="P10" s="464" t="s">
        <v>130</v>
      </c>
      <c r="Q10" s="530">
        <f>SUMIF($B:$B,$B16,$K:$K)</f>
        <v>0</v>
      </c>
      <c r="R10" s="531">
        <f>SUMIF($B:$B,$B16,$K:$K)</f>
        <v>0</v>
      </c>
      <c r="S10" s="531">
        <f>SUMIF($B:$B,$B16,$K:$K)</f>
        <v>0</v>
      </c>
      <c r="T10" s="531">
        <f>SUMIF($B:$B,$B16,$K:$K)</f>
        <v>0</v>
      </c>
      <c r="U10" s="531">
        <f>SUMIF($B:$B,$B16,$K:$K)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00"/>
      <c r="C11" s="1100"/>
      <c r="D11" s="1100"/>
      <c r="E11" s="1100"/>
      <c r="F11" s="1100"/>
      <c r="G11" s="1100"/>
      <c r="H11" s="1100"/>
      <c r="I11" s="1100"/>
      <c r="J11" s="1100"/>
      <c r="K11" s="1100"/>
      <c r="L11" s="1100"/>
      <c r="M11" s="1100"/>
      <c r="N11" s="1100"/>
      <c r="O11" s="1100"/>
      <c r="P11" s="466" t="s">
        <v>245</v>
      </c>
      <c r="Q11" s="473">
        <f>SUM(Лист3!G4:G729)</f>
        <v>0</v>
      </c>
      <c r="R11" s="473">
        <f>SUM(Лист3!H4:H729)</f>
        <v>0</v>
      </c>
      <c r="S11" s="473">
        <f>SUM(Лист3!I4:I729)</f>
        <v>0</v>
      </c>
      <c r="T11" s="473">
        <f>SUM(Лист3!J4:J729)</f>
        <v>0</v>
      </c>
      <c r="U11" s="473">
        <f>SUM(Лист3!K4:K729)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256</v>
      </c>
      <c r="B16" s="185" t="s">
        <v>440</v>
      </c>
      <c r="C16" s="50" t="s">
        <v>5</v>
      </c>
      <c r="D16" s="183">
        <v>12</v>
      </c>
      <c r="E16" s="98">
        <v>0.505</v>
      </c>
      <c r="F16" s="203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38"/>
      <c r="B17" s="232" t="s">
        <v>162</v>
      </c>
      <c r="C17" s="244"/>
      <c r="D17" s="224"/>
      <c r="E17" s="224" t="s">
        <v>161</v>
      </c>
      <c r="F17" s="225">
        <f>SUMPRODUCT($F$13:$F$16,K13:K16)</f>
        <v>0</v>
      </c>
      <c r="G17" s="225">
        <f>SUMPRODUCT($F$13:$F$16,L13:L16)</f>
        <v>0</v>
      </c>
      <c r="H17" s="225">
        <f>SUMPRODUCT($F$13:$F$16,M13:M16)</f>
        <v>0</v>
      </c>
      <c r="I17" s="225">
        <f>SUMPRODUCT($F$13:$F$16,N13:N16)</f>
        <v>0</v>
      </c>
      <c r="J17" s="225">
        <f>SUMPRODUCT($F$13:$F$16,O13:O16)</f>
        <v>0</v>
      </c>
      <c r="K17" s="412">
        <f>SUMPRODUCT($I$13:$I$16,K13:K16)</f>
        <v>0</v>
      </c>
      <c r="L17" s="412">
        <f>SUMPRODUCT($I$13:$I$16,L13:L16)</f>
        <v>0</v>
      </c>
      <c r="M17" s="412">
        <f>SUMPRODUCT($I$13:$I$16,M13:M16)</f>
        <v>0</v>
      </c>
      <c r="N17" s="412">
        <f>SUMPRODUCT($I$13:$I$16,N13:N16)</f>
        <v>0</v>
      </c>
      <c r="O17" s="412">
        <f>SUMPRODUCT($I$13:$I$16,O13:O16)</f>
        <v>0</v>
      </c>
    </row>
    <row r="18" spans="1:15" s="26" customFormat="1" ht="13.5" thickBot="1" x14ac:dyDescent="0.25">
      <c r="A18" s="338"/>
      <c r="B18" s="226" t="s">
        <v>34</v>
      </c>
      <c r="C18" s="227"/>
      <c r="D18" s="228"/>
      <c r="E18" s="228"/>
      <c r="F18" s="229"/>
      <c r="G18" s="228"/>
      <c r="H18" s="230"/>
      <c r="I18" s="230"/>
      <c r="J18" s="231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38"/>
      <c r="B19" s="25" t="s">
        <v>6</v>
      </c>
      <c r="C19" s="187"/>
      <c r="D19" s="45"/>
      <c r="E19" s="45"/>
      <c r="F19" s="206"/>
      <c r="G19" s="45"/>
      <c r="H19" s="45"/>
      <c r="I19" s="45"/>
      <c r="J19" s="118"/>
      <c r="K19" s="291"/>
      <c r="L19" s="291"/>
      <c r="M19" s="56"/>
      <c r="N19" s="56"/>
      <c r="O19" s="56"/>
    </row>
    <row r="20" spans="1:15" s="26" customFormat="1" x14ac:dyDescent="0.2">
      <c r="A20" s="338" t="s">
        <v>511</v>
      </c>
      <c r="B20" s="185" t="s">
        <v>3</v>
      </c>
      <c r="C20" s="50" t="s">
        <v>29</v>
      </c>
      <c r="D20" s="107">
        <v>20</v>
      </c>
      <c r="E20" s="515">
        <v>0.67</v>
      </c>
      <c r="F20" s="203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38" t="s">
        <v>257</v>
      </c>
      <c r="B21" s="185" t="s">
        <v>3</v>
      </c>
      <c r="C21" s="50" t="s">
        <v>47</v>
      </c>
      <c r="D21" s="183">
        <v>20</v>
      </c>
      <c r="E21" s="180">
        <v>0.67</v>
      </c>
      <c r="F21" s="202">
        <v>1.4999999999999999E-2</v>
      </c>
      <c r="G21" s="409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38" t="s">
        <v>950</v>
      </c>
      <c r="B22" s="185" t="s">
        <v>780</v>
      </c>
      <c r="C22" s="50" t="s">
        <v>47</v>
      </c>
      <c r="D22" s="107">
        <v>20</v>
      </c>
      <c r="E22" s="181">
        <v>0.505</v>
      </c>
      <c r="F22" s="203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386</v>
      </c>
      <c r="B23" s="185" t="s">
        <v>3</v>
      </c>
      <c r="C23" s="50" t="s">
        <v>48</v>
      </c>
      <c r="D23" s="107">
        <v>10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38" t="s">
        <v>441</v>
      </c>
      <c r="B24" s="185" t="s">
        <v>440</v>
      </c>
      <c r="C24" s="50" t="s">
        <v>5</v>
      </c>
      <c r="D24" s="183">
        <v>12</v>
      </c>
      <c r="E24" s="98">
        <v>0.505</v>
      </c>
      <c r="F24" s="203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38"/>
      <c r="B25" s="232" t="s">
        <v>162</v>
      </c>
      <c r="C25" s="244"/>
      <c r="D25" s="224"/>
      <c r="E25" s="224" t="s">
        <v>161</v>
      </c>
      <c r="F25" s="225">
        <f>SUMPRODUCT($F$20:$F$24,K20:K24)</f>
        <v>0</v>
      </c>
      <c r="G25" s="225">
        <f>SUMPRODUCT($F$20:$F$24,L20:L24)</f>
        <v>0</v>
      </c>
      <c r="H25" s="225">
        <f>SUMPRODUCT($F$20:$F$24,M20:M24)</f>
        <v>0</v>
      </c>
      <c r="I25" s="225">
        <f>SUMPRODUCT($F$20:$F$24,N20:N24)</f>
        <v>0</v>
      </c>
      <c r="J25" s="225">
        <f>SUMPRODUCT($F$20:$F$24,O20:O24)</f>
        <v>0</v>
      </c>
      <c r="K25" s="412">
        <f>SUMPRODUCT($I$20:$I$24,K20:K24)</f>
        <v>0</v>
      </c>
      <c r="L25" s="412">
        <f>SUMPRODUCT($I$20:$I$24,L20:L24)</f>
        <v>0</v>
      </c>
      <c r="M25" s="412">
        <f>SUMPRODUCT($I$20:$I$24,M20:M24)</f>
        <v>0</v>
      </c>
      <c r="N25" s="412">
        <f>SUMPRODUCT($I$20:$I$24,N20:N24)</f>
        <v>0</v>
      </c>
      <c r="O25" s="412">
        <f>SUMPRODUCT($I$20:$I$24,O20:O24)</f>
        <v>0</v>
      </c>
    </row>
    <row r="26" spans="1:15" s="26" customFormat="1" ht="13.5" thickBot="1" x14ac:dyDescent="0.25">
      <c r="A26" s="338"/>
      <c r="B26" s="226" t="s">
        <v>34</v>
      </c>
      <c r="C26" s="227"/>
      <c r="D26" s="228"/>
      <c r="E26" s="228"/>
      <c r="F26" s="229"/>
      <c r="G26" s="228"/>
      <c r="H26" s="230"/>
      <c r="I26" s="230"/>
      <c r="J26" s="231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38"/>
      <c r="B27" s="184" t="s">
        <v>7</v>
      </c>
      <c r="C27" s="993"/>
      <c r="D27" s="73"/>
      <c r="E27" s="73"/>
      <c r="F27" s="516"/>
      <c r="G27" s="73"/>
      <c r="H27" s="73"/>
      <c r="I27" s="73"/>
      <c r="J27" s="994"/>
      <c r="K27" s="291"/>
      <c r="L27" s="291"/>
      <c r="M27" s="56"/>
      <c r="N27" s="56"/>
      <c r="O27" s="56"/>
    </row>
    <row r="28" spans="1:15" s="26" customFormat="1" x14ac:dyDescent="0.2">
      <c r="A28" s="338" t="s">
        <v>514</v>
      </c>
      <c r="B28" s="185" t="s">
        <v>739</v>
      </c>
      <c r="C28" s="50" t="s">
        <v>29</v>
      </c>
      <c r="D28" s="107">
        <v>20</v>
      </c>
      <c r="E28" s="181">
        <v>0.67</v>
      </c>
      <c r="F28" s="203">
        <v>8.9999999999999993E-3</v>
      </c>
      <c r="G28" s="52">
        <v>16</v>
      </c>
      <c r="H28" s="52">
        <v>144</v>
      </c>
      <c r="I28" s="85">
        <v>3.8</v>
      </c>
      <c r="J28" s="356">
        <v>4.2</v>
      </c>
      <c r="K28" s="15"/>
      <c r="L28" s="15"/>
      <c r="M28" s="15"/>
      <c r="N28" s="15"/>
      <c r="O28" s="15"/>
    </row>
    <row r="29" spans="1:15" s="26" customFormat="1" x14ac:dyDescent="0.2">
      <c r="A29" s="338" t="s">
        <v>727</v>
      </c>
      <c r="B29" s="706" t="s">
        <v>738</v>
      </c>
      <c r="C29" s="695" t="s">
        <v>29</v>
      </c>
      <c r="D29" s="696">
        <v>20</v>
      </c>
      <c r="E29" s="697">
        <v>0.505</v>
      </c>
      <c r="F29" s="698">
        <v>8.9999999999999993E-3</v>
      </c>
      <c r="G29" s="699">
        <v>16</v>
      </c>
      <c r="H29" s="699">
        <v>144</v>
      </c>
      <c r="I29" s="700">
        <v>3.8</v>
      </c>
      <c r="J29" s="995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258</v>
      </c>
      <c r="B30" s="185" t="s">
        <v>3</v>
      </c>
      <c r="C30" s="50" t="s">
        <v>47</v>
      </c>
      <c r="D30" s="183">
        <v>20</v>
      </c>
      <c r="E30" s="181">
        <v>0.505</v>
      </c>
      <c r="F30" s="202">
        <v>1.4999999999999999E-2</v>
      </c>
      <c r="G30" s="409">
        <v>8</v>
      </c>
      <c r="H30" s="30">
        <v>80</v>
      </c>
      <c r="I30" s="71">
        <v>7.6</v>
      </c>
      <c r="J30" s="361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38" t="s">
        <v>1228</v>
      </c>
      <c r="B31" s="185" t="s">
        <v>1227</v>
      </c>
      <c r="C31" s="50" t="s">
        <v>47</v>
      </c>
      <c r="D31" s="107">
        <v>20</v>
      </c>
      <c r="E31" s="181">
        <v>0.72</v>
      </c>
      <c r="F31" s="203">
        <v>1.4999999999999999E-2</v>
      </c>
      <c r="G31" s="17">
        <v>8</v>
      </c>
      <c r="H31" s="52">
        <v>80</v>
      </c>
      <c r="I31" s="85">
        <v>7.6</v>
      </c>
      <c r="J31" s="356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993</v>
      </c>
      <c r="B32" s="185" t="s">
        <v>994</v>
      </c>
      <c r="C32" s="50" t="s">
        <v>580</v>
      </c>
      <c r="D32" s="107">
        <v>12</v>
      </c>
      <c r="E32" s="181">
        <v>0.505</v>
      </c>
      <c r="F32" s="203">
        <v>1.4999999999999999E-2</v>
      </c>
      <c r="G32" s="17">
        <v>8</v>
      </c>
      <c r="H32" s="52">
        <v>80</v>
      </c>
      <c r="I32" s="85">
        <v>7.56</v>
      </c>
      <c r="J32" s="356">
        <v>8.02</v>
      </c>
      <c r="K32" s="15"/>
      <c r="L32" s="15"/>
      <c r="M32" s="15"/>
      <c r="N32" s="15"/>
      <c r="O32" s="15"/>
    </row>
    <row r="33" spans="1:15" s="26" customFormat="1" x14ac:dyDescent="0.2">
      <c r="A33" s="338" t="s">
        <v>782</v>
      </c>
      <c r="B33" s="650" t="s">
        <v>781</v>
      </c>
      <c r="C33" s="643" t="s">
        <v>580</v>
      </c>
      <c r="D33" s="644">
        <v>12</v>
      </c>
      <c r="E33" s="645">
        <v>0.4</v>
      </c>
      <c r="F33" s="646">
        <v>1.4999999999999999E-2</v>
      </c>
      <c r="G33" s="647">
        <v>8</v>
      </c>
      <c r="H33" s="548">
        <v>80</v>
      </c>
      <c r="I33" s="648">
        <v>7.56</v>
      </c>
      <c r="J33" s="996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1028</v>
      </c>
      <c r="B34" s="185" t="s">
        <v>3</v>
      </c>
      <c r="C34" s="50" t="s">
        <v>48</v>
      </c>
      <c r="D34" s="107">
        <v>10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7.7</v>
      </c>
      <c r="J34" s="356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38" t="s">
        <v>820</v>
      </c>
      <c r="B35" s="650" t="s">
        <v>819</v>
      </c>
      <c r="C35" s="643" t="s">
        <v>209</v>
      </c>
      <c r="D35" s="644">
        <v>12</v>
      </c>
      <c r="E35" s="645">
        <v>0.4</v>
      </c>
      <c r="F35" s="646">
        <v>0.03</v>
      </c>
      <c r="G35" s="647">
        <v>9</v>
      </c>
      <c r="H35" s="548">
        <v>54</v>
      </c>
      <c r="I35" s="648">
        <v>8.4</v>
      </c>
      <c r="J35" s="996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38" t="s">
        <v>259</v>
      </c>
      <c r="B36" s="185" t="s">
        <v>440</v>
      </c>
      <c r="C36" s="50" t="s">
        <v>5</v>
      </c>
      <c r="D36" s="183">
        <v>12</v>
      </c>
      <c r="E36" s="98">
        <v>0.505</v>
      </c>
      <c r="F36" s="203">
        <v>0.03</v>
      </c>
      <c r="G36" s="17">
        <v>9</v>
      </c>
      <c r="H36" s="30">
        <v>54</v>
      </c>
      <c r="I36" s="71">
        <v>9.6</v>
      </c>
      <c r="J36" s="361">
        <v>11.028</v>
      </c>
      <c r="K36" s="15"/>
      <c r="L36" s="15"/>
      <c r="M36" s="15"/>
      <c r="N36" s="15"/>
      <c r="O36" s="15"/>
    </row>
    <row r="37" spans="1:15" s="26" customFormat="1" x14ac:dyDescent="0.2">
      <c r="A37" s="338" t="s">
        <v>1158</v>
      </c>
      <c r="B37" s="185" t="s">
        <v>1155</v>
      </c>
      <c r="C37" s="50" t="s">
        <v>1154</v>
      </c>
      <c r="D37" s="107">
        <v>12</v>
      </c>
      <c r="E37" s="181">
        <v>0.505</v>
      </c>
      <c r="F37" s="203">
        <v>0.03</v>
      </c>
      <c r="G37" s="17">
        <v>9</v>
      </c>
      <c r="H37" s="52">
        <v>54</v>
      </c>
      <c r="I37" s="85">
        <v>11.52</v>
      </c>
      <c r="J37" s="356">
        <v>12.39</v>
      </c>
      <c r="K37" s="15"/>
      <c r="L37" s="15"/>
      <c r="M37" s="15"/>
      <c r="N37" s="15"/>
      <c r="O37" s="15"/>
    </row>
    <row r="38" spans="1:15" s="26" customFormat="1" ht="13.5" thickBot="1" x14ac:dyDescent="0.25">
      <c r="A38" s="338"/>
      <c r="B38" s="232" t="s">
        <v>162</v>
      </c>
      <c r="C38" s="244"/>
      <c r="D38" s="224"/>
      <c r="E38" s="224" t="s">
        <v>161</v>
      </c>
      <c r="F38" s="225">
        <f>SUMPRODUCT($F$28:$F$37,K28:K37)</f>
        <v>0</v>
      </c>
      <c r="G38" s="225">
        <f>SUMPRODUCT($F$28:$F$37,L28:L37)</f>
        <v>0</v>
      </c>
      <c r="H38" s="225">
        <f>SUMPRODUCT($F$28:$F$37,M28:M37)</f>
        <v>0</v>
      </c>
      <c r="I38" s="225">
        <f>SUMPRODUCT($F$28:$F$37,N28:N37)</f>
        <v>0</v>
      </c>
      <c r="J38" s="225">
        <f>SUMPRODUCT($F$28:$F$37,O28:O37)</f>
        <v>0</v>
      </c>
      <c r="K38" s="412">
        <f>SUMPRODUCT($I$28:$I$37,K28:K37)</f>
        <v>0</v>
      </c>
      <c r="L38" s="412">
        <f>SUMPRODUCT($I$28:$I$37,L28:L37)</f>
        <v>0</v>
      </c>
      <c r="M38" s="412">
        <f>SUMPRODUCT($I$28:$I$37,M28:M37)</f>
        <v>0</v>
      </c>
      <c r="N38" s="412">
        <f>SUMPRODUCT($I$28:$I$37,N28:N37)</f>
        <v>0</v>
      </c>
      <c r="O38" s="412">
        <f>SUMPRODUCT($I$28:$I$37,O28:O37)</f>
        <v>0</v>
      </c>
    </row>
    <row r="39" spans="1:15" s="26" customFormat="1" ht="13.5" thickBot="1" x14ac:dyDescent="0.25">
      <c r="A39" s="338"/>
      <c r="B39" s="226" t="s">
        <v>34</v>
      </c>
      <c r="C39" s="227"/>
      <c r="D39" s="228"/>
      <c r="E39" s="228"/>
      <c r="F39" s="229"/>
      <c r="G39" s="228"/>
      <c r="H39" s="230"/>
      <c r="I39" s="230"/>
      <c r="J39" s="231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38"/>
      <c r="B40" s="25" t="s">
        <v>8</v>
      </c>
      <c r="C40" s="187"/>
      <c r="D40" s="45"/>
      <c r="E40" s="45"/>
      <c r="F40" s="206"/>
      <c r="G40" s="45"/>
      <c r="H40" s="45"/>
      <c r="I40" s="45"/>
      <c r="J40" s="118"/>
      <c r="K40" s="291"/>
      <c r="L40" s="291"/>
      <c r="M40" s="56"/>
      <c r="N40" s="56"/>
      <c r="O40" s="56"/>
    </row>
    <row r="41" spans="1:15" s="26" customFormat="1" x14ac:dyDescent="0.2">
      <c r="A41" s="338" t="s">
        <v>513</v>
      </c>
      <c r="B41" s="99" t="s">
        <v>3</v>
      </c>
      <c r="C41" s="46" t="s">
        <v>29</v>
      </c>
      <c r="D41" s="100">
        <v>20</v>
      </c>
      <c r="E41" s="514">
        <v>0.67</v>
      </c>
      <c r="F41" s="448">
        <v>8.9999999999999993E-3</v>
      </c>
      <c r="G41" s="48">
        <v>16</v>
      </c>
      <c r="H41" s="48">
        <v>144</v>
      </c>
      <c r="I41" s="92">
        <v>3.8</v>
      </c>
      <c r="J41" s="421">
        <v>4.2</v>
      </c>
      <c r="K41" s="363"/>
      <c r="L41" s="363"/>
      <c r="M41" s="363"/>
      <c r="N41" s="363"/>
      <c r="O41" s="363"/>
    </row>
    <row r="42" spans="1:15" s="26" customFormat="1" x14ac:dyDescent="0.2">
      <c r="A42" s="338" t="s">
        <v>260</v>
      </c>
      <c r="B42" s="185" t="s">
        <v>3</v>
      </c>
      <c r="C42" s="50" t="s">
        <v>47</v>
      </c>
      <c r="D42" s="51">
        <v>20</v>
      </c>
      <c r="E42" s="58">
        <v>0.67</v>
      </c>
      <c r="F42" s="202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38" t="s">
        <v>951</v>
      </c>
      <c r="B43" s="185" t="s">
        <v>780</v>
      </c>
      <c r="C43" s="50" t="s">
        <v>47</v>
      </c>
      <c r="D43" s="51">
        <v>20</v>
      </c>
      <c r="E43" s="59">
        <v>0.505</v>
      </c>
      <c r="F43" s="203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1030</v>
      </c>
      <c r="B44" s="185" t="s">
        <v>3</v>
      </c>
      <c r="C44" s="50" t="s">
        <v>48</v>
      </c>
      <c r="D44" s="51">
        <v>10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38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4">
        <v>0.03</v>
      </c>
      <c r="G45" s="18">
        <v>9</v>
      </c>
      <c r="H45" s="34">
        <v>54</v>
      </c>
      <c r="I45" s="36">
        <v>9.6</v>
      </c>
      <c r="J45" s="169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38"/>
      <c r="B46" s="222" t="s">
        <v>162</v>
      </c>
      <c r="C46" s="233"/>
      <c r="D46" s="224"/>
      <c r="E46" s="224" t="s">
        <v>161</v>
      </c>
      <c r="F46" s="225">
        <f>SUMPRODUCT($F$41:$F$45,K41:K45)</f>
        <v>0</v>
      </c>
      <c r="G46" s="225">
        <f>SUMPRODUCT($F$41:$F$45,L41:L45)</f>
        <v>0</v>
      </c>
      <c r="H46" s="225">
        <f>SUMPRODUCT($F$41:$F$45,M41:M45)</f>
        <v>0</v>
      </c>
      <c r="I46" s="225">
        <f>SUMPRODUCT($F$41:$F$45,N41:N45)</f>
        <v>0</v>
      </c>
      <c r="J46" s="225">
        <f>SUMPRODUCT($F$41:$F$45,O41:O45)</f>
        <v>0</v>
      </c>
      <c r="K46" s="412">
        <f>SUMPRODUCT($I$41:$I$45,K41:K45)</f>
        <v>0</v>
      </c>
      <c r="L46" s="412">
        <f>SUMPRODUCT($I$41:$I$45,L41:L45)</f>
        <v>0</v>
      </c>
      <c r="M46" s="412">
        <f>SUMPRODUCT($I$41:$I$45,M41:M45)</f>
        <v>0</v>
      </c>
      <c r="N46" s="412">
        <f>SUMPRODUCT($I$41:$I$45,N41:N45)</f>
        <v>0</v>
      </c>
      <c r="O46" s="412">
        <f>SUMPRODUCT($I$41:$I$45,O41:O45)</f>
        <v>0</v>
      </c>
    </row>
    <row r="47" spans="1:15" s="26" customFormat="1" ht="13.5" thickBot="1" x14ac:dyDescent="0.25">
      <c r="A47" s="338"/>
      <c r="B47" s="226" t="s">
        <v>34</v>
      </c>
      <c r="C47" s="227"/>
      <c r="D47" s="228"/>
      <c r="E47" s="228"/>
      <c r="F47" s="229"/>
      <c r="G47" s="228"/>
      <c r="H47" s="230"/>
      <c r="I47" s="230"/>
      <c r="J47" s="231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38"/>
      <c r="B48" s="64" t="s">
        <v>9</v>
      </c>
      <c r="C48" s="65"/>
      <c r="D48" s="55"/>
      <c r="E48" s="55"/>
      <c r="F48" s="207"/>
      <c r="G48" s="55"/>
      <c r="H48" s="55"/>
      <c r="I48" s="55"/>
      <c r="J48" s="170"/>
      <c r="K48" s="291"/>
      <c r="L48" s="291"/>
      <c r="M48" s="56"/>
      <c r="N48" s="56"/>
      <c r="O48" s="56"/>
    </row>
    <row r="49" spans="1:15" s="26" customFormat="1" x14ac:dyDescent="0.2">
      <c r="A49" s="338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48">
        <v>8.9999999999999993E-3</v>
      </c>
      <c r="G49" s="48">
        <v>16</v>
      </c>
      <c r="H49" s="48">
        <v>144</v>
      </c>
      <c r="I49" s="92">
        <v>3.8</v>
      </c>
      <c r="J49" s="421">
        <v>4.2</v>
      </c>
      <c r="K49" s="363"/>
      <c r="L49" s="363"/>
      <c r="M49" s="363"/>
      <c r="N49" s="363"/>
      <c r="O49" s="363"/>
    </row>
    <row r="50" spans="1:15" s="26" customFormat="1" x14ac:dyDescent="0.2">
      <c r="A50" s="338" t="s">
        <v>262</v>
      </c>
      <c r="B50" s="185" t="s">
        <v>3</v>
      </c>
      <c r="C50" s="62" t="s">
        <v>47</v>
      </c>
      <c r="D50" s="68">
        <v>20</v>
      </c>
      <c r="E50" s="59">
        <v>0.505</v>
      </c>
      <c r="F50" s="202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38" t="s">
        <v>1029</v>
      </c>
      <c r="B51" s="185" t="s">
        <v>3</v>
      </c>
      <c r="C51" s="29" t="s">
        <v>48</v>
      </c>
      <c r="D51" s="188">
        <v>10</v>
      </c>
      <c r="E51" s="59">
        <v>0.505</v>
      </c>
      <c r="F51" s="203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38" t="s">
        <v>895</v>
      </c>
      <c r="B52" s="745" t="s">
        <v>897</v>
      </c>
      <c r="C52" s="746" t="s">
        <v>15</v>
      </c>
      <c r="D52" s="747">
        <v>8</v>
      </c>
      <c r="E52" s="59">
        <v>0.505</v>
      </c>
      <c r="F52" s="203">
        <v>1.4999999999999999E-2</v>
      </c>
      <c r="G52" s="752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38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4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38"/>
      <c r="B54" s="222" t="s">
        <v>162</v>
      </c>
      <c r="C54" s="223"/>
      <c r="D54" s="224"/>
      <c r="E54" s="224" t="s">
        <v>161</v>
      </c>
      <c r="F54" s="225">
        <f>SUMPRODUCT($F$49:$F$53,K49:K53)</f>
        <v>0</v>
      </c>
      <c r="G54" s="225">
        <f t="shared" ref="G54:J54" si="0">SUMPRODUCT($F$49:$F$53,L49:L53)</f>
        <v>0</v>
      </c>
      <c r="H54" s="225">
        <f>SUMPRODUCT($F$49:$F$53,M49:M53)</f>
        <v>0</v>
      </c>
      <c r="I54" s="225">
        <f t="shared" si="0"/>
        <v>0</v>
      </c>
      <c r="J54" s="225">
        <f t="shared" si="0"/>
        <v>0</v>
      </c>
      <c r="K54" s="412">
        <f t="shared" ref="K54" si="1">SUMPRODUCT($I$49:$I$53,K49:K53)</f>
        <v>0</v>
      </c>
      <c r="L54" s="412">
        <f t="shared" ref="L54:O54" si="2">SUMPRODUCT($I$49:$I$53,L49:L53)</f>
        <v>0</v>
      </c>
      <c r="M54" s="412">
        <f t="shared" si="2"/>
        <v>0</v>
      </c>
      <c r="N54" s="412">
        <f t="shared" si="2"/>
        <v>0</v>
      </c>
      <c r="O54" s="412">
        <f t="shared" si="2"/>
        <v>0</v>
      </c>
    </row>
    <row r="55" spans="1:15" s="26" customFormat="1" ht="13.5" thickBot="1" x14ac:dyDescent="0.25">
      <c r="A55" s="338"/>
      <c r="B55" s="226" t="s">
        <v>34</v>
      </c>
      <c r="C55" s="227"/>
      <c r="D55" s="228"/>
      <c r="E55" s="228"/>
      <c r="F55" s="229"/>
      <c r="G55" s="228"/>
      <c r="H55" s="230"/>
      <c r="I55" s="230"/>
      <c r="J55" s="231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38"/>
      <c r="B56" s="73" t="s">
        <v>931</v>
      </c>
      <c r="C56" s="65"/>
      <c r="D56" s="55"/>
      <c r="E56" s="55"/>
      <c r="F56" s="207"/>
      <c r="G56" s="55"/>
      <c r="H56" s="55"/>
      <c r="I56" s="55"/>
      <c r="J56" s="170"/>
      <c r="K56" s="291"/>
      <c r="L56" s="291"/>
      <c r="M56" s="56"/>
      <c r="N56" s="56"/>
      <c r="O56" s="56"/>
    </row>
    <row r="57" spans="1:15" s="26" customFormat="1" ht="13.5" hidden="1" thickBot="1" x14ac:dyDescent="0.25">
      <c r="A57" s="338"/>
      <c r="B57" s="753" t="s">
        <v>983</v>
      </c>
      <c r="C57" s="76" t="s">
        <v>54</v>
      </c>
      <c r="D57" s="77">
        <v>4</v>
      </c>
      <c r="E57" s="78">
        <v>0.505</v>
      </c>
      <c r="F57" s="754">
        <v>1.7000000000000001E-2</v>
      </c>
      <c r="G57" s="755">
        <v>9</v>
      </c>
      <c r="H57" s="79">
        <v>36</v>
      </c>
      <c r="I57" s="79">
        <v>12</v>
      </c>
      <c r="J57" s="756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38" t="s">
        <v>265</v>
      </c>
      <c r="B58" s="803" t="s">
        <v>936</v>
      </c>
      <c r="C58" s="802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38"/>
      <c r="B59" s="232" t="s">
        <v>162</v>
      </c>
      <c r="C59" s="244"/>
      <c r="D59" s="224"/>
      <c r="E59" s="224" t="s">
        <v>161</v>
      </c>
      <c r="F59" s="225">
        <f>SUMPRODUCT($F$20:$F$24,K54:K58)</f>
        <v>0</v>
      </c>
      <c r="G59" s="225">
        <f>SUMPRODUCT($F$20:$F$24,L54:L58)</f>
        <v>0</v>
      </c>
      <c r="H59" s="225">
        <f>SUMPRODUCT($F$20:$F$24,M54:M58)</f>
        <v>0</v>
      </c>
      <c r="I59" s="225">
        <f>SUMPRODUCT($F$20:$F$24,N54:N58)</f>
        <v>0</v>
      </c>
      <c r="J59" s="225">
        <f>SUMPRODUCT($F$20:$F$24,O54:O58)</f>
        <v>0</v>
      </c>
      <c r="K59" s="804">
        <f>SUMPRODUCT($I$57:$I$58,K57:K58)</f>
        <v>0</v>
      </c>
      <c r="L59" s="804">
        <f t="shared" ref="L59:O59" si="4">SUMPRODUCT($I$57:$I$58,L57:L58)</f>
        <v>0</v>
      </c>
      <c r="M59" s="804">
        <f t="shared" si="4"/>
        <v>0</v>
      </c>
      <c r="N59" s="804">
        <f t="shared" si="4"/>
        <v>0</v>
      </c>
      <c r="O59" s="804">
        <f t="shared" si="4"/>
        <v>0</v>
      </c>
    </row>
    <row r="60" spans="1:15" s="26" customFormat="1" ht="13.5" thickBot="1" x14ac:dyDescent="0.25">
      <c r="A60" s="338"/>
      <c r="B60" s="226" t="s">
        <v>34</v>
      </c>
      <c r="C60" s="227"/>
      <c r="D60" s="228"/>
      <c r="E60" s="228"/>
      <c r="F60" s="229"/>
      <c r="G60" s="228"/>
      <c r="H60" s="230"/>
      <c r="I60" s="230"/>
      <c r="J60" s="231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38"/>
      <c r="B61" s="73" t="s">
        <v>1232</v>
      </c>
      <c r="C61" s="74"/>
      <c r="D61" s="55"/>
      <c r="E61" s="55"/>
      <c r="F61" s="207"/>
      <c r="G61" s="55"/>
      <c r="H61" s="55"/>
      <c r="I61" s="55"/>
      <c r="J61" s="170"/>
      <c r="K61" s="291"/>
      <c r="L61" s="291"/>
      <c r="M61" s="56"/>
      <c r="N61" s="56"/>
      <c r="O61" s="56"/>
    </row>
    <row r="62" spans="1:15" s="26" customFormat="1" x14ac:dyDescent="0.2">
      <c r="A62" s="338" t="s">
        <v>466</v>
      </c>
      <c r="B62" s="883" t="s">
        <v>1229</v>
      </c>
      <c r="C62" s="884" t="s">
        <v>53</v>
      </c>
      <c r="D62" s="80" t="s">
        <v>61</v>
      </c>
      <c r="E62" s="190">
        <v>0.67</v>
      </c>
      <c r="F62" s="201">
        <v>1.9E-2</v>
      </c>
      <c r="G62" s="885">
        <v>11</v>
      </c>
      <c r="H62" s="28">
        <v>44</v>
      </c>
      <c r="I62" s="49">
        <v>9.4</v>
      </c>
      <c r="J62" s="360">
        <v>10.35</v>
      </c>
      <c r="K62" s="363"/>
      <c r="L62" s="363"/>
      <c r="M62" s="363"/>
      <c r="N62" s="363"/>
      <c r="O62" s="363"/>
    </row>
    <row r="63" spans="1:15" s="26" customFormat="1" x14ac:dyDescent="0.2">
      <c r="A63" s="338" t="s">
        <v>525</v>
      </c>
      <c r="B63" s="185" t="s">
        <v>1230</v>
      </c>
      <c r="C63" s="50" t="s">
        <v>53</v>
      </c>
      <c r="D63" s="51" t="s">
        <v>61</v>
      </c>
      <c r="E63" s="59">
        <v>0.56999999999999995</v>
      </c>
      <c r="F63" s="203">
        <v>1.9E-2</v>
      </c>
      <c r="G63" s="17">
        <v>11</v>
      </c>
      <c r="H63" s="52">
        <v>44</v>
      </c>
      <c r="I63" s="85">
        <v>9.4</v>
      </c>
      <c r="J63" s="356">
        <v>10.35</v>
      </c>
      <c r="K63" s="15"/>
      <c r="L63" s="15"/>
      <c r="M63" s="15"/>
      <c r="N63" s="15"/>
      <c r="O63" s="15"/>
    </row>
    <row r="64" spans="1:15" s="26" customFormat="1" x14ac:dyDescent="0.2">
      <c r="A64" s="338" t="s">
        <v>465</v>
      </c>
      <c r="B64" s="1016" t="s">
        <v>1231</v>
      </c>
      <c r="C64" s="272" t="s">
        <v>53</v>
      </c>
      <c r="D64" s="839" t="s">
        <v>61</v>
      </c>
      <c r="E64" s="526">
        <v>0.505</v>
      </c>
      <c r="F64" s="202">
        <v>1.9E-2</v>
      </c>
      <c r="G64" s="409">
        <v>11</v>
      </c>
      <c r="H64" s="30">
        <v>44</v>
      </c>
      <c r="I64" s="71">
        <v>9.4</v>
      </c>
      <c r="J64" s="361">
        <v>10.35</v>
      </c>
      <c r="K64" s="15"/>
      <c r="L64" s="15"/>
      <c r="M64" s="15"/>
      <c r="N64" s="15"/>
      <c r="O64" s="15"/>
    </row>
    <row r="65" spans="1:15" s="26" customFormat="1" x14ac:dyDescent="0.2">
      <c r="A65" s="338" t="s">
        <v>1211</v>
      </c>
      <c r="B65" s="185" t="s">
        <v>1213</v>
      </c>
      <c r="C65" s="454" t="s">
        <v>15</v>
      </c>
      <c r="D65" s="1027">
        <v>8</v>
      </c>
      <c r="E65" s="59">
        <v>0.505</v>
      </c>
      <c r="F65" s="203">
        <v>1.4999999999999999E-2</v>
      </c>
      <c r="G65" s="17">
        <v>8</v>
      </c>
      <c r="H65" s="52">
        <v>64</v>
      </c>
      <c r="I65" s="85">
        <v>8</v>
      </c>
      <c r="J65" s="356">
        <v>8.58</v>
      </c>
      <c r="K65" s="15"/>
      <c r="L65" s="15"/>
      <c r="M65" s="15"/>
      <c r="N65" s="15"/>
      <c r="O65" s="15"/>
    </row>
    <row r="66" spans="1:15" s="26" customFormat="1" x14ac:dyDescent="0.2">
      <c r="A66" s="338" t="s">
        <v>1201</v>
      </c>
      <c r="B66" s="185" t="s">
        <v>1202</v>
      </c>
      <c r="C66" s="50" t="s">
        <v>15</v>
      </c>
      <c r="D66" s="1028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4"/>
      <c r="L66" s="15"/>
      <c r="M66" s="488"/>
      <c r="N66" s="15"/>
      <c r="O66" s="476"/>
    </row>
    <row r="67" spans="1:15" s="26" customFormat="1" x14ac:dyDescent="0.2">
      <c r="A67" s="338" t="s">
        <v>1203</v>
      </c>
      <c r="B67" s="1029" t="s">
        <v>1204</v>
      </c>
      <c r="C67" s="50" t="s">
        <v>15</v>
      </c>
      <c r="D67" s="1028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5"/>
      <c r="M67" s="488"/>
      <c r="N67" s="15"/>
      <c r="O67" s="476"/>
    </row>
    <row r="68" spans="1:15" s="26" customFormat="1" x14ac:dyDescent="0.2">
      <c r="A68" s="338" t="s">
        <v>1205</v>
      </c>
      <c r="B68" s="1029" t="s">
        <v>1206</v>
      </c>
      <c r="C68" s="50" t="s">
        <v>15</v>
      </c>
      <c r="D68" s="1028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5"/>
      <c r="M68" s="488"/>
      <c r="N68" s="15"/>
      <c r="O68" s="476"/>
    </row>
    <row r="69" spans="1:15" s="26" customFormat="1" x14ac:dyDescent="0.2">
      <c r="A69" s="1023" t="s">
        <v>1234</v>
      </c>
      <c r="B69" s="1024" t="s">
        <v>1233</v>
      </c>
      <c r="C69" s="941" t="s">
        <v>15</v>
      </c>
      <c r="D69" s="1025">
        <v>8</v>
      </c>
      <c r="E69" s="942"/>
      <c r="F69" s="943">
        <v>1.4E-2</v>
      </c>
      <c r="G69" s="997">
        <v>8</v>
      </c>
      <c r="H69" s="944">
        <v>64</v>
      </c>
      <c r="I69" s="945">
        <v>8</v>
      </c>
      <c r="J69" s="1026">
        <v>8.58</v>
      </c>
      <c r="K69" s="488"/>
      <c r="L69" s="14"/>
      <c r="M69" s="14"/>
      <c r="N69" s="14"/>
      <c r="O69" s="15"/>
    </row>
    <row r="70" spans="1:15" s="26" customFormat="1" x14ac:dyDescent="0.2">
      <c r="A70" s="338" t="s">
        <v>1235</v>
      </c>
      <c r="B70" s="1060" t="s">
        <v>1236</v>
      </c>
      <c r="C70" s="941" t="s">
        <v>15</v>
      </c>
      <c r="D70" s="1025">
        <v>8</v>
      </c>
      <c r="E70" s="942"/>
      <c r="F70" s="943">
        <v>1.4E-2</v>
      </c>
      <c r="G70" s="997">
        <v>8</v>
      </c>
      <c r="H70" s="944">
        <v>64</v>
      </c>
      <c r="I70" s="945">
        <v>8</v>
      </c>
      <c r="J70" s="1026">
        <v>8.58</v>
      </c>
      <c r="K70" s="488"/>
      <c r="L70" s="14"/>
      <c r="M70" s="14"/>
      <c r="N70" s="14"/>
      <c r="O70" s="15"/>
    </row>
    <row r="71" spans="1:15" s="26" customFormat="1" hidden="1" x14ac:dyDescent="0.2">
      <c r="A71" s="338"/>
      <c r="B71" s="1059" t="s">
        <v>1273</v>
      </c>
      <c r="C71" s="941" t="s">
        <v>15</v>
      </c>
      <c r="D71" s="1025">
        <v>8</v>
      </c>
      <c r="E71" s="942"/>
      <c r="F71" s="943">
        <v>1.4E-2</v>
      </c>
      <c r="G71" s="997">
        <v>8</v>
      </c>
      <c r="H71" s="944">
        <v>64</v>
      </c>
      <c r="I71" s="945">
        <v>8</v>
      </c>
      <c r="J71" s="1026">
        <v>8.58</v>
      </c>
      <c r="K71" s="488"/>
      <c r="L71" s="14"/>
      <c r="M71" s="14"/>
      <c r="N71" s="14"/>
      <c r="O71" s="15"/>
    </row>
    <row r="72" spans="1:15" s="26" customFormat="1" hidden="1" x14ac:dyDescent="0.2">
      <c r="A72" s="338"/>
      <c r="B72" s="1059" t="s">
        <v>1272</v>
      </c>
      <c r="C72" s="941" t="s">
        <v>15</v>
      </c>
      <c r="D72" s="1025">
        <v>8</v>
      </c>
      <c r="E72" s="942"/>
      <c r="F72" s="943">
        <v>1.4E-2</v>
      </c>
      <c r="G72" s="997">
        <v>8</v>
      </c>
      <c r="H72" s="944">
        <v>64</v>
      </c>
      <c r="I72" s="945">
        <v>8</v>
      </c>
      <c r="J72" s="1026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1251</v>
      </c>
      <c r="B73" s="1059" t="s">
        <v>1242</v>
      </c>
      <c r="C73" s="941" t="s">
        <v>15</v>
      </c>
      <c r="D73" s="1025">
        <v>8</v>
      </c>
      <c r="E73" s="942"/>
      <c r="F73" s="943">
        <v>1.4E-2</v>
      </c>
      <c r="G73" s="997">
        <v>8</v>
      </c>
      <c r="H73" s="944">
        <v>64</v>
      </c>
      <c r="I73" s="945">
        <v>8</v>
      </c>
      <c r="J73" s="1026">
        <v>8.58</v>
      </c>
      <c r="K73" s="14"/>
      <c r="L73" s="14"/>
      <c r="M73" s="14"/>
      <c r="N73" s="14"/>
      <c r="O73" s="15"/>
    </row>
    <row r="74" spans="1:15" s="26" customFormat="1" x14ac:dyDescent="0.2">
      <c r="A74" s="338" t="s">
        <v>1244</v>
      </c>
      <c r="B74" s="1060" t="s">
        <v>1243</v>
      </c>
      <c r="C74" s="941" t="s">
        <v>15</v>
      </c>
      <c r="D74" s="1025">
        <v>8</v>
      </c>
      <c r="E74" s="942"/>
      <c r="F74" s="943">
        <v>1.4E-2</v>
      </c>
      <c r="G74" s="997">
        <v>8</v>
      </c>
      <c r="H74" s="944">
        <v>64</v>
      </c>
      <c r="I74" s="945">
        <v>8</v>
      </c>
      <c r="J74" s="1026">
        <v>8.58</v>
      </c>
      <c r="K74" s="14"/>
      <c r="L74" s="14"/>
      <c r="M74" s="14"/>
      <c r="N74" s="14"/>
      <c r="O74" s="15"/>
    </row>
    <row r="75" spans="1:15" s="26" customFormat="1" ht="13.5" thickBot="1" x14ac:dyDescent="0.25">
      <c r="A75" s="338"/>
      <c r="B75" s="1008"/>
      <c r="C75" s="1009"/>
      <c r="D75" s="1010"/>
      <c r="E75" s="1011"/>
      <c r="F75" s="1012"/>
      <c r="G75" s="1013"/>
      <c r="H75" s="1010"/>
      <c r="I75" s="1014"/>
      <c r="J75" s="1015"/>
      <c r="K75" s="1017"/>
      <c r="L75" s="1017"/>
      <c r="M75" s="1017"/>
      <c r="N75" s="1017"/>
      <c r="O75" s="103"/>
    </row>
    <row r="76" spans="1:15" s="26" customFormat="1" ht="13.5" thickBot="1" x14ac:dyDescent="0.25">
      <c r="A76" s="338"/>
      <c r="B76" s="853" t="s">
        <v>162</v>
      </c>
      <c r="C76" s="854"/>
      <c r="D76" s="855"/>
      <c r="E76" s="855" t="s">
        <v>161</v>
      </c>
      <c r="F76" s="856">
        <f>SUMPRODUCT($F$62:$F$75,K62:K75)</f>
        <v>0</v>
      </c>
      <c r="G76" s="856">
        <f>SUMPRODUCT($F$62:$F$75,L62:L75)</f>
        <v>0</v>
      </c>
      <c r="H76" s="856">
        <f>SUMPRODUCT($F$62:$F$75,M62:M75)</f>
        <v>0</v>
      </c>
      <c r="I76" s="856">
        <f>SUMPRODUCT($F$62:$F$75,N62:N75)</f>
        <v>0</v>
      </c>
      <c r="J76" s="857">
        <f>SUMPRODUCT($F$62:$F$75,O62:O75)</f>
        <v>0</v>
      </c>
      <c r="K76" s="38">
        <f>SUMPRODUCT($I$62:$I$75,K62:K75)</f>
        <v>0</v>
      </c>
      <c r="L76" s="38">
        <f>SUMPRODUCT($I$62:$I$75,L62:L75)</f>
        <v>0</v>
      </c>
      <c r="M76" s="38">
        <f>SUMPRODUCT($I$62:$I$75,M62:M75)</f>
        <v>0</v>
      </c>
      <c r="N76" s="38">
        <f>SUMPRODUCT($I$62:$I$75,N62:N75)</f>
        <v>0</v>
      </c>
      <c r="O76" s="38">
        <f>SUMPRODUCT($I$62:$I$75,O62:O75)</f>
        <v>0</v>
      </c>
    </row>
    <row r="77" spans="1:15" s="26" customFormat="1" ht="13.5" thickBot="1" x14ac:dyDescent="0.25">
      <c r="A77" s="338"/>
      <c r="B77" s="858" t="s">
        <v>34</v>
      </c>
      <c r="C77" s="227"/>
      <c r="D77" s="228"/>
      <c r="E77" s="228"/>
      <c r="F77" s="229"/>
      <c r="G77" s="228"/>
      <c r="H77" s="230"/>
      <c r="I77" s="230"/>
      <c r="J77" s="859"/>
      <c r="K77" s="43">
        <f>SUMPRODUCT($J$62:$J$75,K62:K75)</f>
        <v>0</v>
      </c>
      <c r="L77" s="43">
        <f>SUMPRODUCT($J$62:$J$75,L62:L75)</f>
        <v>0</v>
      </c>
      <c r="M77" s="43">
        <f>SUMPRODUCT($J$62:$J$75,M62:M75)</f>
        <v>0</v>
      </c>
      <c r="N77" s="43">
        <f>SUMPRODUCT($J$62:$J$75,N62:N75)</f>
        <v>0</v>
      </c>
      <c r="O77" s="43">
        <f>SUMPRODUCT($J$62:$J$75,O62:O75)</f>
        <v>0</v>
      </c>
    </row>
    <row r="78" spans="1:15" s="26" customFormat="1" ht="13.5" thickBot="1" x14ac:dyDescent="0.25">
      <c r="A78" s="338"/>
      <c r="B78" s="175" t="s">
        <v>111</v>
      </c>
      <c r="C78" s="176"/>
      <c r="D78" s="177"/>
      <c r="E78" s="177"/>
      <c r="F78" s="210"/>
      <c r="G78" s="177"/>
      <c r="H78" s="177"/>
      <c r="I78" s="177"/>
      <c r="J78" s="178"/>
      <c r="K78" s="292"/>
      <c r="L78" s="292"/>
      <c r="M78" s="292"/>
      <c r="N78" s="292"/>
      <c r="O78" s="292"/>
    </row>
    <row r="79" spans="1:15" s="26" customFormat="1" x14ac:dyDescent="0.2">
      <c r="A79" s="338" t="s">
        <v>266</v>
      </c>
      <c r="B79" s="651" t="s">
        <v>3</v>
      </c>
      <c r="C79" s="46" t="s">
        <v>47</v>
      </c>
      <c r="D79" s="100">
        <v>20</v>
      </c>
      <c r="E79" s="67">
        <v>0.505</v>
      </c>
      <c r="F79" s="201">
        <v>1.4999999999999999E-2</v>
      </c>
      <c r="G79" s="16">
        <v>8</v>
      </c>
      <c r="H79" s="48">
        <v>80</v>
      </c>
      <c r="I79" s="49">
        <v>7.6</v>
      </c>
      <c r="J79" s="360">
        <v>8.6184999999999992</v>
      </c>
      <c r="K79" s="15"/>
      <c r="L79" s="15"/>
      <c r="M79" s="15"/>
      <c r="N79" s="15"/>
      <c r="O79" s="15"/>
    </row>
    <row r="80" spans="1:15" s="26" customFormat="1" ht="13.5" thickBot="1" x14ac:dyDescent="0.25">
      <c r="A80" s="338" t="s">
        <v>267</v>
      </c>
      <c r="B80" s="652" t="s">
        <v>3</v>
      </c>
      <c r="C80" s="271" t="s">
        <v>48</v>
      </c>
      <c r="D80" s="107">
        <v>10</v>
      </c>
      <c r="E80" s="59">
        <v>0.505</v>
      </c>
      <c r="F80" s="203">
        <v>1.4999999999999999E-2</v>
      </c>
      <c r="G80" s="17">
        <v>8</v>
      </c>
      <c r="H80" s="52">
        <v>80</v>
      </c>
      <c r="I80" s="85">
        <v>7.7</v>
      </c>
      <c r="J80" s="356">
        <v>8.6784999999999997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/>
      <c r="B81" s="232" t="s">
        <v>162</v>
      </c>
      <c r="C81" s="233"/>
      <c r="D81" s="224"/>
      <c r="E81" s="224" t="s">
        <v>161</v>
      </c>
      <c r="F81" s="225">
        <f>SUMPRODUCT($F$79:$F$80,K79:K80)</f>
        <v>0</v>
      </c>
      <c r="G81" s="225">
        <f>SUMPRODUCT($F$79:$F$80,L79:L80)</f>
        <v>0</v>
      </c>
      <c r="H81" s="225">
        <f>SUMPRODUCT($F$79:$F$80,M79:M80)</f>
        <v>0</v>
      </c>
      <c r="I81" s="225">
        <f>SUMPRODUCT($F$79:$F$80,N79:N80)</f>
        <v>0</v>
      </c>
      <c r="J81" s="225">
        <f>SUMPRODUCT($F$79:$F$80,O79:O80)</f>
        <v>0</v>
      </c>
      <c r="K81" s="586">
        <f>SUMPRODUCT($I$79:$I$80,K79:K80)</f>
        <v>0</v>
      </c>
      <c r="L81" s="586">
        <f>SUMPRODUCT($I$79:$I$80,L79:L80)</f>
        <v>0</v>
      </c>
      <c r="M81" s="586">
        <f>SUMPRODUCT($I$79:$I$80,M79:M80)</f>
        <v>0</v>
      </c>
      <c r="N81" s="587">
        <f>SUMPRODUCT($I$79:$I$80,N79:N80)</f>
        <v>0</v>
      </c>
      <c r="O81" s="587">
        <f>SUMPRODUCT($I$79:$I$80,O79:O80)</f>
        <v>0</v>
      </c>
    </row>
    <row r="82" spans="1:15" s="26" customFormat="1" ht="13.5" thickBot="1" x14ac:dyDescent="0.25">
      <c r="A82" s="338"/>
      <c r="B82" s="226" t="s">
        <v>34</v>
      </c>
      <c r="C82" s="227"/>
      <c r="D82" s="228"/>
      <c r="E82" s="228"/>
      <c r="F82" s="229"/>
      <c r="G82" s="228"/>
      <c r="H82" s="230"/>
      <c r="I82" s="230"/>
      <c r="J82" s="231"/>
      <c r="K82" s="449">
        <f>SUMPRODUCT($J$79:$J$80,K79:K80)</f>
        <v>0</v>
      </c>
      <c r="L82" s="449">
        <f>SUMPRODUCT($J$79:$J$80,L79:L80)</f>
        <v>0</v>
      </c>
      <c r="M82" s="449">
        <f>SUMPRODUCT($J$79:$J$80,M79:M80)</f>
        <v>0</v>
      </c>
      <c r="N82" s="449">
        <f>SUMPRODUCT($J$79:$J$80,N79:N80)</f>
        <v>0</v>
      </c>
      <c r="O82" s="449">
        <f>SUMPRODUCT($J$79:$J$80,O79:O80)</f>
        <v>0</v>
      </c>
    </row>
    <row r="83" spans="1:15" s="26" customFormat="1" ht="13.5" thickBot="1" x14ac:dyDescent="0.25">
      <c r="A83" s="338"/>
      <c r="B83" s="886" t="s">
        <v>1136</v>
      </c>
      <c r="C83" s="887"/>
      <c r="D83" s="888"/>
      <c r="E83" s="888"/>
      <c r="F83" s="889"/>
      <c r="G83" s="888"/>
      <c r="H83" s="888"/>
      <c r="I83" s="888"/>
      <c r="J83" s="890"/>
      <c r="K83" s="450"/>
      <c r="L83" s="450"/>
      <c r="M83" s="450"/>
      <c r="N83" s="450"/>
      <c r="O83" s="451"/>
    </row>
    <row r="84" spans="1:15" s="26" customFormat="1" hidden="1" x14ac:dyDescent="0.2">
      <c r="A84" s="338"/>
      <c r="B84" s="99" t="s">
        <v>3</v>
      </c>
      <c r="C84" s="46" t="s">
        <v>47</v>
      </c>
      <c r="D84" s="100">
        <v>20</v>
      </c>
      <c r="E84" s="67">
        <v>0.505</v>
      </c>
      <c r="F84" s="448">
        <v>1.4999999999999999E-2</v>
      </c>
      <c r="G84" s="16">
        <v>8</v>
      </c>
      <c r="H84" s="48">
        <v>80</v>
      </c>
      <c r="I84" s="92">
        <v>7.6</v>
      </c>
      <c r="J84" s="375">
        <v>8.6184999999999992</v>
      </c>
      <c r="K84" s="490"/>
      <c r="L84" s="363"/>
      <c r="M84" s="363"/>
      <c r="N84" s="363"/>
      <c r="O84" s="363"/>
    </row>
    <row r="85" spans="1:15" s="26" customFormat="1" x14ac:dyDescent="0.2">
      <c r="A85" s="338" t="s">
        <v>1135</v>
      </c>
      <c r="B85" s="745" t="s">
        <v>1131</v>
      </c>
      <c r="C85" s="50" t="s">
        <v>580</v>
      </c>
      <c r="D85" s="107">
        <v>12</v>
      </c>
      <c r="E85" s="181">
        <v>0.505</v>
      </c>
      <c r="F85" s="203">
        <v>1.4999999999999999E-2</v>
      </c>
      <c r="G85" s="17">
        <v>8</v>
      </c>
      <c r="H85" s="52">
        <v>80</v>
      </c>
      <c r="I85" s="85">
        <v>7.56</v>
      </c>
      <c r="J85" s="356">
        <v>8.02</v>
      </c>
      <c r="K85" s="476"/>
      <c r="L85" s="15"/>
      <c r="M85" s="15"/>
      <c r="N85" s="15"/>
      <c r="O85" s="15"/>
    </row>
    <row r="86" spans="1:15" s="26" customFormat="1" ht="13.5" thickBot="1" x14ac:dyDescent="0.25">
      <c r="A86" s="873" t="s">
        <v>1133</v>
      </c>
      <c r="B86" s="919" t="s">
        <v>1132</v>
      </c>
      <c r="C86" s="50" t="s">
        <v>580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1.25" hidden="1" customHeight="1" thickBot="1" x14ac:dyDescent="0.25">
      <c r="A87" s="338"/>
      <c r="B87" s="101" t="s">
        <v>570</v>
      </c>
      <c r="C87" s="872" t="s">
        <v>48</v>
      </c>
      <c r="D87" s="102">
        <v>10</v>
      </c>
      <c r="E87" s="60">
        <v>0.505</v>
      </c>
      <c r="F87" s="204">
        <v>1.4999999999999999E-2</v>
      </c>
      <c r="G87" s="18">
        <v>8</v>
      </c>
      <c r="H87" s="34">
        <v>80</v>
      </c>
      <c r="I87" s="63">
        <v>7.7</v>
      </c>
      <c r="J87" s="357">
        <v>8.6784999999999997</v>
      </c>
      <c r="K87" s="476"/>
      <c r="L87" s="15"/>
      <c r="M87" s="15"/>
      <c r="N87" s="15"/>
      <c r="O87" s="15"/>
    </row>
    <row r="88" spans="1:15" s="26" customFormat="1" ht="13.5" thickBot="1" x14ac:dyDescent="0.25">
      <c r="A88" s="338"/>
      <c r="B88" s="232" t="s">
        <v>162</v>
      </c>
      <c r="C88" s="233"/>
      <c r="D88" s="224"/>
      <c r="E88" s="224" t="s">
        <v>161</v>
      </c>
      <c r="F88" s="225">
        <f>SUMPRODUCT($F$84:$F$87,K84:K87)</f>
        <v>0</v>
      </c>
      <c r="G88" s="225">
        <f t="shared" ref="G88:J88" si="6">SUMPRODUCT($F$84:$F$87,L84:L87)</f>
        <v>0</v>
      </c>
      <c r="H88" s="225">
        <f t="shared" si="6"/>
        <v>0</v>
      </c>
      <c r="I88" s="225">
        <f>SUMPRODUCT($F$84:$F$87,N84:N87)</f>
        <v>0</v>
      </c>
      <c r="J88" s="225">
        <f t="shared" si="6"/>
        <v>0</v>
      </c>
      <c r="K88" s="38">
        <f>SUMPRODUCT($I$84:$I$87,K84:K87)</f>
        <v>0</v>
      </c>
      <c r="L88" s="38">
        <f t="shared" ref="L88:O88" si="7">SUMPRODUCT($I$84:$I$87,L84:L87)</f>
        <v>0</v>
      </c>
      <c r="M88" s="38">
        <f t="shared" si="7"/>
        <v>0</v>
      </c>
      <c r="N88" s="38">
        <f t="shared" si="7"/>
        <v>0</v>
      </c>
      <c r="O88" s="38">
        <f t="shared" si="7"/>
        <v>0</v>
      </c>
    </row>
    <row r="89" spans="1:15" s="26" customFormat="1" ht="13.5" thickBot="1" x14ac:dyDescent="0.25">
      <c r="A89" s="338"/>
      <c r="B89" s="226" t="s">
        <v>34</v>
      </c>
      <c r="C89" s="227"/>
      <c r="D89" s="228"/>
      <c r="E89" s="228"/>
      <c r="F89" s="229"/>
      <c r="G89" s="228"/>
      <c r="H89" s="230"/>
      <c r="I89" s="230"/>
      <c r="J89" s="231"/>
      <c r="K89" s="43">
        <f>SUMPRODUCT($J$84:$J$87,K84:K87)</f>
        <v>0</v>
      </c>
      <c r="L89" s="43">
        <f t="shared" ref="L89:O89" si="8">SUMPRODUCT($J$84:$J$87,L84:L87)</f>
        <v>0</v>
      </c>
      <c r="M89" s="43">
        <f t="shared" si="8"/>
        <v>0</v>
      </c>
      <c r="N89" s="43">
        <f t="shared" si="8"/>
        <v>0</v>
      </c>
      <c r="O89" s="43">
        <f t="shared" si="8"/>
        <v>0</v>
      </c>
    </row>
    <row r="90" spans="1:15" s="26" customFormat="1" x14ac:dyDescent="0.2">
      <c r="A90" s="338"/>
      <c r="B90" s="175" t="s">
        <v>217</v>
      </c>
      <c r="C90" s="176"/>
      <c r="D90" s="177"/>
      <c r="E90" s="177"/>
      <c r="F90" s="210"/>
      <c r="G90" s="177"/>
      <c r="H90" s="177"/>
      <c r="I90" s="177"/>
      <c r="J90" s="178"/>
      <c r="K90" s="769"/>
      <c r="L90" s="769"/>
      <c r="M90" s="769"/>
      <c r="N90" s="769"/>
      <c r="O90" s="770"/>
    </row>
    <row r="91" spans="1:15" s="26" customFormat="1" ht="13.5" thickBot="1" x14ac:dyDescent="0.25">
      <c r="A91" s="338" t="s">
        <v>270</v>
      </c>
      <c r="B91" s="101" t="s">
        <v>3</v>
      </c>
      <c r="C91" s="53" t="s">
        <v>47</v>
      </c>
      <c r="D91" s="102">
        <v>20</v>
      </c>
      <c r="E91" s="60">
        <v>0.505</v>
      </c>
      <c r="F91" s="204">
        <v>1.4999999999999999E-2</v>
      </c>
      <c r="G91" s="18">
        <v>8</v>
      </c>
      <c r="H91" s="34">
        <v>80</v>
      </c>
      <c r="I91" s="63">
        <v>7.6</v>
      </c>
      <c r="J91" s="357">
        <v>8.6184999999999992</v>
      </c>
      <c r="K91" s="476"/>
      <c r="L91" s="15"/>
      <c r="M91" s="15"/>
      <c r="N91" s="15"/>
      <c r="O91" s="15"/>
    </row>
    <row r="92" spans="1:15" s="26" customFormat="1" ht="13.5" thickBot="1" x14ac:dyDescent="0.25">
      <c r="A92" s="338"/>
      <c r="B92" s="232" t="s">
        <v>162</v>
      </c>
      <c r="C92" s="233"/>
      <c r="D92" s="224"/>
      <c r="E92" s="224" t="s">
        <v>161</v>
      </c>
      <c r="F92" s="225">
        <f>$F91*K91</f>
        <v>0</v>
      </c>
      <c r="G92" s="225">
        <f>$F91*L91</f>
        <v>0</v>
      </c>
      <c r="H92" s="225">
        <f>$F91*M91</f>
        <v>0</v>
      </c>
      <c r="I92" s="225">
        <f>$F91*N91</f>
        <v>0</v>
      </c>
      <c r="J92" s="225">
        <f>$F91*O91</f>
        <v>0</v>
      </c>
      <c r="K92" s="38">
        <f t="shared" ref="K92" si="9">$I$91*K91</f>
        <v>0</v>
      </c>
      <c r="L92" s="38">
        <f t="shared" ref="L92:O92" si="10">$I$91*L91</f>
        <v>0</v>
      </c>
      <c r="M92" s="38">
        <f t="shared" si="10"/>
        <v>0</v>
      </c>
      <c r="N92" s="38">
        <f t="shared" si="10"/>
        <v>0</v>
      </c>
      <c r="O92" s="38">
        <f t="shared" si="10"/>
        <v>0</v>
      </c>
    </row>
    <row r="93" spans="1:15" s="26" customFormat="1" ht="13.5" thickBot="1" x14ac:dyDescent="0.25">
      <c r="A93" s="338"/>
      <c r="B93" s="226" t="s">
        <v>34</v>
      </c>
      <c r="C93" s="227"/>
      <c r="D93" s="228"/>
      <c r="E93" s="228"/>
      <c r="F93" s="229"/>
      <c r="G93" s="228"/>
      <c r="H93" s="230"/>
      <c r="I93" s="230"/>
      <c r="J93" s="231"/>
      <c r="K93" s="43">
        <f t="shared" ref="K93" si="11">$J$91*K91</f>
        <v>0</v>
      </c>
      <c r="L93" s="43">
        <f t="shared" ref="L93:O93" si="12">$J$91*L91</f>
        <v>0</v>
      </c>
      <c r="M93" s="43">
        <f t="shared" si="12"/>
        <v>0</v>
      </c>
      <c r="N93" s="43">
        <f t="shared" si="12"/>
        <v>0</v>
      </c>
      <c r="O93" s="43">
        <f t="shared" si="12"/>
        <v>0</v>
      </c>
    </row>
    <row r="94" spans="1:15" s="26" customFormat="1" x14ac:dyDescent="0.2">
      <c r="A94" s="338"/>
      <c r="B94" s="358" t="s">
        <v>10</v>
      </c>
      <c r="C94" s="359"/>
      <c r="D94" s="84"/>
      <c r="E94" s="84"/>
      <c r="F94" s="209"/>
      <c r="G94" s="84"/>
      <c r="H94" s="84"/>
      <c r="I94" s="84"/>
      <c r="J94" s="173"/>
      <c r="K94" s="291"/>
      <c r="L94" s="291"/>
      <c r="M94" s="56"/>
      <c r="N94" s="56"/>
      <c r="O94" s="56"/>
    </row>
    <row r="95" spans="1:15" s="26" customFormat="1" ht="15" customHeight="1" thickBot="1" x14ac:dyDescent="0.25">
      <c r="A95" s="338" t="s">
        <v>867</v>
      </c>
      <c r="B95" s="185" t="s">
        <v>1163</v>
      </c>
      <c r="C95" s="50" t="s">
        <v>580</v>
      </c>
      <c r="D95" s="107">
        <v>12</v>
      </c>
      <c r="E95" s="181">
        <v>0.4</v>
      </c>
      <c r="F95" s="203">
        <v>1.4999999999999999E-2</v>
      </c>
      <c r="G95" s="17">
        <v>8</v>
      </c>
      <c r="H95" s="52">
        <v>80</v>
      </c>
      <c r="I95" s="85">
        <v>7.56</v>
      </c>
      <c r="J95" s="356">
        <v>8.02</v>
      </c>
      <c r="K95" s="15"/>
      <c r="L95" s="15"/>
      <c r="M95" s="15"/>
      <c r="N95" s="15"/>
      <c r="O95" s="15"/>
    </row>
    <row r="96" spans="1:15" s="26" customFormat="1" ht="13.5" customHeight="1" thickBot="1" x14ac:dyDescent="0.25">
      <c r="A96" s="338"/>
      <c r="B96" s="232" t="s">
        <v>162</v>
      </c>
      <c r="C96" s="233"/>
      <c r="D96" s="224"/>
      <c r="E96" s="224" t="s">
        <v>161</v>
      </c>
      <c r="F96" s="225">
        <f>$F95*K95</f>
        <v>0</v>
      </c>
      <c r="G96" s="225">
        <f>$F95*L95</f>
        <v>0</v>
      </c>
      <c r="H96" s="225">
        <f>$F95*M95</f>
        <v>0</v>
      </c>
      <c r="I96" s="225">
        <f>$F95*N95</f>
        <v>0</v>
      </c>
      <c r="J96" s="225">
        <f>$F95*O95</f>
        <v>0</v>
      </c>
      <c r="K96" s="38">
        <f>$I$95*K95</f>
        <v>0</v>
      </c>
      <c r="L96" s="38">
        <f t="shared" ref="L96:O96" si="13">$I$91*L95</f>
        <v>0</v>
      </c>
      <c r="M96" s="38">
        <f t="shared" si="13"/>
        <v>0</v>
      </c>
      <c r="N96" s="38">
        <f t="shared" si="13"/>
        <v>0</v>
      </c>
      <c r="O96" s="38">
        <f t="shared" si="13"/>
        <v>0</v>
      </c>
    </row>
    <row r="97" spans="1:15" s="26" customFormat="1" ht="13.5" customHeight="1" thickBot="1" x14ac:dyDescent="0.25">
      <c r="A97" s="338"/>
      <c r="B97" s="226" t="s">
        <v>34</v>
      </c>
      <c r="C97" s="227"/>
      <c r="D97" s="228"/>
      <c r="E97" s="228"/>
      <c r="F97" s="229"/>
      <c r="G97" s="228"/>
      <c r="H97" s="230"/>
      <c r="I97" s="230"/>
      <c r="J97" s="231"/>
      <c r="K97" s="43">
        <f>$J$95*K95</f>
        <v>0</v>
      </c>
      <c r="L97" s="43">
        <f t="shared" ref="L97:O97" si="14">$J$91*L95</f>
        <v>0</v>
      </c>
      <c r="M97" s="43">
        <f t="shared" si="14"/>
        <v>0</v>
      </c>
      <c r="N97" s="43">
        <f t="shared" si="14"/>
        <v>0</v>
      </c>
      <c r="O97" s="43">
        <f t="shared" si="14"/>
        <v>0</v>
      </c>
    </row>
    <row r="98" spans="1:15" s="26" customFormat="1" ht="16.5" thickBot="1" x14ac:dyDescent="0.25">
      <c r="A98" s="338"/>
      <c r="B98" s="282" t="s">
        <v>139</v>
      </c>
      <c r="C98" s="235"/>
      <c r="D98" s="70"/>
      <c r="E98" s="70"/>
      <c r="F98" s="208"/>
      <c r="G98" s="70"/>
      <c r="H98" s="70"/>
      <c r="I98" s="70"/>
      <c r="J98" s="172"/>
      <c r="K98" s="291"/>
      <c r="L98" s="291"/>
      <c r="M98" s="56"/>
      <c r="N98" s="56"/>
      <c r="O98" s="56"/>
    </row>
    <row r="99" spans="1:15" s="26" customFormat="1" ht="16.5" thickBot="1" x14ac:dyDescent="0.3">
      <c r="A99" s="338"/>
      <c r="B99" s="368" t="s">
        <v>541</v>
      </c>
      <c r="C99" s="383"/>
      <c r="D99" s="384"/>
      <c r="E99" s="385"/>
      <c r="F99" s="386"/>
      <c r="G99" s="387"/>
      <c r="H99" s="387"/>
      <c r="I99" s="388"/>
      <c r="J99" s="389"/>
      <c r="K99" s="14"/>
      <c r="L99" s="14"/>
      <c r="M99" s="15"/>
      <c r="N99" s="15"/>
      <c r="O99" s="15"/>
    </row>
    <row r="100" spans="1:15" s="26" customFormat="1" x14ac:dyDescent="0.2">
      <c r="A100" s="338" t="s">
        <v>272</v>
      </c>
      <c r="B100" s="99" t="s">
        <v>212</v>
      </c>
      <c r="C100" s="46" t="s">
        <v>38</v>
      </c>
      <c r="D100" s="954">
        <v>20</v>
      </c>
      <c r="E100" s="67">
        <v>0.505</v>
      </c>
      <c r="F100" s="448">
        <v>8.9999999999999993E-3</v>
      </c>
      <c r="G100" s="48">
        <v>16</v>
      </c>
      <c r="H100" s="48">
        <v>144</v>
      </c>
      <c r="I100" s="92">
        <v>4</v>
      </c>
      <c r="J100" s="375">
        <v>4.4032</v>
      </c>
      <c r="K100" s="489"/>
      <c r="L100" s="363"/>
      <c r="M100" s="489"/>
      <c r="N100" s="363"/>
      <c r="O100" s="490"/>
    </row>
    <row r="101" spans="1:15" s="26" customFormat="1" x14ac:dyDescent="0.2">
      <c r="A101" s="338" t="s">
        <v>1033</v>
      </c>
      <c r="B101" s="185" t="s">
        <v>968</v>
      </c>
      <c r="C101" s="50" t="s">
        <v>38</v>
      </c>
      <c r="D101" s="955">
        <v>20</v>
      </c>
      <c r="E101" s="58">
        <v>0.25</v>
      </c>
      <c r="F101" s="203">
        <v>8.9999999999999993E-3</v>
      </c>
      <c r="G101" s="52">
        <v>16</v>
      </c>
      <c r="H101" s="52">
        <v>144</v>
      </c>
      <c r="I101" s="85">
        <v>4</v>
      </c>
      <c r="J101" s="356">
        <v>4.4032</v>
      </c>
      <c r="K101" s="488"/>
      <c r="L101" s="15"/>
      <c r="M101" s="488"/>
      <c r="N101" s="15"/>
      <c r="O101" s="476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55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273</v>
      </c>
      <c r="B103" s="185" t="s">
        <v>214</v>
      </c>
      <c r="C103" s="50" t="s">
        <v>38</v>
      </c>
      <c r="D103" s="955">
        <v>20</v>
      </c>
      <c r="E103" s="59">
        <v>0.505</v>
      </c>
      <c r="F103" s="203">
        <v>8.9999999999999993E-3</v>
      </c>
      <c r="G103" s="52">
        <v>16</v>
      </c>
      <c r="H103" s="52">
        <v>144</v>
      </c>
      <c r="I103" s="85">
        <v>4</v>
      </c>
      <c r="J103" s="356">
        <v>4.4032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274</v>
      </c>
      <c r="B104" s="185" t="s">
        <v>213</v>
      </c>
      <c r="C104" s="50" t="s">
        <v>38</v>
      </c>
      <c r="D104" s="955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956</v>
      </c>
      <c r="B105" s="185" t="s">
        <v>969</v>
      </c>
      <c r="C105" s="50" t="s">
        <v>47</v>
      </c>
      <c r="D105" s="955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625</v>
      </c>
      <c r="B106" s="185" t="s">
        <v>626</v>
      </c>
      <c r="C106" s="50" t="s">
        <v>38</v>
      </c>
      <c r="D106" s="955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1195</v>
      </c>
      <c r="B107" s="185" t="s">
        <v>1199</v>
      </c>
      <c r="C107" s="50" t="s">
        <v>38</v>
      </c>
      <c r="D107" s="955">
        <v>20</v>
      </c>
      <c r="E107" s="59">
        <v>0.505</v>
      </c>
      <c r="F107" s="203">
        <v>8.9999999999999993E-3</v>
      </c>
      <c r="G107" s="52">
        <v>16</v>
      </c>
      <c r="H107" s="52">
        <v>144</v>
      </c>
      <c r="I107" s="85">
        <v>4</v>
      </c>
      <c r="J107" s="356">
        <v>4.4032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1197</v>
      </c>
      <c r="B108" s="185" t="s">
        <v>1200</v>
      </c>
      <c r="C108" s="50" t="s">
        <v>38</v>
      </c>
      <c r="D108" s="955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774</v>
      </c>
      <c r="B109" s="185" t="s">
        <v>775</v>
      </c>
      <c r="C109" s="50" t="s">
        <v>38</v>
      </c>
      <c r="D109" s="955">
        <v>20</v>
      </c>
      <c r="E109" s="59">
        <v>0.25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ht="13.5" customHeight="1" thickBot="1" x14ac:dyDescent="0.25">
      <c r="A110" s="338"/>
      <c r="B110" s="232" t="s">
        <v>392</v>
      </c>
      <c r="C110" s="61"/>
      <c r="D110" s="956"/>
      <c r="E110" s="234" t="s">
        <v>161</v>
      </c>
      <c r="F110" s="957">
        <f>SUMPRODUCT($F$100:$F$109,K100:K109)</f>
        <v>0</v>
      </c>
      <c r="G110" s="957">
        <f>SUMPRODUCT($F$100:$F$109,L100:L109)</f>
        <v>0</v>
      </c>
      <c r="H110" s="957">
        <f>SUMPRODUCT($F$100:$F$109,M100:M109)</f>
        <v>0</v>
      </c>
      <c r="I110" s="957">
        <f>SUMPRODUCT($F$100:$F$109,N100:N109)</f>
        <v>0</v>
      </c>
      <c r="J110" s="958">
        <f>SUMPRODUCT($F$100:$F$109,O100:O109)</f>
        <v>0</v>
      </c>
      <c r="K110" s="953">
        <f>SUMPRODUCT($I$100:$I$109,K100:K109)</f>
        <v>0</v>
      </c>
      <c r="L110" s="372">
        <f>SUMPRODUCT($I$100:$I$109,L100:L109)</f>
        <v>0</v>
      </c>
      <c r="M110" s="372">
        <f>SUMPRODUCT($I$100:$I$109,M100:M109)</f>
        <v>0</v>
      </c>
      <c r="N110" s="372">
        <f>SUMPRODUCT($I$100:$I$109,N100:N109)</f>
        <v>0</v>
      </c>
      <c r="O110" s="372">
        <f>SUMPRODUCT($I$100:$I$109,O100:O109)</f>
        <v>0</v>
      </c>
    </row>
    <row r="111" spans="1:15" s="26" customFormat="1" ht="13.5" customHeight="1" thickBot="1" x14ac:dyDescent="0.25">
      <c r="A111" s="338"/>
      <c r="B111" s="226" t="s">
        <v>34</v>
      </c>
      <c r="C111" s="40"/>
      <c r="D111" s="41"/>
      <c r="E111" s="41"/>
      <c r="F111" s="205"/>
      <c r="G111" s="41"/>
      <c r="H111" s="42"/>
      <c r="I111" s="42"/>
      <c r="J111" s="345"/>
      <c r="K111" s="346">
        <f>SUMPRODUCT($J$100:$J$109,K100:K109)</f>
        <v>0</v>
      </c>
      <c r="L111" s="346">
        <f>SUMPRODUCT($J$100:$J$109,L100:L109)</f>
        <v>0</v>
      </c>
      <c r="M111" s="346">
        <f>SUMPRODUCT($J$100:$J$109,M100:M109)</f>
        <v>0</v>
      </c>
      <c r="N111" s="346">
        <f>SUMPRODUCT($J$100:$J$109,N100:N109)</f>
        <v>0</v>
      </c>
      <c r="O111" s="346">
        <f>SUMPRODUCT($J$100:$J$109,O100:O109)</f>
        <v>0</v>
      </c>
    </row>
    <row r="112" spans="1:15" s="26" customFormat="1" ht="13.5" thickBot="1" x14ac:dyDescent="0.25">
      <c r="A112" s="338"/>
      <c r="B112" s="25" t="s">
        <v>11</v>
      </c>
      <c r="C112" s="1030"/>
      <c r="D112" s="947"/>
      <c r="E112" s="25"/>
      <c r="F112" s="948"/>
      <c r="G112" s="25"/>
      <c r="H112" s="25"/>
      <c r="I112" s="25"/>
      <c r="J112" s="1031"/>
      <c r="K112" s="413"/>
      <c r="L112" s="291"/>
      <c r="M112" s="56"/>
      <c r="N112" s="56"/>
      <c r="O112" s="56"/>
    </row>
    <row r="113" spans="1:15" s="26" customFormat="1" ht="13.5" thickBot="1" x14ac:dyDescent="0.25">
      <c r="A113" s="338" t="s">
        <v>1192</v>
      </c>
      <c r="B113" s="1041" t="s">
        <v>542</v>
      </c>
      <c r="C113" s="454" t="s">
        <v>50</v>
      </c>
      <c r="D113" s="1042">
        <v>120</v>
      </c>
      <c r="E113" s="1043">
        <v>0.4</v>
      </c>
      <c r="F113" s="1044">
        <v>4.0000000000000001E-3</v>
      </c>
      <c r="G113" s="16">
        <v>22</v>
      </c>
      <c r="H113" s="48">
        <v>220</v>
      </c>
      <c r="I113" s="92">
        <v>1.2</v>
      </c>
      <c r="J113" s="1045">
        <v>1.446</v>
      </c>
      <c r="K113" s="476"/>
      <c r="L113" s="15"/>
      <c r="M113" s="15"/>
      <c r="N113" s="15"/>
      <c r="O113" s="15"/>
    </row>
    <row r="114" spans="1:15" s="26" customFormat="1" ht="13.5" customHeight="1" thickBot="1" x14ac:dyDescent="0.25">
      <c r="A114" s="338"/>
      <c r="B114" s="232" t="s">
        <v>162</v>
      </c>
      <c r="C114" s="61"/>
      <c r="D114" s="37"/>
      <c r="E114" s="224" t="s">
        <v>161</v>
      </c>
      <c r="F114" s="225">
        <f>$F113*K113</f>
        <v>0</v>
      </c>
      <c r="G114" s="225">
        <f t="shared" ref="G114:J114" si="15">$F113*L113</f>
        <v>0</v>
      </c>
      <c r="H114" s="225">
        <f t="shared" si="15"/>
        <v>0</v>
      </c>
      <c r="I114" s="225">
        <f t="shared" si="15"/>
        <v>0</v>
      </c>
      <c r="J114" s="225">
        <f t="shared" si="15"/>
        <v>0</v>
      </c>
      <c r="K114" s="320">
        <f>IFERROR(SUMPRODUCT($I$110:$I$110,K113:K113),0)</f>
        <v>0</v>
      </c>
      <c r="L114" s="320">
        <f>IFERROR(SUMPRODUCT($I$110:$I$110,L113:L113),0)</f>
        <v>0</v>
      </c>
      <c r="M114" s="320">
        <f>IFERROR(SUMPRODUCT($I$110:$I$110,M113:M113),0)</f>
        <v>0</v>
      </c>
      <c r="N114" s="320">
        <f>IFERROR(SUMPRODUCT($I$110:$I$110,N113:N113),0)</f>
        <v>0</v>
      </c>
      <c r="O114" s="320">
        <f>IFERROR(SUMPRODUCT($I$110:$I$110,O113:O113),0)</f>
        <v>0</v>
      </c>
    </row>
    <row r="115" spans="1:15" s="26" customFormat="1" ht="13.5" customHeight="1" thickBot="1" x14ac:dyDescent="0.25">
      <c r="A115" s="338"/>
      <c r="B115" s="226" t="s">
        <v>34</v>
      </c>
      <c r="C115" s="40"/>
      <c r="D115" s="41"/>
      <c r="E115" s="41"/>
      <c r="F115" s="205"/>
      <c r="G115" s="41"/>
      <c r="H115" s="42"/>
      <c r="I115" s="42"/>
      <c r="J115" s="345"/>
      <c r="K115" s="346">
        <f>IFERROR(SUMPRODUCT($J$110:$J$110,K113:K113),0)</f>
        <v>0</v>
      </c>
      <c r="L115" s="346">
        <f>IFERROR(SUMPRODUCT($J$110:$J$110,L113:L113),0)</f>
        <v>0</v>
      </c>
      <c r="M115" s="346">
        <f>IFERROR(SUMPRODUCT($J$110:$J$110,M113:M113),0)</f>
        <v>0</v>
      </c>
      <c r="N115" s="346">
        <f>IFERROR(SUMPRODUCT($J$110:$J$110,N113:N113),0)</f>
        <v>0</v>
      </c>
      <c r="O115" s="346">
        <f>IFERROR(SUMPRODUCT($J$110:$J$110,O113:O113),0)</f>
        <v>0</v>
      </c>
    </row>
    <row r="116" spans="1:15" s="26" customFormat="1" ht="13.5" thickBot="1" x14ac:dyDescent="0.25">
      <c r="A116" s="338" t="s">
        <v>1193</v>
      </c>
      <c r="B116" s="453" t="s">
        <v>140</v>
      </c>
      <c r="C116" s="454" t="s">
        <v>50</v>
      </c>
      <c r="D116" s="455">
        <v>120</v>
      </c>
      <c r="E116" s="456"/>
      <c r="F116" s="1044">
        <v>4.0000000000000001E-3</v>
      </c>
      <c r="G116" s="16">
        <v>22</v>
      </c>
      <c r="H116" s="48">
        <v>242</v>
      </c>
      <c r="I116" s="92">
        <v>1.2</v>
      </c>
      <c r="J116" s="1045">
        <v>1.446</v>
      </c>
      <c r="K116" s="15"/>
      <c r="L116" s="15"/>
      <c r="M116" s="15"/>
      <c r="N116" s="15"/>
      <c r="O116" s="15"/>
    </row>
    <row r="117" spans="1:15" s="26" customFormat="1" ht="13.5" customHeight="1" thickBot="1" x14ac:dyDescent="0.25">
      <c r="A117" s="338"/>
      <c r="B117" s="232" t="s">
        <v>163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IFERROR(SUMPRODUCT($I$113:$I$113,K116:K116),0)</f>
        <v>0</v>
      </c>
      <c r="L117" s="320">
        <f>IFERROR(SUMPRODUCT($I$113:$I$113,L116:L116),0)</f>
        <v>0</v>
      </c>
      <c r="M117" s="320">
        <f>IFERROR(SUMPRODUCT($I$113:$I$113,M116:M116),0)</f>
        <v>0</v>
      </c>
      <c r="N117" s="320">
        <f>IFERROR(SUMPRODUCT($I$113:$I$113,N116:N116),0)</f>
        <v>0</v>
      </c>
      <c r="O117" s="320">
        <f>IFERROR(SUMPRODUCT($I$113:$I$113,O116:O116),0)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IFERROR(SUMPRODUCT($J$113:$J$113,K116:K116),0)</f>
        <v>0</v>
      </c>
      <c r="L118" s="346">
        <f>IFERROR(SUMPRODUCT($J$113:$J$113,L116:L116),0)</f>
        <v>0</v>
      </c>
      <c r="M118" s="346">
        <f>IFERROR(SUMPRODUCT($J$113:$J$113,M116:M116),0)</f>
        <v>0</v>
      </c>
      <c r="N118" s="346">
        <f>IFERROR(SUMPRODUCT($J$113:$J$113,N116:N116),0)</f>
        <v>0</v>
      </c>
      <c r="O118" s="346">
        <f>IFERROR(SUMPRODUCT($J$113:$J$113,O116:O116),0)</f>
        <v>0</v>
      </c>
    </row>
    <row r="119" spans="1:15" s="26" customFormat="1" ht="13.5" thickBot="1" x14ac:dyDescent="0.25">
      <c r="A119" s="338" t="s">
        <v>1194</v>
      </c>
      <c r="B119" s="453" t="s">
        <v>141</v>
      </c>
      <c r="C119" s="454" t="s">
        <v>50</v>
      </c>
      <c r="D119" s="455">
        <v>120</v>
      </c>
      <c r="E119" s="456"/>
      <c r="F119" s="1044">
        <v>4.0000000000000001E-3</v>
      </c>
      <c r="G119" s="16">
        <v>22</v>
      </c>
      <c r="H119" s="48">
        <v>242</v>
      </c>
      <c r="I119" s="92">
        <v>1.2</v>
      </c>
      <c r="J119" s="1045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389</v>
      </c>
      <c r="C120" s="61"/>
      <c r="D120" s="37"/>
      <c r="E120" s="224" t="s">
        <v>161</v>
      </c>
      <c r="F120" s="225">
        <f>$F119*K119</f>
        <v>0</v>
      </c>
      <c r="G120" s="225">
        <f t="shared" ref="G120" si="17">$F119*L119</f>
        <v>0</v>
      </c>
      <c r="H120" s="225">
        <f t="shared" ref="H120" si="18">$F119*M119</f>
        <v>0</v>
      </c>
      <c r="I120" s="225">
        <f t="shared" ref="I120" si="19">$F119*N119</f>
        <v>0</v>
      </c>
      <c r="J120" s="225">
        <f t="shared" ref="J120" si="20">$F119*O119</f>
        <v>0</v>
      </c>
      <c r="K120" s="320">
        <f>IFERROR(SUMPRODUCT($I$116:$I$116,K119:K119),0)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IFERROR(SUMPRODUCT($J$116:$J$116,K119:K119),0)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1015</v>
      </c>
      <c r="B122" s="1033" t="s">
        <v>1014</v>
      </c>
      <c r="C122" s="1032" t="s">
        <v>1013</v>
      </c>
      <c r="D122" s="1034">
        <v>300</v>
      </c>
      <c r="E122" s="1035"/>
      <c r="F122" s="1036">
        <v>1.4999999999999999E-2</v>
      </c>
      <c r="G122" s="1037">
        <v>8</v>
      </c>
      <c r="H122" s="1038">
        <v>80</v>
      </c>
      <c r="I122" s="1039">
        <v>5.4</v>
      </c>
      <c r="J122" s="1040">
        <v>6.02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:J123" si="21">$F122*L122</f>
        <v>0</v>
      </c>
      <c r="H123" s="225">
        <f t="shared" si="21"/>
        <v>0</v>
      </c>
      <c r="I123" s="225">
        <f t="shared" si="21"/>
        <v>0</v>
      </c>
      <c r="J123" s="225">
        <f t="shared" si="21"/>
        <v>0</v>
      </c>
      <c r="K123" s="320">
        <f>IFERROR(SUMPRODUCT($I$113,K122),0)</f>
        <v>0</v>
      </c>
      <c r="L123" s="320">
        <f>IFERROR(SUMPRODUCT($I$113,L122),0)</f>
        <v>0</v>
      </c>
      <c r="M123" s="320">
        <f t="shared" ref="M123:O123" si="22">IFERROR(SUMPRODUCT($I$113,M122),0)</f>
        <v>0</v>
      </c>
      <c r="N123" s="320">
        <f t="shared" si="22"/>
        <v>0</v>
      </c>
      <c r="O123" s="320">
        <f t="shared" si="22"/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IFERROR(SUMPRODUCT($J$113,K122),0)</f>
        <v>0</v>
      </c>
      <c r="L124" s="346">
        <f t="shared" ref="L124:O124" si="23">IFERROR(SUMPRODUCT($J$113,L122),0)</f>
        <v>0</v>
      </c>
      <c r="M124" s="346">
        <f t="shared" si="23"/>
        <v>0</v>
      </c>
      <c r="N124" s="346">
        <f t="shared" si="23"/>
        <v>0</v>
      </c>
      <c r="O124" s="346">
        <f t="shared" si="23"/>
        <v>0</v>
      </c>
    </row>
    <row r="125" spans="1:15" s="26" customFormat="1" ht="16.5" thickBot="1" x14ac:dyDescent="0.3">
      <c r="A125" s="338"/>
      <c r="B125" s="707" t="s">
        <v>175</v>
      </c>
      <c r="C125" s="235"/>
      <c r="D125" s="177"/>
      <c r="E125" s="177"/>
      <c r="F125" s="210"/>
      <c r="G125" s="177"/>
      <c r="H125" s="177"/>
      <c r="I125" s="177"/>
      <c r="J125" s="457"/>
      <c r="K125" s="294"/>
      <c r="L125" s="294"/>
      <c r="M125" s="295"/>
      <c r="N125" s="295"/>
      <c r="O125" s="295"/>
    </row>
    <row r="126" spans="1:15" s="26" customFormat="1" x14ac:dyDescent="0.2">
      <c r="A126" s="338" t="s">
        <v>510</v>
      </c>
      <c r="B126" s="99" t="s">
        <v>230</v>
      </c>
      <c r="C126" s="46" t="s">
        <v>29</v>
      </c>
      <c r="D126" s="100">
        <v>20</v>
      </c>
      <c r="E126" s="67">
        <v>0.3</v>
      </c>
      <c r="F126" s="448">
        <v>8.9999999999999993E-3</v>
      </c>
      <c r="G126" s="48">
        <v>16</v>
      </c>
      <c r="H126" s="48">
        <v>144</v>
      </c>
      <c r="I126" s="92">
        <v>3.8</v>
      </c>
      <c r="J126" s="421">
        <v>4.2</v>
      </c>
      <c r="K126" s="363"/>
      <c r="L126" s="363"/>
      <c r="M126" s="363"/>
      <c r="N126" s="363"/>
      <c r="O126" s="363"/>
    </row>
    <row r="127" spans="1:15" s="26" customFormat="1" ht="13.5" thickBot="1" x14ac:dyDescent="0.25">
      <c r="A127" s="338" t="s">
        <v>275</v>
      </c>
      <c r="B127" s="101" t="s">
        <v>230</v>
      </c>
      <c r="C127" s="53" t="s">
        <v>49</v>
      </c>
      <c r="D127" s="102">
        <v>20</v>
      </c>
      <c r="E127" s="60">
        <v>0.3</v>
      </c>
      <c r="F127" s="204">
        <v>1.4999999999999999E-2</v>
      </c>
      <c r="G127" s="34">
        <v>8</v>
      </c>
      <c r="H127" s="34">
        <v>80</v>
      </c>
      <c r="I127" s="63">
        <v>7.8</v>
      </c>
      <c r="J127" s="171">
        <v>8.6999999999999993</v>
      </c>
      <c r="K127" s="15"/>
      <c r="L127" s="15"/>
      <c r="M127" s="15"/>
      <c r="N127" s="15"/>
      <c r="O127" s="15"/>
    </row>
    <row r="128" spans="1:15" s="26" customFormat="1" ht="13.5" customHeight="1" thickBot="1" x14ac:dyDescent="0.25">
      <c r="A128" s="338"/>
      <c r="B128" s="232" t="s">
        <v>162</v>
      </c>
      <c r="C128" s="1018"/>
      <c r="D128" s="37"/>
      <c r="E128" s="224" t="s">
        <v>161</v>
      </c>
      <c r="F128" s="225">
        <f>SUMPRODUCT($F$126:$F$127,K126:K127)</f>
        <v>0</v>
      </c>
      <c r="G128" s="225">
        <f t="shared" ref="G128:J128" si="24">SUMPRODUCT($F$126:$F$127,L126:L127)</f>
        <v>0</v>
      </c>
      <c r="H128" s="225">
        <f>SUMPRODUCT($F$126:$F$127,M126:M127)</f>
        <v>0</v>
      </c>
      <c r="I128" s="225">
        <f t="shared" si="24"/>
        <v>0</v>
      </c>
      <c r="J128" s="225">
        <f t="shared" si="24"/>
        <v>0</v>
      </c>
      <c r="K128" s="320">
        <f>SUMPRODUCT($I$126:$I$127,K126:K127)</f>
        <v>0</v>
      </c>
      <c r="L128" s="320">
        <f t="shared" ref="L128:O128" si="25">SUMPRODUCT($I$126:$I$127,L126:L127)</f>
        <v>0</v>
      </c>
      <c r="M128" s="320">
        <f t="shared" si="25"/>
        <v>0</v>
      </c>
      <c r="N128" s="320">
        <f t="shared" si="25"/>
        <v>0</v>
      </c>
      <c r="O128" s="320">
        <f t="shared" si="25"/>
        <v>0</v>
      </c>
    </row>
    <row r="129" spans="1:22" s="26" customFormat="1" ht="15.75" customHeight="1" thickBot="1" x14ac:dyDescent="0.25">
      <c r="A129" s="338"/>
      <c r="B129" s="226" t="s">
        <v>34</v>
      </c>
      <c r="C129" s="40"/>
      <c r="D129" s="41"/>
      <c r="E129" s="41"/>
      <c r="F129" s="205"/>
      <c r="G129" s="41"/>
      <c r="H129" s="42"/>
      <c r="I129" s="42"/>
      <c r="J129" s="345"/>
      <c r="K129" s="346">
        <f>SUMPRODUCT($J$126:$J$127,K126:K127)</f>
        <v>0</v>
      </c>
      <c r="L129" s="346">
        <f t="shared" ref="L129:O129" si="26">SUMPRODUCT($J$126:$J$127,L126:L127)</f>
        <v>0</v>
      </c>
      <c r="M129" s="346">
        <f t="shared" si="26"/>
        <v>0</v>
      </c>
      <c r="N129" s="346">
        <f t="shared" si="26"/>
        <v>0</v>
      </c>
      <c r="O129" s="346">
        <f t="shared" si="26"/>
        <v>0</v>
      </c>
      <c r="P129" s="90"/>
      <c r="Q129" s="90"/>
      <c r="R129" s="90"/>
      <c r="S129" s="90"/>
      <c r="T129" s="90"/>
      <c r="U129" s="90"/>
      <c r="V129" s="90"/>
    </row>
    <row r="130" spans="1:22" s="26" customFormat="1" x14ac:dyDescent="0.2">
      <c r="A130" s="338" t="s">
        <v>978</v>
      </c>
      <c r="B130" s="805" t="s">
        <v>977</v>
      </c>
      <c r="C130" s="816" t="s">
        <v>973</v>
      </c>
      <c r="D130" s="812">
        <v>16</v>
      </c>
      <c r="E130" s="790" t="s">
        <v>62</v>
      </c>
      <c r="F130" s="794">
        <v>8.9999999999999993E-3</v>
      </c>
      <c r="G130" s="795">
        <v>16</v>
      </c>
      <c r="H130" s="789">
        <v>144</v>
      </c>
      <c r="I130" s="796">
        <v>4.16</v>
      </c>
      <c r="J130" s="799">
        <v>4.53</v>
      </c>
      <c r="K130" s="15"/>
      <c r="L130" s="15"/>
      <c r="M130" s="15"/>
      <c r="N130" s="15"/>
      <c r="O130" s="15"/>
    </row>
    <row r="131" spans="1:22" s="26" customFormat="1" x14ac:dyDescent="0.2">
      <c r="A131" s="338" t="s">
        <v>975</v>
      </c>
      <c r="B131" s="806" t="s">
        <v>974</v>
      </c>
      <c r="C131" s="816" t="s">
        <v>973</v>
      </c>
      <c r="D131" s="812">
        <v>16</v>
      </c>
      <c r="E131" s="790" t="s">
        <v>62</v>
      </c>
      <c r="F131" s="794">
        <v>8.9999999999999993E-3</v>
      </c>
      <c r="G131" s="795">
        <v>16</v>
      </c>
      <c r="H131" s="789">
        <v>144</v>
      </c>
      <c r="I131" s="796">
        <v>4.16</v>
      </c>
      <c r="J131" s="797">
        <v>4.53</v>
      </c>
      <c r="K131" s="15"/>
      <c r="L131" s="15"/>
      <c r="M131" s="15"/>
      <c r="N131" s="15"/>
      <c r="O131" s="15"/>
    </row>
    <row r="132" spans="1:22" s="26" customFormat="1" x14ac:dyDescent="0.2">
      <c r="A132" s="338" t="s">
        <v>280</v>
      </c>
      <c r="B132" s="806" t="s">
        <v>144</v>
      </c>
      <c r="C132" s="816" t="s">
        <v>27</v>
      </c>
      <c r="D132" s="812">
        <v>16</v>
      </c>
      <c r="E132" s="790" t="s">
        <v>62</v>
      </c>
      <c r="F132" s="794">
        <v>8.9999999999999993E-3</v>
      </c>
      <c r="G132" s="795">
        <v>16</v>
      </c>
      <c r="H132" s="789">
        <v>144</v>
      </c>
      <c r="I132" s="796">
        <v>4.8</v>
      </c>
      <c r="J132" s="797">
        <v>5.35</v>
      </c>
      <c r="K132" s="15"/>
      <c r="L132" s="15"/>
      <c r="M132" s="15"/>
      <c r="N132" s="15"/>
      <c r="O132" s="15"/>
    </row>
    <row r="133" spans="1:22" s="26" customFormat="1" x14ac:dyDescent="0.2">
      <c r="A133" s="338" t="s">
        <v>281</v>
      </c>
      <c r="B133" s="807" t="s">
        <v>151</v>
      </c>
      <c r="C133" s="817" t="s">
        <v>27</v>
      </c>
      <c r="D133" s="813">
        <v>16</v>
      </c>
      <c r="E133" s="240" t="s">
        <v>62</v>
      </c>
      <c r="F133" s="238">
        <v>8.9999999999999993E-3</v>
      </c>
      <c r="G133" s="241">
        <v>16</v>
      </c>
      <c r="H133" s="239">
        <v>144</v>
      </c>
      <c r="I133" s="242">
        <v>4.8</v>
      </c>
      <c r="J133" s="430">
        <v>5.35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282</v>
      </c>
      <c r="B134" s="807" t="s">
        <v>150</v>
      </c>
      <c r="C134" s="817" t="s">
        <v>27</v>
      </c>
      <c r="D134" s="813">
        <v>16</v>
      </c>
      <c r="E134" s="240" t="s">
        <v>62</v>
      </c>
      <c r="F134" s="238">
        <v>8.9999999999999993E-3</v>
      </c>
      <c r="G134" s="241">
        <v>16</v>
      </c>
      <c r="H134" s="239">
        <v>144</v>
      </c>
      <c r="I134" s="242">
        <v>4.8</v>
      </c>
      <c r="J134" s="430">
        <v>5.35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283</v>
      </c>
      <c r="B135" s="807" t="s">
        <v>451</v>
      </c>
      <c r="C135" s="817" t="s">
        <v>27</v>
      </c>
      <c r="D135" s="813">
        <v>16</v>
      </c>
      <c r="E135" s="240" t="s">
        <v>62</v>
      </c>
      <c r="F135" s="238">
        <v>8.9999999999999993E-3</v>
      </c>
      <c r="G135" s="241">
        <v>16</v>
      </c>
      <c r="H135" s="239">
        <v>144</v>
      </c>
      <c r="I135" s="242">
        <v>4.8</v>
      </c>
      <c r="J135" s="430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416</v>
      </c>
      <c r="B136" s="807" t="s">
        <v>932</v>
      </c>
      <c r="C136" s="817" t="s">
        <v>27</v>
      </c>
      <c r="D136" s="813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284</v>
      </c>
      <c r="B137" s="807" t="s">
        <v>145</v>
      </c>
      <c r="C137" s="817" t="s">
        <v>27</v>
      </c>
      <c r="D137" s="813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285</v>
      </c>
      <c r="B138" s="807" t="s">
        <v>146</v>
      </c>
      <c r="C138" s="817" t="s">
        <v>27</v>
      </c>
      <c r="D138" s="813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286</v>
      </c>
      <c r="B139" s="807" t="s">
        <v>147</v>
      </c>
      <c r="C139" s="817" t="s">
        <v>27</v>
      </c>
      <c r="D139" s="813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287</v>
      </c>
      <c r="B140" s="807" t="s">
        <v>148</v>
      </c>
      <c r="C140" s="817" t="s">
        <v>27</v>
      </c>
      <c r="D140" s="813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1226</v>
      </c>
      <c r="B141" s="281" t="s">
        <v>1225</v>
      </c>
      <c r="C141" s="50" t="s">
        <v>27</v>
      </c>
      <c r="D141" s="107">
        <v>16</v>
      </c>
      <c r="E141" s="93" t="s">
        <v>62</v>
      </c>
      <c r="F141" s="203">
        <v>8.9999999999999993E-3</v>
      </c>
      <c r="G141" s="17">
        <v>16</v>
      </c>
      <c r="H141" s="52">
        <v>144</v>
      </c>
      <c r="I141" s="85">
        <v>4.8</v>
      </c>
      <c r="J141" s="88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1157</v>
      </c>
      <c r="B142" s="920" t="s">
        <v>589</v>
      </c>
      <c r="C142" s="921" t="s">
        <v>27</v>
      </c>
      <c r="D142" s="922">
        <v>16</v>
      </c>
      <c r="E142" s="923" t="s">
        <v>62</v>
      </c>
      <c r="F142" s="924">
        <v>8.9999999999999993E-3</v>
      </c>
      <c r="G142" s="925">
        <v>16</v>
      </c>
      <c r="H142" s="926">
        <v>144</v>
      </c>
      <c r="I142" s="927">
        <v>4.8</v>
      </c>
      <c r="J142" s="928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1156</v>
      </c>
      <c r="B143" s="920" t="s">
        <v>590</v>
      </c>
      <c r="C143" s="921" t="s">
        <v>27</v>
      </c>
      <c r="D143" s="922">
        <v>16</v>
      </c>
      <c r="E143" s="923" t="s">
        <v>62</v>
      </c>
      <c r="F143" s="924">
        <v>8.9999999999999993E-3</v>
      </c>
      <c r="G143" s="925">
        <v>16</v>
      </c>
      <c r="H143" s="926">
        <v>144</v>
      </c>
      <c r="I143" s="927">
        <v>4.8</v>
      </c>
      <c r="J143" s="928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893</v>
      </c>
      <c r="B144" s="281" t="s">
        <v>894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288</v>
      </c>
      <c r="B145" s="281" t="s">
        <v>143</v>
      </c>
      <c r="C145" s="272" t="s">
        <v>31</v>
      </c>
      <c r="D145" s="183">
        <v>10</v>
      </c>
      <c r="E145" s="93" t="s">
        <v>62</v>
      </c>
      <c r="F145" s="202">
        <v>8.9999999999999993E-3</v>
      </c>
      <c r="G145" s="17">
        <v>16</v>
      </c>
      <c r="H145" s="52">
        <v>144</v>
      </c>
      <c r="I145" s="85">
        <v>5</v>
      </c>
      <c r="J145" s="88">
        <v>5.51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289</v>
      </c>
      <c r="B146" s="281" t="s">
        <v>142</v>
      </c>
      <c r="C146" s="272" t="s">
        <v>31</v>
      </c>
      <c r="D146" s="183">
        <v>10</v>
      </c>
      <c r="E146" s="93" t="s">
        <v>62</v>
      </c>
      <c r="F146" s="202">
        <v>8.9999999999999993E-3</v>
      </c>
      <c r="G146" s="17">
        <v>16</v>
      </c>
      <c r="H146" s="52">
        <v>144</v>
      </c>
      <c r="I146" s="85">
        <v>5</v>
      </c>
      <c r="J146" s="88">
        <v>5.51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290</v>
      </c>
      <c r="B147" s="281" t="s">
        <v>205</v>
      </c>
      <c r="C147" s="272" t="s">
        <v>31</v>
      </c>
      <c r="D147" s="183">
        <v>10</v>
      </c>
      <c r="E147" s="93" t="s">
        <v>62</v>
      </c>
      <c r="F147" s="202">
        <v>8.9999999999999993E-3</v>
      </c>
      <c r="G147" s="17">
        <v>16</v>
      </c>
      <c r="H147" s="52">
        <v>144</v>
      </c>
      <c r="I147" s="85">
        <v>5</v>
      </c>
      <c r="J147" s="88">
        <v>5.51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291</v>
      </c>
      <c r="B148" s="281" t="s">
        <v>149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292</v>
      </c>
      <c r="B149" s="281" t="s">
        <v>206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293</v>
      </c>
      <c r="B150" s="281" t="s">
        <v>146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294</v>
      </c>
      <c r="B151" s="808" t="s">
        <v>147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843</v>
      </c>
      <c r="B152" s="808" t="s">
        <v>844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1130</v>
      </c>
      <c r="B153" s="920" t="s">
        <v>589</v>
      </c>
      <c r="C153" s="921" t="s">
        <v>31</v>
      </c>
      <c r="D153" s="922">
        <v>10</v>
      </c>
      <c r="E153" s="923" t="s">
        <v>62</v>
      </c>
      <c r="F153" s="924">
        <v>8.9999999999999993E-3</v>
      </c>
      <c r="G153" s="925">
        <v>16</v>
      </c>
      <c r="H153" s="926">
        <v>144</v>
      </c>
      <c r="I153" s="927">
        <v>5</v>
      </c>
      <c r="J153" s="92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1128</v>
      </c>
      <c r="B154" s="920" t="s">
        <v>590</v>
      </c>
      <c r="C154" s="921" t="s">
        <v>31</v>
      </c>
      <c r="D154" s="922">
        <v>10</v>
      </c>
      <c r="E154" s="923" t="s">
        <v>62</v>
      </c>
      <c r="F154" s="924">
        <v>8.9999999999999993E-3</v>
      </c>
      <c r="G154" s="925">
        <v>16</v>
      </c>
      <c r="H154" s="926">
        <v>144</v>
      </c>
      <c r="I154" s="927">
        <v>5</v>
      </c>
      <c r="J154" s="92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295</v>
      </c>
      <c r="B155" s="809" t="s">
        <v>143</v>
      </c>
      <c r="C155" s="818" t="s">
        <v>209</v>
      </c>
      <c r="D155" s="814">
        <v>6</v>
      </c>
      <c r="E155" s="432" t="s">
        <v>62</v>
      </c>
      <c r="F155" s="433">
        <v>8.9999999999999993E-3</v>
      </c>
      <c r="G155" s="434">
        <v>16</v>
      </c>
      <c r="H155" s="431">
        <v>144</v>
      </c>
      <c r="I155" s="435">
        <v>4.2</v>
      </c>
      <c r="J155" s="452">
        <v>4.66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296</v>
      </c>
      <c r="B156" s="809" t="s">
        <v>149</v>
      </c>
      <c r="C156" s="818" t="s">
        <v>209</v>
      </c>
      <c r="D156" s="814">
        <v>6</v>
      </c>
      <c r="E156" s="432" t="s">
        <v>62</v>
      </c>
      <c r="F156" s="433">
        <v>8.9999999999999993E-3</v>
      </c>
      <c r="G156" s="434">
        <v>16</v>
      </c>
      <c r="H156" s="431">
        <v>144</v>
      </c>
      <c r="I156" s="435">
        <v>4.2</v>
      </c>
      <c r="J156" s="452">
        <v>4.66</v>
      </c>
      <c r="K156" s="15"/>
      <c r="L156" s="15"/>
      <c r="M156" s="15"/>
      <c r="N156" s="15"/>
      <c r="O156" s="15"/>
    </row>
    <row r="157" spans="1:15" s="26" customFormat="1" hidden="1" x14ac:dyDescent="0.2">
      <c r="A157" s="338"/>
      <c r="B157" s="810" t="s">
        <v>589</v>
      </c>
      <c r="C157" s="818" t="s">
        <v>209</v>
      </c>
      <c r="D157" s="814">
        <v>6</v>
      </c>
      <c r="E157" s="432" t="s">
        <v>62</v>
      </c>
      <c r="F157" s="433">
        <v>8.9999999999999993E-3</v>
      </c>
      <c r="G157" s="434">
        <v>16</v>
      </c>
      <c r="H157" s="431">
        <v>144</v>
      </c>
      <c r="I157" s="435">
        <v>4.2</v>
      </c>
      <c r="J157" s="452">
        <v>4.66</v>
      </c>
      <c r="K157" s="15"/>
      <c r="L157" s="15"/>
      <c r="M157" s="15"/>
      <c r="N157" s="15"/>
      <c r="O157" s="15"/>
    </row>
    <row r="158" spans="1:15" s="26" customFormat="1" ht="13.5" hidden="1" thickBot="1" x14ac:dyDescent="0.25">
      <c r="A158" s="338"/>
      <c r="B158" s="811" t="s">
        <v>590</v>
      </c>
      <c r="C158" s="819" t="s">
        <v>209</v>
      </c>
      <c r="D158" s="815">
        <v>6</v>
      </c>
      <c r="E158" s="560" t="s">
        <v>62</v>
      </c>
      <c r="F158" s="561">
        <v>8.9999999999999993E-3</v>
      </c>
      <c r="G158" s="562">
        <v>16</v>
      </c>
      <c r="H158" s="559">
        <v>144</v>
      </c>
      <c r="I158" s="563">
        <v>4.2</v>
      </c>
      <c r="J158" s="564">
        <v>4.66</v>
      </c>
      <c r="K158" s="103"/>
      <c r="L158" s="103"/>
      <c r="M158" s="103"/>
      <c r="N158" s="103"/>
      <c r="O158" s="103"/>
    </row>
    <row r="159" spans="1:15" s="26" customFormat="1" ht="13.5" customHeight="1" thickBot="1" x14ac:dyDescent="0.25">
      <c r="A159" s="338"/>
      <c r="B159" s="232" t="s">
        <v>163</v>
      </c>
      <c r="C159" s="244"/>
      <c r="D159" s="224"/>
      <c r="E159" s="224" t="s">
        <v>161</v>
      </c>
      <c r="F159" s="225">
        <f>SUMPRODUCT($F$130:$F$158,K130:K158)</f>
        <v>0</v>
      </c>
      <c r="G159" s="225">
        <f>SUMPRODUCT($F$130:$F$158,L130:L158)</f>
        <v>0</v>
      </c>
      <c r="H159" s="225">
        <f>SUMPRODUCT($F$130:$F$158,M130:M158)</f>
        <v>0</v>
      </c>
      <c r="I159" s="225">
        <f>SUMPRODUCT($F$130:$F$158,N130:N158)</f>
        <v>0</v>
      </c>
      <c r="J159" s="225">
        <f>SUMPRODUCT($F$130:$F$158,O130:O158)</f>
        <v>0</v>
      </c>
      <c r="K159" s="128">
        <f>SUMPRODUCT($I$130:$I$158,K130:K158)</f>
        <v>0</v>
      </c>
      <c r="L159" s="128">
        <f>SUMPRODUCT($I$130:$I$158,L130:L158)</f>
        <v>0</v>
      </c>
      <c r="M159" s="128">
        <f>SUMPRODUCT($I$130:$I$158,M130:M158)</f>
        <v>0</v>
      </c>
      <c r="N159" s="128">
        <f>SUMPRODUCT($I$130:$I$158,N130:N158)</f>
        <v>0</v>
      </c>
      <c r="O159" s="128">
        <f>SUMPRODUCT($I$130:$I$158,O130:O158)</f>
        <v>0</v>
      </c>
    </row>
    <row r="160" spans="1:15" s="26" customFormat="1" ht="13.5" customHeight="1" thickBot="1" x14ac:dyDescent="0.25">
      <c r="A160" s="338"/>
      <c r="B160" s="226" t="s">
        <v>34</v>
      </c>
      <c r="C160" s="227"/>
      <c r="D160" s="228"/>
      <c r="E160" s="228"/>
      <c r="F160" s="229"/>
      <c r="G160" s="228"/>
      <c r="H160" s="230"/>
      <c r="I160" s="230"/>
      <c r="J160" s="347"/>
      <c r="K160" s="989">
        <f>SUMPRODUCT($J$130:$J$158,K130:K158)</f>
        <v>0</v>
      </c>
      <c r="L160" s="348">
        <f>SUMPRODUCT($J$130:$J$158,L130:L158)</f>
        <v>0</v>
      </c>
      <c r="M160" s="989">
        <f>SUMPRODUCT($J$130:$J$158,M130:M158)</f>
        <v>0</v>
      </c>
      <c r="N160" s="348">
        <f>SUMPRODUCT($J$130:$J$158,N130:N158)</f>
        <v>0</v>
      </c>
      <c r="O160" s="989">
        <f>SUMPRODUCT($J$130:$J$158,O130:O158)</f>
        <v>0</v>
      </c>
    </row>
    <row r="161" spans="1:15" s="26" customFormat="1" ht="13.5" thickBot="1" x14ac:dyDescent="0.25">
      <c r="A161" s="338"/>
      <c r="B161" s="25" t="s">
        <v>13</v>
      </c>
      <c r="C161" s="959"/>
      <c r="D161" s="25"/>
      <c r="E161" s="25"/>
      <c r="F161" s="948"/>
      <c r="G161" s="25"/>
      <c r="H161" s="25"/>
      <c r="I161" s="25"/>
      <c r="J161" s="168"/>
      <c r="K161" s="293"/>
      <c r="L161" s="413"/>
      <c r="M161" s="293"/>
      <c r="N161" s="413"/>
      <c r="O161" s="293"/>
    </row>
    <row r="162" spans="1:15" s="26" customFormat="1" x14ac:dyDescent="0.2">
      <c r="A162" s="873" t="s">
        <v>1207</v>
      </c>
      <c r="B162" s="1041" t="s">
        <v>1253</v>
      </c>
      <c r="C162" s="46" t="s">
        <v>170</v>
      </c>
      <c r="D162" s="100">
        <v>72</v>
      </c>
      <c r="E162" s="91" t="s">
        <v>62</v>
      </c>
      <c r="F162" s="211">
        <v>8.0000000000000002E-3</v>
      </c>
      <c r="G162" s="23">
        <v>16</v>
      </c>
      <c r="H162" s="1046">
        <v>144</v>
      </c>
      <c r="I162" s="132">
        <v>5.04</v>
      </c>
      <c r="J162" s="174">
        <v>5.3</v>
      </c>
      <c r="K162" s="15"/>
      <c r="L162" s="488"/>
      <c r="M162" s="15"/>
      <c r="N162" s="488"/>
      <c r="O162" s="15"/>
    </row>
    <row r="163" spans="1:15" s="26" customFormat="1" x14ac:dyDescent="0.2">
      <c r="A163" s="873" t="s">
        <v>1208</v>
      </c>
      <c r="B163" s="975" t="s">
        <v>1253</v>
      </c>
      <c r="C163" s="50" t="s">
        <v>2</v>
      </c>
      <c r="D163" s="107">
        <v>36</v>
      </c>
      <c r="E163" s="93" t="s">
        <v>62</v>
      </c>
      <c r="F163" s="212">
        <v>8.0000000000000002E-3</v>
      </c>
      <c r="G163" s="195">
        <v>16</v>
      </c>
      <c r="H163" s="969">
        <v>144</v>
      </c>
      <c r="I163" s="125">
        <v>5.04</v>
      </c>
      <c r="J163" s="126">
        <v>5.3</v>
      </c>
      <c r="K163" s="15"/>
      <c r="L163" s="488"/>
      <c r="M163" s="15"/>
      <c r="N163" s="488"/>
      <c r="O163" s="15"/>
    </row>
    <row r="164" spans="1:15" s="26" customFormat="1" x14ac:dyDescent="0.2">
      <c r="A164" s="873" t="s">
        <v>297</v>
      </c>
      <c r="B164" s="975" t="s">
        <v>96</v>
      </c>
      <c r="C164" s="50" t="s">
        <v>740</v>
      </c>
      <c r="D164" s="107">
        <v>12</v>
      </c>
      <c r="E164" s="93" t="s">
        <v>62</v>
      </c>
      <c r="F164" s="212">
        <v>7.0000000000000001E-3</v>
      </c>
      <c r="G164" s="195">
        <v>19</v>
      </c>
      <c r="H164" s="969">
        <v>190</v>
      </c>
      <c r="I164" s="125">
        <v>2.16</v>
      </c>
      <c r="J164" s="126">
        <v>3.98</v>
      </c>
      <c r="K164" s="15"/>
      <c r="L164" s="488"/>
      <c r="M164" s="15"/>
      <c r="N164" s="488"/>
      <c r="O164" s="15"/>
    </row>
    <row r="165" spans="1:15" s="26" customFormat="1" x14ac:dyDescent="0.2">
      <c r="A165" s="873" t="s">
        <v>298</v>
      </c>
      <c r="B165" s="975" t="s">
        <v>14</v>
      </c>
      <c r="C165" s="278" t="s">
        <v>31</v>
      </c>
      <c r="D165" s="107">
        <v>12</v>
      </c>
      <c r="E165" s="93" t="s">
        <v>62</v>
      </c>
      <c r="F165" s="212">
        <v>0.01</v>
      </c>
      <c r="G165" s="195">
        <v>11</v>
      </c>
      <c r="H165" s="127">
        <v>66</v>
      </c>
      <c r="I165" s="85">
        <v>6</v>
      </c>
      <c r="J165" s="88">
        <v>9.7100000000000009</v>
      </c>
      <c r="K165" s="15"/>
      <c r="L165" s="488"/>
      <c r="M165" s="15"/>
      <c r="N165" s="488"/>
      <c r="O165" s="15"/>
    </row>
    <row r="166" spans="1:15" s="26" customFormat="1" ht="13.5" thickBot="1" x14ac:dyDescent="0.25">
      <c r="A166" s="873" t="s">
        <v>299</v>
      </c>
      <c r="B166" s="975" t="s">
        <v>14</v>
      </c>
      <c r="C166" s="50" t="s">
        <v>544</v>
      </c>
      <c r="D166" s="107">
        <v>6</v>
      </c>
      <c r="E166" s="93" t="s">
        <v>62</v>
      </c>
      <c r="F166" s="203">
        <v>1.2999999999999999E-2</v>
      </c>
      <c r="G166" s="410">
        <v>16</v>
      </c>
      <c r="H166" s="406">
        <v>80</v>
      </c>
      <c r="I166" s="85">
        <v>6</v>
      </c>
      <c r="J166" s="88">
        <v>8.86</v>
      </c>
      <c r="K166" s="103"/>
      <c r="L166" s="488"/>
      <c r="M166" s="103"/>
      <c r="N166" s="488"/>
      <c r="O166" s="103"/>
    </row>
    <row r="167" spans="1:15" s="26" customFormat="1" ht="13.5" customHeight="1" thickBot="1" x14ac:dyDescent="0.25">
      <c r="A167" s="873"/>
      <c r="B167" s="976" t="s">
        <v>163</v>
      </c>
      <c r="C167" s="978"/>
      <c r="D167" s="977"/>
      <c r="E167" s="972" t="s">
        <v>161</v>
      </c>
      <c r="F167" s="973">
        <f>SUMPRODUCT($F$162:$F$166,K162:K166)</f>
        <v>0</v>
      </c>
      <c r="G167" s="973">
        <f>SUMPRODUCT($F$162:$F$166,L162:L166)</f>
        <v>0</v>
      </c>
      <c r="H167" s="973">
        <f>SUMPRODUCT($F$162:$F$166,M162:M166)</f>
        <v>0</v>
      </c>
      <c r="I167" s="973">
        <f>SUMPRODUCT($F$162:$F$166,N162:N166)</f>
        <v>0</v>
      </c>
      <c r="J167" s="974">
        <f>SUMPRODUCT($F$162:$F$166,O162:O166)</f>
        <v>0</v>
      </c>
      <c r="K167" s="109">
        <f>SUMPRODUCT($I$162:$I$166,K162:K166)</f>
        <v>0</v>
      </c>
      <c r="L167" s="109">
        <f t="shared" ref="L167:N167" si="27">SUMPRODUCT($I$162:$I$166,L162:L166)</f>
        <v>0</v>
      </c>
      <c r="M167" s="109">
        <f>SUMPRODUCT($I$162:$I$166,M162:M166)</f>
        <v>0</v>
      </c>
      <c r="N167" s="109">
        <f t="shared" si="27"/>
        <v>0</v>
      </c>
      <c r="O167" s="109">
        <f>SUMPRODUCT($I$162:$I$166,O162:O166)</f>
        <v>0</v>
      </c>
    </row>
    <row r="168" spans="1:15" s="26" customFormat="1" ht="13.5" customHeight="1" thickBot="1" x14ac:dyDescent="0.25">
      <c r="A168" s="338"/>
      <c r="B168" s="519" t="s">
        <v>34</v>
      </c>
      <c r="C168" s="520"/>
      <c r="D168" s="493"/>
      <c r="E168" s="493"/>
      <c r="F168" s="970"/>
      <c r="G168" s="493"/>
      <c r="H168" s="521"/>
      <c r="I168" s="521"/>
      <c r="J168" s="971"/>
      <c r="K168" s="110">
        <f>SUMPRODUCT($J$162:$J$166,K162:K166)</f>
        <v>0</v>
      </c>
      <c r="L168" s="110">
        <f t="shared" ref="L168:O168" si="28">SUMPRODUCT($J$162:$J$166,L162:L166)</f>
        <v>0</v>
      </c>
      <c r="M168" s="110">
        <f t="shared" si="28"/>
        <v>0</v>
      </c>
      <c r="N168" s="110">
        <f t="shared" si="28"/>
        <v>0</v>
      </c>
      <c r="O168" s="110">
        <f t="shared" si="28"/>
        <v>0</v>
      </c>
    </row>
    <row r="169" spans="1:15" s="26" customFormat="1" ht="12.75" customHeight="1" thickBot="1" x14ac:dyDescent="0.25">
      <c r="A169" s="585"/>
      <c r="B169" s="373" t="s">
        <v>22</v>
      </c>
      <c r="C169" s="187"/>
      <c r="D169" s="45"/>
      <c r="E169" s="45"/>
      <c r="F169" s="206"/>
      <c r="G169" s="45"/>
      <c r="H169" s="45"/>
      <c r="I169" s="45"/>
      <c r="J169" s="118"/>
      <c r="K169" s="293"/>
      <c r="L169" s="371"/>
      <c r="M169" s="293"/>
      <c r="N169" s="371"/>
      <c r="O169" s="293"/>
    </row>
    <row r="170" spans="1:15" s="26" customFormat="1" x14ac:dyDescent="0.2">
      <c r="A170" s="617" t="s">
        <v>308</v>
      </c>
      <c r="B170" s="742" t="s">
        <v>18</v>
      </c>
      <c r="C170" s="104" t="s">
        <v>27</v>
      </c>
      <c r="D170" s="477">
        <v>16</v>
      </c>
      <c r="E170" s="91" t="s">
        <v>62</v>
      </c>
      <c r="F170" s="211">
        <v>8.9999999999999993E-3</v>
      </c>
      <c r="G170" s="19">
        <v>16</v>
      </c>
      <c r="H170" s="75">
        <v>144</v>
      </c>
      <c r="I170" s="92">
        <v>4.8</v>
      </c>
      <c r="J170" s="375">
        <v>5.36</v>
      </c>
      <c r="K170" s="363"/>
      <c r="L170" s="363"/>
      <c r="M170" s="363"/>
      <c r="N170" s="363"/>
      <c r="O170" s="363"/>
    </row>
    <row r="171" spans="1:15" s="26" customFormat="1" x14ac:dyDescent="0.2">
      <c r="A171" s="338" t="s">
        <v>303</v>
      </c>
      <c r="B171" s="330" t="s">
        <v>19</v>
      </c>
      <c r="C171" s="105" t="s">
        <v>27</v>
      </c>
      <c r="D171" s="436">
        <v>16</v>
      </c>
      <c r="E171" s="93" t="s">
        <v>62</v>
      </c>
      <c r="F171" s="212">
        <v>8.9999999999999993E-3</v>
      </c>
      <c r="G171" s="283">
        <v>16</v>
      </c>
      <c r="H171" s="106">
        <v>144</v>
      </c>
      <c r="I171" s="85">
        <v>4.8</v>
      </c>
      <c r="J171" s="356">
        <v>5.36</v>
      </c>
      <c r="K171" s="15"/>
      <c r="L171" s="15"/>
      <c r="M171" s="15"/>
      <c r="N171" s="15"/>
      <c r="O171" s="15"/>
    </row>
    <row r="172" spans="1:15" s="26" customFormat="1" x14ac:dyDescent="0.2">
      <c r="A172" s="338" t="s">
        <v>301</v>
      </c>
      <c r="B172" s="331" t="s">
        <v>20</v>
      </c>
      <c r="C172" s="105" t="s">
        <v>27</v>
      </c>
      <c r="D172" s="436">
        <v>16</v>
      </c>
      <c r="E172" s="93" t="s">
        <v>62</v>
      </c>
      <c r="F172" s="212">
        <v>8.9999999999999993E-3</v>
      </c>
      <c r="G172" s="283">
        <v>16</v>
      </c>
      <c r="H172" s="106">
        <v>144</v>
      </c>
      <c r="I172" s="85">
        <v>4.8</v>
      </c>
      <c r="J172" s="356">
        <v>5.36</v>
      </c>
      <c r="K172" s="15"/>
      <c r="L172" s="15"/>
      <c r="M172" s="15"/>
      <c r="N172" s="15"/>
      <c r="O172" s="15"/>
    </row>
    <row r="173" spans="1:15" s="26" customFormat="1" x14ac:dyDescent="0.2">
      <c r="A173" s="338" t="s">
        <v>302</v>
      </c>
      <c r="B173" s="331" t="s">
        <v>21</v>
      </c>
      <c r="C173" s="105" t="s">
        <v>27</v>
      </c>
      <c r="D173" s="436">
        <v>16</v>
      </c>
      <c r="E173" s="93" t="s">
        <v>62</v>
      </c>
      <c r="F173" s="212">
        <v>8.9999999999999993E-3</v>
      </c>
      <c r="G173" s="283">
        <v>16</v>
      </c>
      <c r="H173" s="106">
        <v>144</v>
      </c>
      <c r="I173" s="85">
        <v>4.8</v>
      </c>
      <c r="J173" s="356">
        <v>5.36</v>
      </c>
      <c r="K173" s="15"/>
      <c r="L173" s="15"/>
      <c r="M173" s="15"/>
      <c r="N173" s="15"/>
      <c r="O173" s="15"/>
    </row>
    <row r="174" spans="1:15" s="26" customFormat="1" hidden="1" x14ac:dyDescent="0.2">
      <c r="A174" s="338"/>
      <c r="B174" s="741" t="s">
        <v>28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307</v>
      </c>
      <c r="B175" s="330" t="s">
        <v>23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306</v>
      </c>
      <c r="B176" s="330" t="s">
        <v>223</v>
      </c>
      <c r="C176" s="278" t="s">
        <v>27</v>
      </c>
      <c r="D176" s="436">
        <v>16</v>
      </c>
      <c r="E176" s="93" t="s">
        <v>62</v>
      </c>
      <c r="F176" s="212">
        <v>8.9999999999999993E-3</v>
      </c>
      <c r="G176" s="410">
        <v>16</v>
      </c>
      <c r="H176" s="4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305</v>
      </c>
      <c r="B177" s="330" t="s">
        <v>24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309</v>
      </c>
      <c r="B178" s="332" t="s">
        <v>153</v>
      </c>
      <c r="C178" s="279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ht="13.5" customHeight="1" x14ac:dyDescent="0.2">
      <c r="A179" s="338" t="s">
        <v>310</v>
      </c>
      <c r="B179" s="332" t="s">
        <v>154</v>
      </c>
      <c r="C179" s="279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304</v>
      </c>
      <c r="B180" s="330" t="s">
        <v>187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583</v>
      </c>
      <c r="B181" s="330" t="s">
        <v>582</v>
      </c>
      <c r="C181" s="278" t="s">
        <v>27</v>
      </c>
      <c r="D181" s="436">
        <v>16</v>
      </c>
      <c r="E181" s="93" t="s">
        <v>62</v>
      </c>
      <c r="F181" s="212">
        <v>8.9999999999999993E-3</v>
      </c>
      <c r="G181" s="410">
        <v>16</v>
      </c>
      <c r="H181" s="406">
        <v>144</v>
      </c>
      <c r="I181" s="85">
        <v>4.8</v>
      </c>
      <c r="J181" s="356">
        <v>5.36</v>
      </c>
      <c r="K181" s="14"/>
      <c r="L181" s="14"/>
      <c r="M181" s="14"/>
      <c r="N181" s="14"/>
      <c r="O181" s="15"/>
    </row>
    <row r="182" spans="1:15" s="26" customFormat="1" x14ac:dyDescent="0.2">
      <c r="A182" s="338" t="s">
        <v>613</v>
      </c>
      <c r="B182" s="330" t="s">
        <v>612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767</v>
      </c>
      <c r="B183" s="330" t="s">
        <v>769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4"/>
      <c r="L183" s="14"/>
      <c r="M183" s="14"/>
      <c r="N183" s="14"/>
      <c r="O183" s="15"/>
    </row>
    <row r="184" spans="1:15" s="26" customFormat="1" x14ac:dyDescent="0.2">
      <c r="A184" s="338" t="s">
        <v>768</v>
      </c>
      <c r="B184" s="330" t="s">
        <v>770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t="13.5" customHeight="1" x14ac:dyDescent="0.2">
      <c r="A185" s="338" t="s">
        <v>829</v>
      </c>
      <c r="B185" s="330" t="s">
        <v>831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hidden="1" customHeight="1" x14ac:dyDescent="0.2">
      <c r="A186" s="338"/>
      <c r="B186" s="330" t="s">
        <v>882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ht="13.5" customHeight="1" x14ac:dyDescent="0.2">
      <c r="A187" s="338" t="s">
        <v>885</v>
      </c>
      <c r="B187" s="330" t="s">
        <v>881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ht="13.5" customHeight="1" x14ac:dyDescent="0.2">
      <c r="A188" s="338" t="s">
        <v>884</v>
      </c>
      <c r="B188" s="1056" t="s">
        <v>883</v>
      </c>
      <c r="C188" s="1080" t="s">
        <v>27</v>
      </c>
      <c r="D188" s="1079">
        <v>16</v>
      </c>
      <c r="E188" s="979" t="s">
        <v>62</v>
      </c>
      <c r="F188" s="980">
        <v>8.9999999999999993E-3</v>
      </c>
      <c r="G188" s="1081">
        <v>16</v>
      </c>
      <c r="H188" s="1082">
        <v>144</v>
      </c>
      <c r="I188" s="945">
        <v>4.8</v>
      </c>
      <c r="J188" s="1083">
        <v>5.36</v>
      </c>
      <c r="K188" s="15"/>
      <c r="L188" s="15"/>
      <c r="M188" s="15"/>
      <c r="N188" s="15"/>
      <c r="O188" s="15"/>
    </row>
    <row r="189" spans="1:15" s="26" customFormat="1" x14ac:dyDescent="0.2">
      <c r="A189" s="338"/>
      <c r="B189" s="330"/>
      <c r="C189" s="278"/>
      <c r="D189" s="436"/>
      <c r="E189" s="93"/>
      <c r="F189" s="212"/>
      <c r="G189" s="410"/>
      <c r="H189" s="406"/>
      <c r="I189" s="85"/>
      <c r="J189" s="356"/>
      <c r="K189" s="14"/>
      <c r="L189" s="14"/>
      <c r="M189" s="14"/>
      <c r="N189" s="14"/>
      <c r="O189" s="15"/>
    </row>
    <row r="190" spans="1:15" s="26" customFormat="1" ht="15.75" hidden="1" x14ac:dyDescent="0.25">
      <c r="A190" s="338"/>
      <c r="B190" s="800" t="s">
        <v>124</v>
      </c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idden="1" x14ac:dyDescent="0.2">
      <c r="A191" s="338"/>
      <c r="B191" s="708" t="s">
        <v>477</v>
      </c>
      <c r="C191" s="501" t="s">
        <v>27</v>
      </c>
      <c r="D191" s="502">
        <v>16</v>
      </c>
      <c r="E191" s="503" t="s">
        <v>62</v>
      </c>
      <c r="F191" s="504">
        <v>8.9999999999999993E-3</v>
      </c>
      <c r="G191" s="505">
        <v>16</v>
      </c>
      <c r="H191" s="506">
        <v>144</v>
      </c>
      <c r="I191" s="507">
        <v>4.8</v>
      </c>
      <c r="J191" s="508">
        <v>5.36</v>
      </c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8" t="s">
        <v>478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x14ac:dyDescent="0.2">
      <c r="A193" s="338"/>
      <c r="B193" s="331"/>
      <c r="C193" s="105"/>
      <c r="D193" s="437"/>
      <c r="E193" s="492"/>
      <c r="F193" s="218"/>
      <c r="G193" s="492"/>
      <c r="H193" s="71"/>
      <c r="I193" s="71"/>
      <c r="J193" s="361"/>
      <c r="K193" s="14"/>
      <c r="L193" s="14"/>
      <c r="M193" s="14"/>
      <c r="N193" s="14"/>
      <c r="O193" s="15"/>
    </row>
    <row r="194" spans="1:15" s="26" customFormat="1" hidden="1" x14ac:dyDescent="0.2">
      <c r="A194" s="338"/>
      <c r="B194" s="331" t="s">
        <v>43</v>
      </c>
      <c r="C194" s="105" t="s">
        <v>30</v>
      </c>
      <c r="D194" s="438">
        <v>10</v>
      </c>
      <c r="E194" s="93" t="s">
        <v>62</v>
      </c>
      <c r="F194" s="213">
        <v>8.9999999999999993E-3</v>
      </c>
      <c r="G194" s="20">
        <v>12</v>
      </c>
      <c r="H194" s="492">
        <v>84</v>
      </c>
      <c r="I194" s="71">
        <v>4</v>
      </c>
      <c r="J194" s="361">
        <v>8.33</v>
      </c>
      <c r="K194" s="15"/>
      <c r="L194" s="15"/>
      <c r="M194" s="15"/>
      <c r="N194" s="15"/>
      <c r="O194" s="15"/>
    </row>
    <row r="195" spans="1:15" s="26" customFormat="1" x14ac:dyDescent="0.2">
      <c r="A195" s="338" t="s">
        <v>313</v>
      </c>
      <c r="B195" s="331" t="s">
        <v>40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314</v>
      </c>
      <c r="B196" s="331" t="s">
        <v>42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315</v>
      </c>
      <c r="B197" s="330" t="s">
        <v>188</v>
      </c>
      <c r="C197" s="278" t="s">
        <v>30</v>
      </c>
      <c r="D197" s="436">
        <v>10</v>
      </c>
      <c r="E197" s="93" t="s">
        <v>62</v>
      </c>
      <c r="F197" s="212">
        <v>8.9999999999999993E-3</v>
      </c>
      <c r="G197" s="195">
        <v>12</v>
      </c>
      <c r="H197" s="127">
        <v>84</v>
      </c>
      <c r="I197" s="85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316</v>
      </c>
      <c r="B198" s="331" t="s">
        <v>41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317</v>
      </c>
      <c r="B199" s="330" t="s">
        <v>192</v>
      </c>
      <c r="C199" s="278" t="s">
        <v>30</v>
      </c>
      <c r="D199" s="436">
        <v>10</v>
      </c>
      <c r="E199" s="93" t="s">
        <v>62</v>
      </c>
      <c r="F199" s="212">
        <v>8.9999999999999993E-3</v>
      </c>
      <c r="G199" s="195">
        <v>12</v>
      </c>
      <c r="H199" s="127">
        <v>84</v>
      </c>
      <c r="I199" s="85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318</v>
      </c>
      <c r="B200" s="331" t="s">
        <v>44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319</v>
      </c>
      <c r="B201" s="330" t="s">
        <v>75</v>
      </c>
      <c r="C201" s="278" t="s">
        <v>30</v>
      </c>
      <c r="D201" s="436">
        <v>10</v>
      </c>
      <c r="E201" s="93" t="s">
        <v>62</v>
      </c>
      <c r="F201" s="213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320</v>
      </c>
      <c r="B202" s="330" t="s">
        <v>178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t="13.5" thickBot="1" x14ac:dyDescent="0.25">
      <c r="A203" s="717" t="s">
        <v>321</v>
      </c>
      <c r="B203" s="333" t="s">
        <v>179</v>
      </c>
      <c r="C203" s="280" t="s">
        <v>30</v>
      </c>
      <c r="D203" s="439">
        <v>10</v>
      </c>
      <c r="E203" s="94" t="s">
        <v>62</v>
      </c>
      <c r="F203" s="215">
        <v>8.9999999999999993E-3</v>
      </c>
      <c r="G203" s="22">
        <v>12</v>
      </c>
      <c r="H203" s="117">
        <v>84</v>
      </c>
      <c r="I203" s="63">
        <v>4</v>
      </c>
      <c r="J203" s="362">
        <v>8.33</v>
      </c>
      <c r="K203" s="103"/>
      <c r="L203" s="103"/>
      <c r="M203" s="103"/>
      <c r="N203" s="103"/>
      <c r="O203" s="103"/>
    </row>
    <row r="204" spans="1:15" s="26" customFormat="1" ht="13.5" thickBot="1" x14ac:dyDescent="0.25">
      <c r="A204" s="616"/>
      <c r="B204" s="232" t="s">
        <v>164</v>
      </c>
      <c r="C204" s="233"/>
      <c r="D204" s="273"/>
      <c r="E204" s="224" t="s">
        <v>161</v>
      </c>
      <c r="F204" s="225">
        <f>SUMPRODUCT($F$170:$F$203,K$170:K$203)</f>
        <v>0</v>
      </c>
      <c r="G204" s="225">
        <f>SUMPRODUCT($F$170:$F$203,L$170:L$203)</f>
        <v>0</v>
      </c>
      <c r="H204" s="225">
        <f>SUMPRODUCT($F$170:$F$203,M$170:M$203)</f>
        <v>0</v>
      </c>
      <c r="I204" s="225">
        <f>SUMPRODUCT($F$170:$F$203,N$170:N$203)</f>
        <v>0</v>
      </c>
      <c r="J204" s="225">
        <f>SUMPRODUCT($F$170:$F$203,O$170:O$203)</f>
        <v>0</v>
      </c>
      <c r="K204" s="128">
        <f>SUMPRODUCT($I$170:$I$203,K170:K203)</f>
        <v>0</v>
      </c>
      <c r="L204" s="128">
        <f>SUMPRODUCT($I$170:$I$203,L170:L203)</f>
        <v>0</v>
      </c>
      <c r="M204" s="128">
        <f>SUMPRODUCT($I$170:$I$203,M170:M203)</f>
        <v>0</v>
      </c>
      <c r="N204" s="128">
        <f>SUMPRODUCT($I$170:$I$203,N170:N203)</f>
        <v>0</v>
      </c>
      <c r="O204" s="128">
        <f>SUMPRODUCT($I$170:$I$203,O170:O203)</f>
        <v>0</v>
      </c>
    </row>
    <row r="205" spans="1:15" s="26" customFormat="1" ht="13.5" thickBot="1" x14ac:dyDescent="0.25">
      <c r="A205" s="338"/>
      <c r="B205" s="226" t="s">
        <v>34</v>
      </c>
      <c r="C205" s="227"/>
      <c r="D205" s="228"/>
      <c r="E205" s="228"/>
      <c r="F205" s="229"/>
      <c r="G205" s="228"/>
      <c r="H205" s="230"/>
      <c r="I205" s="230"/>
      <c r="J205" s="231"/>
      <c r="K205" s="348">
        <f>SUMPRODUCT($J$170:$J$203,K170:K203)</f>
        <v>0</v>
      </c>
      <c r="L205" s="348">
        <f>SUMPRODUCT($J$170:$J$203,L170:L203)</f>
        <v>0</v>
      </c>
      <c r="M205" s="348">
        <f>SUMPRODUCT($J$170:$J$203,M170:M203)</f>
        <v>0</v>
      </c>
      <c r="N205" s="348">
        <f>SUMPRODUCT($J$170:$J$203,N170:N203)</f>
        <v>0</v>
      </c>
      <c r="O205" s="348">
        <f>SUMPRODUCT($J$170:$J$203,O170:O203)</f>
        <v>0</v>
      </c>
    </row>
    <row r="206" spans="1:15" s="26" customFormat="1" ht="13.5" thickBot="1" x14ac:dyDescent="0.25">
      <c r="A206" s="338"/>
      <c r="B206" s="25" t="s">
        <v>481</v>
      </c>
      <c r="C206" s="525"/>
      <c r="D206" s="45"/>
      <c r="E206" s="45"/>
      <c r="F206" s="206"/>
      <c r="G206" s="45"/>
      <c r="H206" s="45"/>
      <c r="I206" s="45"/>
      <c r="J206" s="118"/>
      <c r="K206" s="291"/>
      <c r="L206" s="291"/>
      <c r="M206" s="56"/>
      <c r="N206" s="56"/>
      <c r="O206" s="56"/>
    </row>
    <row r="207" spans="1:15" s="26" customFormat="1" x14ac:dyDescent="0.2">
      <c r="A207" s="338" t="s">
        <v>1031</v>
      </c>
      <c r="B207" s="335" t="s">
        <v>482</v>
      </c>
      <c r="C207" s="277" t="s">
        <v>27</v>
      </c>
      <c r="D207" s="100">
        <v>16</v>
      </c>
      <c r="E207" s="111" t="s">
        <v>102</v>
      </c>
      <c r="F207" s="448">
        <v>8.9999999999999993E-3</v>
      </c>
      <c r="G207" s="411">
        <v>16</v>
      </c>
      <c r="H207" s="405">
        <v>144</v>
      </c>
      <c r="I207" s="92">
        <v>4.8</v>
      </c>
      <c r="J207" s="421">
        <v>5.33</v>
      </c>
      <c r="K207" s="363"/>
      <c r="L207" s="363"/>
      <c r="M207" s="363"/>
      <c r="N207" s="363"/>
      <c r="O207" s="363"/>
    </row>
    <row r="208" spans="1:15" s="26" customFormat="1" ht="13.5" thickBot="1" x14ac:dyDescent="0.25">
      <c r="A208" s="338">
        <v>31495</v>
      </c>
      <c r="B208" s="333" t="s">
        <v>911</v>
      </c>
      <c r="C208" s="280" t="s">
        <v>27</v>
      </c>
      <c r="D208" s="102">
        <v>16</v>
      </c>
      <c r="E208" s="113" t="s">
        <v>102</v>
      </c>
      <c r="F208" s="204">
        <v>8.9999999999999993E-3</v>
      </c>
      <c r="G208" s="196">
        <v>16</v>
      </c>
      <c r="H208" s="108">
        <v>144</v>
      </c>
      <c r="I208" s="63">
        <v>4.8</v>
      </c>
      <c r="J208" s="171">
        <v>5.33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338"/>
      <c r="B209" s="232" t="s">
        <v>164</v>
      </c>
      <c r="C209" s="233"/>
      <c r="D209" s="224"/>
      <c r="E209" s="224" t="s">
        <v>161</v>
      </c>
      <c r="F209" s="225">
        <f>SUMPRODUCT($F$207:$F$208,K207:K208)</f>
        <v>0</v>
      </c>
      <c r="G209" s="225">
        <f>SUMPRODUCT($F$207:$F$208,L207:L208)</f>
        <v>0</v>
      </c>
      <c r="H209" s="225">
        <f>SUMPRODUCT($F$207:$F$208,M207:M208)</f>
        <v>0</v>
      </c>
      <c r="I209" s="225">
        <f>SUMPRODUCT($F$207:$F$208,N207:N208)</f>
        <v>0</v>
      </c>
      <c r="J209" s="225">
        <f>SUMPRODUCT($F$207:$F$208,O207:O208)</f>
        <v>0</v>
      </c>
      <c r="K209" s="128">
        <f>SUMPRODUCT($I$207:$I$208,K207:K208)</f>
        <v>0</v>
      </c>
      <c r="L209" s="128">
        <f>SUMPRODUCT($I$207:$I$208,L207:L208)</f>
        <v>0</v>
      </c>
      <c r="M209" s="128">
        <f>SUMPRODUCT($I$207:$I$208,M207:M208)</f>
        <v>0</v>
      </c>
      <c r="N209" s="128">
        <f>SUMPRODUCT($I$207:$I$208,N207:N208)</f>
        <v>0</v>
      </c>
      <c r="O209" s="128">
        <f>SUMPRODUCT($I$207:$I$208,O207:O208)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SUMPRODUCT($J$207:$J$208,K207:K208)</f>
        <v>0</v>
      </c>
      <c r="L210" s="348">
        <f>SUMPRODUCT($J$207:$J$208,L207:L208)</f>
        <v>0</v>
      </c>
      <c r="M210" s="348">
        <f>SUMPRODUCT($J$207:$J$208,M207:M208)</f>
        <v>0</v>
      </c>
      <c r="N210" s="348">
        <f>SUMPRODUCT($J$207:$J$208,N207:N208)</f>
        <v>0</v>
      </c>
      <c r="O210" s="348">
        <f>SUMPRODUCT($J$207:$J$208,O207:O208)</f>
        <v>0</v>
      </c>
    </row>
    <row r="211" spans="1:15" s="26" customFormat="1" ht="13.5" thickBot="1" x14ac:dyDescent="0.25">
      <c r="A211" s="338"/>
      <c r="B211" s="307" t="s">
        <v>1218</v>
      </c>
      <c r="C211" s="308"/>
      <c r="D211" s="309"/>
      <c r="E211" s="309"/>
      <c r="F211" s="310"/>
      <c r="G211" s="309"/>
      <c r="H211" s="309"/>
      <c r="I211" s="309"/>
      <c r="J211" s="311"/>
      <c r="K211" s="293"/>
      <c r="L211" s="293"/>
      <c r="M211" s="293"/>
      <c r="N211" s="293"/>
      <c r="O211" s="293"/>
    </row>
    <row r="212" spans="1:15" s="26" customFormat="1" x14ac:dyDescent="0.2">
      <c r="A212" s="338" t="s">
        <v>322</v>
      </c>
      <c r="B212" s="329" t="s">
        <v>135</v>
      </c>
      <c r="C212" s="104" t="s">
        <v>37</v>
      </c>
      <c r="D212" s="284">
        <v>15</v>
      </c>
      <c r="E212" s="95" t="s">
        <v>102</v>
      </c>
      <c r="F212" s="214">
        <v>6.0000000000000001E-3</v>
      </c>
      <c r="G212" s="21">
        <v>16</v>
      </c>
      <c r="H212" s="115">
        <v>128</v>
      </c>
      <c r="I212" s="120">
        <v>1.5</v>
      </c>
      <c r="J212" s="121">
        <v>1.96</v>
      </c>
      <c r="K212" s="363"/>
      <c r="L212" s="363"/>
      <c r="M212" s="363"/>
      <c r="N212" s="363"/>
      <c r="O212" s="363"/>
    </row>
    <row r="213" spans="1:15" s="26" customFormat="1" x14ac:dyDescent="0.2">
      <c r="A213" s="338" t="s">
        <v>323</v>
      </c>
      <c r="B213" s="330" t="s">
        <v>46</v>
      </c>
      <c r="C213" s="50" t="s">
        <v>37</v>
      </c>
      <c r="D213" s="290">
        <v>15</v>
      </c>
      <c r="E213" s="93" t="s">
        <v>102</v>
      </c>
      <c r="F213" s="212">
        <v>6.0000000000000001E-3</v>
      </c>
      <c r="G213" s="195">
        <v>16</v>
      </c>
      <c r="H213" s="127">
        <v>128</v>
      </c>
      <c r="I213" s="125">
        <v>1.5</v>
      </c>
      <c r="J213" s="126">
        <v>1.96</v>
      </c>
      <c r="K213" s="15"/>
      <c r="L213" s="15"/>
      <c r="M213" s="15"/>
      <c r="N213" s="15"/>
      <c r="O213" s="15"/>
    </row>
    <row r="214" spans="1:15" s="26" customFormat="1" x14ac:dyDescent="0.2">
      <c r="A214" s="338" t="s">
        <v>639</v>
      </c>
      <c r="B214" s="330" t="s">
        <v>643</v>
      </c>
      <c r="C214" s="50" t="s">
        <v>2</v>
      </c>
      <c r="D214" s="581">
        <v>18</v>
      </c>
      <c r="E214" s="93" t="s">
        <v>102</v>
      </c>
      <c r="F214" s="212">
        <v>8.0000000000000002E-3</v>
      </c>
      <c r="G214" s="582">
        <v>21</v>
      </c>
      <c r="H214" s="52">
        <v>147</v>
      </c>
      <c r="I214" s="125">
        <v>2.52</v>
      </c>
      <c r="J214" s="126">
        <v>2.74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1037</v>
      </c>
      <c r="B215" s="1047" t="s">
        <v>1220</v>
      </c>
      <c r="C215" s="630" t="s">
        <v>172</v>
      </c>
      <c r="D215" s="631">
        <v>16</v>
      </c>
      <c r="E215" s="93" t="s">
        <v>102</v>
      </c>
      <c r="F215" s="632">
        <v>8.0000000000000002E-3</v>
      </c>
      <c r="G215" s="633">
        <v>16</v>
      </c>
      <c r="H215" s="536">
        <v>144</v>
      </c>
      <c r="I215" s="634">
        <v>4</v>
      </c>
      <c r="J215" s="635">
        <v>4.49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641</v>
      </c>
      <c r="B216" s="583" t="s">
        <v>642</v>
      </c>
      <c r="C216" s="50" t="s">
        <v>2</v>
      </c>
      <c r="D216" s="581">
        <v>18</v>
      </c>
      <c r="E216" s="93" t="s">
        <v>102</v>
      </c>
      <c r="F216" s="212">
        <v>8.0000000000000002E-3</v>
      </c>
      <c r="G216" s="582">
        <v>21</v>
      </c>
      <c r="H216" s="52">
        <v>147</v>
      </c>
      <c r="I216" s="125">
        <v>2.52</v>
      </c>
      <c r="J216" s="126">
        <v>2.74</v>
      </c>
      <c r="K216" s="15"/>
      <c r="L216" s="15"/>
      <c r="M216" s="15"/>
      <c r="N216" s="15"/>
      <c r="O216" s="15"/>
    </row>
    <row r="217" spans="1:15" s="26" customFormat="1" hidden="1" x14ac:dyDescent="0.2">
      <c r="A217" s="338"/>
      <c r="B217" s="1048" t="s">
        <v>695</v>
      </c>
      <c r="C217" s="630" t="s">
        <v>172</v>
      </c>
      <c r="D217" s="631">
        <v>16</v>
      </c>
      <c r="E217" s="93" t="s">
        <v>102</v>
      </c>
      <c r="F217" s="632">
        <v>8.0000000000000002E-3</v>
      </c>
      <c r="G217" s="633">
        <v>16</v>
      </c>
      <c r="H217" s="536">
        <v>144</v>
      </c>
      <c r="I217" s="634">
        <v>4</v>
      </c>
      <c r="J217" s="635">
        <v>4.49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324</v>
      </c>
      <c r="B218" s="330" t="s">
        <v>703</v>
      </c>
      <c r="C218" s="278" t="s">
        <v>29</v>
      </c>
      <c r="D218" s="290">
        <v>12</v>
      </c>
      <c r="E218" s="93" t="s">
        <v>102</v>
      </c>
      <c r="F218" s="212">
        <v>7.0000000000000001E-3</v>
      </c>
      <c r="G218" s="195">
        <v>19</v>
      </c>
      <c r="H218" s="969">
        <v>190</v>
      </c>
      <c r="I218" s="125">
        <v>2.2799999999999998</v>
      </c>
      <c r="J218" s="126">
        <v>4.0999999999999996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1036</v>
      </c>
      <c r="B219" s="1048" t="s">
        <v>1222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ht="13.5" thickBot="1" x14ac:dyDescent="0.25">
      <c r="A220" s="338" t="s">
        <v>325</v>
      </c>
      <c r="B220" s="334" t="s">
        <v>83</v>
      </c>
      <c r="C220" s="287" t="s">
        <v>29</v>
      </c>
      <c r="D220" s="286">
        <v>12</v>
      </c>
      <c r="E220" s="160" t="s">
        <v>102</v>
      </c>
      <c r="F220" s="217">
        <v>7.0000000000000001E-3</v>
      </c>
      <c r="G220" s="163">
        <v>19</v>
      </c>
      <c r="H220" s="164">
        <v>190</v>
      </c>
      <c r="I220" s="165">
        <v>2.2799999999999998</v>
      </c>
      <c r="J220" s="166">
        <v>4.0999999999999996</v>
      </c>
      <c r="K220" s="103"/>
      <c r="L220" s="103"/>
      <c r="M220" s="103"/>
      <c r="N220" s="103"/>
      <c r="O220" s="103"/>
    </row>
    <row r="221" spans="1:15" s="26" customFormat="1" ht="13.5" thickBot="1" x14ac:dyDescent="0.25">
      <c r="A221" s="338"/>
      <c r="B221" s="243" t="s">
        <v>389</v>
      </c>
      <c r="C221" s="244"/>
      <c r="D221" s="234"/>
      <c r="E221" s="224" t="s">
        <v>161</v>
      </c>
      <c r="F221" s="225">
        <f>SUMPRODUCT($F$212:$F$220,K212:K220)</f>
        <v>0</v>
      </c>
      <c r="G221" s="225">
        <f>SUMPRODUCT($F$212:$F$220,L212:L220)</f>
        <v>0</v>
      </c>
      <c r="H221" s="225">
        <f>SUMPRODUCT($F$212:$F$220,M212:M220)</f>
        <v>0</v>
      </c>
      <c r="I221" s="225">
        <f>SUMPRODUCT($F$212:$F$220,N212:N220)</f>
        <v>0</v>
      </c>
      <c r="J221" s="225">
        <f>SUMPRODUCT($F$212:$F$220,O212:O220)</f>
        <v>0</v>
      </c>
      <c r="K221" s="109">
        <f>SUMPRODUCT($I$212:$I$220,K212:K220)</f>
        <v>0</v>
      </c>
      <c r="L221" s="109">
        <f>SUMPRODUCT($I$212:$I$220,L212:L220)</f>
        <v>0</v>
      </c>
      <c r="M221" s="109">
        <f>SUMPRODUCT($I$212:$I$220,M212:M220)</f>
        <v>0</v>
      </c>
      <c r="N221" s="109">
        <f>SUMPRODUCT($I$212:$I$220,N212:N220)</f>
        <v>0</v>
      </c>
      <c r="O221" s="458">
        <f>SUMPRODUCT($I$212:$I$220,O212:O220)</f>
        <v>0</v>
      </c>
    </row>
    <row r="222" spans="1:15" s="26" customFormat="1" ht="13.5" thickBot="1" x14ac:dyDescent="0.25">
      <c r="A222" s="338"/>
      <c r="B222" s="226" t="s">
        <v>34</v>
      </c>
      <c r="C222" s="227"/>
      <c r="D222" s="228"/>
      <c r="E222" s="228"/>
      <c r="F222" s="229"/>
      <c r="G222" s="228"/>
      <c r="H222" s="230"/>
      <c r="I222" s="230"/>
      <c r="J222" s="231"/>
      <c r="K222" s="459">
        <f>SUMPRODUCT($J$212:$J$220,K212:K220)</f>
        <v>0</v>
      </c>
      <c r="L222" s="459">
        <f>SUMPRODUCT($J$212:$J$220,L212:L220)</f>
        <v>0</v>
      </c>
      <c r="M222" s="459">
        <f>SUMPRODUCT($J$212:$J$220,M212:M220)</f>
        <v>0</v>
      </c>
      <c r="N222" s="459">
        <f>SUMPRODUCT($J$212:$J$220,N212:N220)</f>
        <v>0</v>
      </c>
      <c r="O222" s="460">
        <f>SUMPRODUCT($J$212:$J$220,O212:O220)</f>
        <v>0</v>
      </c>
    </row>
    <row r="223" spans="1:15" s="26" customFormat="1" ht="13.5" thickBot="1" x14ac:dyDescent="0.25">
      <c r="A223" s="338"/>
      <c r="B223" s="999" t="s">
        <v>1219</v>
      </c>
      <c r="C223" s="313"/>
      <c r="D223" s="309"/>
      <c r="E223" s="309"/>
      <c r="F223" s="310"/>
      <c r="G223" s="309"/>
      <c r="H223" s="309"/>
      <c r="I223" s="309"/>
      <c r="J223" s="311"/>
      <c r="K223" s="291"/>
      <c r="L223" s="291"/>
      <c r="M223" s="56"/>
      <c r="N223" s="56"/>
      <c r="O223" s="56"/>
    </row>
    <row r="224" spans="1:15" s="26" customFormat="1" x14ac:dyDescent="0.2">
      <c r="A224" s="338" t="s">
        <v>326</v>
      </c>
      <c r="B224" s="329" t="s">
        <v>39</v>
      </c>
      <c r="C224" s="104" t="s">
        <v>37</v>
      </c>
      <c r="D224" s="284">
        <v>15</v>
      </c>
      <c r="E224" s="95" t="s">
        <v>102</v>
      </c>
      <c r="F224" s="211">
        <v>6.0000000000000001E-3</v>
      </c>
      <c r="G224" s="21">
        <v>16</v>
      </c>
      <c r="H224" s="115">
        <v>128</v>
      </c>
      <c r="I224" s="120">
        <v>1.5</v>
      </c>
      <c r="J224" s="444">
        <v>1.96</v>
      </c>
      <c r="K224" s="363"/>
      <c r="L224" s="363"/>
      <c r="M224" s="363"/>
      <c r="N224" s="363"/>
      <c r="O224" s="363"/>
    </row>
    <row r="225" spans="1:15" s="26" customFormat="1" x14ac:dyDescent="0.2">
      <c r="A225" s="338" t="s">
        <v>646</v>
      </c>
      <c r="B225" s="330" t="s">
        <v>647</v>
      </c>
      <c r="C225" s="50" t="s">
        <v>2</v>
      </c>
      <c r="D225" s="581">
        <v>18</v>
      </c>
      <c r="E225" s="93" t="s">
        <v>102</v>
      </c>
      <c r="F225" s="212">
        <v>8.0000000000000002E-3</v>
      </c>
      <c r="G225" s="582">
        <v>21</v>
      </c>
      <c r="H225" s="52">
        <v>147</v>
      </c>
      <c r="I225" s="125">
        <v>2.52</v>
      </c>
      <c r="J225" s="381">
        <v>2.74</v>
      </c>
      <c r="K225" s="15"/>
      <c r="L225" s="15"/>
      <c r="M225" s="15"/>
      <c r="N225" s="15"/>
      <c r="O225" s="15"/>
    </row>
    <row r="226" spans="1:15" s="26" customFormat="1" x14ac:dyDescent="0.2">
      <c r="A226" s="338" t="s">
        <v>327</v>
      </c>
      <c r="B226" s="721" t="s">
        <v>136</v>
      </c>
      <c r="C226" s="278" t="s">
        <v>29</v>
      </c>
      <c r="D226" s="290">
        <v>12</v>
      </c>
      <c r="E226" s="93" t="s">
        <v>102</v>
      </c>
      <c r="F226" s="216">
        <v>7.0000000000000001E-3</v>
      </c>
      <c r="G226" s="195">
        <v>19</v>
      </c>
      <c r="H226" s="969">
        <v>190</v>
      </c>
      <c r="I226" s="161">
        <v>2.2799999999999998</v>
      </c>
      <c r="J226" s="1007">
        <v>4.0999999999999996</v>
      </c>
      <c r="K226" s="15"/>
      <c r="L226" s="15"/>
      <c r="M226" s="15"/>
      <c r="N226" s="15"/>
      <c r="O226" s="15"/>
    </row>
    <row r="227" spans="1:15" s="26" customFormat="1" ht="13.5" thickBot="1" x14ac:dyDescent="0.25">
      <c r="A227" s="338" t="s">
        <v>697</v>
      </c>
      <c r="B227" s="1047" t="s">
        <v>1221</v>
      </c>
      <c r="C227" s="630" t="s">
        <v>172</v>
      </c>
      <c r="D227" s="631">
        <v>16</v>
      </c>
      <c r="E227" s="374" t="s">
        <v>102</v>
      </c>
      <c r="F227" s="632">
        <v>8.0000000000000002E-3</v>
      </c>
      <c r="G227" s="633">
        <v>16</v>
      </c>
      <c r="H227" s="536">
        <v>144</v>
      </c>
      <c r="I227" s="634">
        <v>4</v>
      </c>
      <c r="J227" s="635">
        <v>4.49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/>
      <c r="B228" s="243" t="s">
        <v>389</v>
      </c>
      <c r="C228" s="244"/>
      <c r="D228" s="130"/>
      <c r="E228" s="224" t="s">
        <v>161</v>
      </c>
      <c r="F228" s="225">
        <f>SUMPRODUCT($F$224:$F$227,K224:K227)</f>
        <v>0</v>
      </c>
      <c r="G228" s="225">
        <f>SUMPRODUCT($F$224:$F$227,L224:L227)</f>
        <v>0</v>
      </c>
      <c r="H228" s="225">
        <f>SUMPRODUCT($F$224:$F$227,M224:M227)</f>
        <v>0</v>
      </c>
      <c r="I228" s="225">
        <f>SUMPRODUCT($F$224:$F$227,N224:N227)</f>
        <v>0</v>
      </c>
      <c r="J228" s="225">
        <f>SUMPRODUCT($F$224:$F$227,O224:O227)</f>
        <v>0</v>
      </c>
      <c r="K228" s="38">
        <f>SUMPRODUCT($I$224:$I$227,K224:K227)</f>
        <v>0</v>
      </c>
      <c r="L228" s="38">
        <f>SUMPRODUCT($I$224:$I$227,L224:L227)</f>
        <v>0</v>
      </c>
      <c r="M228" s="38">
        <f>SUMPRODUCT($I$224:$I$227,M224:M227)</f>
        <v>0</v>
      </c>
      <c r="N228" s="38">
        <f>SUMPRODUCT($I$224:$I$227,N224:N227)</f>
        <v>0</v>
      </c>
      <c r="O228" s="39">
        <f>SUMPRODUCT($I$224:$I$227,O224:O227)</f>
        <v>0</v>
      </c>
    </row>
    <row r="229" spans="1:15" s="26" customFormat="1" ht="13.5" thickBot="1" x14ac:dyDescent="0.25">
      <c r="A229" s="338"/>
      <c r="B229" s="226" t="s">
        <v>34</v>
      </c>
      <c r="C229" s="227"/>
      <c r="D229" s="228"/>
      <c r="E229" s="228"/>
      <c r="F229" s="229"/>
      <c r="G229" s="228"/>
      <c r="H229" s="230"/>
      <c r="I229" s="230"/>
      <c r="J229" s="231"/>
      <c r="K229" s="364">
        <f>SUMPRODUCT($J$224:$J$227,K224:K227)</f>
        <v>0</v>
      </c>
      <c r="L229" s="364">
        <f>SUMPRODUCT($J$224:$J$227,L224:L227)</f>
        <v>0</v>
      </c>
      <c r="M229" s="364">
        <f>SUMPRODUCT($J$224:$J$227,M224:M227)</f>
        <v>0</v>
      </c>
      <c r="N229" s="364">
        <f>SUMPRODUCT($J$224:$J$227,N224:N227)</f>
        <v>0</v>
      </c>
      <c r="O229" s="441">
        <f>SUMPRODUCT($J$224:$J$227,O224:O227)</f>
        <v>0</v>
      </c>
    </row>
    <row r="230" spans="1:15" s="26" customFormat="1" ht="13.5" thickBot="1" x14ac:dyDescent="0.25">
      <c r="A230" s="338"/>
      <c r="B230" s="312" t="s">
        <v>119</v>
      </c>
      <c r="C230" s="313"/>
      <c r="D230" s="309"/>
      <c r="E230" s="309"/>
      <c r="F230" s="310"/>
      <c r="G230" s="309"/>
      <c r="H230" s="309"/>
      <c r="I230" s="309"/>
      <c r="J230" s="311"/>
      <c r="K230" s="291"/>
      <c r="L230" s="291"/>
      <c r="M230" s="56"/>
      <c r="N230" s="56"/>
      <c r="O230" s="56"/>
    </row>
    <row r="231" spans="1:15" s="26" customFormat="1" x14ac:dyDescent="0.2">
      <c r="A231" s="338" t="s">
        <v>328</v>
      </c>
      <c r="B231" s="335" t="s">
        <v>137</v>
      </c>
      <c r="C231" s="277" t="s">
        <v>37</v>
      </c>
      <c r="D231" s="289">
        <v>15</v>
      </c>
      <c r="E231" s="95" t="s">
        <v>102</v>
      </c>
      <c r="F231" s="211">
        <v>6.0000000000000001E-3</v>
      </c>
      <c r="G231" s="23">
        <v>16</v>
      </c>
      <c r="H231" s="131">
        <v>128</v>
      </c>
      <c r="I231" s="132">
        <v>1.5</v>
      </c>
      <c r="J231" s="174">
        <v>1.96</v>
      </c>
      <c r="K231" s="363"/>
      <c r="L231" s="363"/>
      <c r="M231" s="363"/>
      <c r="N231" s="363"/>
      <c r="O231" s="363"/>
    </row>
    <row r="232" spans="1:15" s="26" customFormat="1" x14ac:dyDescent="0.2">
      <c r="A232" s="338" t="s">
        <v>648</v>
      </c>
      <c r="B232" s="330" t="s">
        <v>117</v>
      </c>
      <c r="C232" s="50" t="s">
        <v>2</v>
      </c>
      <c r="D232" s="581">
        <v>18</v>
      </c>
      <c r="E232" s="93" t="s">
        <v>102</v>
      </c>
      <c r="F232" s="212">
        <v>8.0000000000000002E-3</v>
      </c>
      <c r="G232" s="582">
        <v>21</v>
      </c>
      <c r="H232" s="52">
        <v>147</v>
      </c>
      <c r="I232" s="125">
        <v>2.52</v>
      </c>
      <c r="J232" s="126">
        <v>2.74</v>
      </c>
      <c r="K232" s="15"/>
      <c r="L232" s="15"/>
      <c r="M232" s="15"/>
      <c r="N232" s="15"/>
      <c r="O232" s="15"/>
    </row>
    <row r="233" spans="1:15" s="26" customFormat="1" x14ac:dyDescent="0.2">
      <c r="A233" s="338" t="s">
        <v>329</v>
      </c>
      <c r="B233" s="721" t="s">
        <v>138</v>
      </c>
      <c r="C233" s="278" t="s">
        <v>29</v>
      </c>
      <c r="D233" s="290">
        <v>12</v>
      </c>
      <c r="E233" s="93" t="s">
        <v>102</v>
      </c>
      <c r="F233" s="212">
        <v>7.0000000000000001E-3</v>
      </c>
      <c r="G233" s="195">
        <v>19</v>
      </c>
      <c r="H233" s="969">
        <v>190</v>
      </c>
      <c r="I233" s="125">
        <v>2.2799999999999998</v>
      </c>
      <c r="J233" s="381">
        <v>4.0999999999999996</v>
      </c>
      <c r="K233" s="15"/>
      <c r="L233" s="15"/>
      <c r="M233" s="15"/>
      <c r="N233" s="15"/>
      <c r="O233" s="15"/>
    </row>
    <row r="234" spans="1:15" s="26" customFormat="1" ht="13.5" thickBot="1" x14ac:dyDescent="0.25">
      <c r="A234" s="338" t="s">
        <v>1223</v>
      </c>
      <c r="B234" s="1049" t="s">
        <v>1224</v>
      </c>
      <c r="C234" s="630" t="s">
        <v>172</v>
      </c>
      <c r="D234" s="631">
        <v>16</v>
      </c>
      <c r="E234" s="374" t="s">
        <v>102</v>
      </c>
      <c r="F234" s="632">
        <v>8.0000000000000002E-3</v>
      </c>
      <c r="G234" s="633">
        <v>16</v>
      </c>
      <c r="H234" s="536">
        <v>144</v>
      </c>
      <c r="I234" s="634">
        <v>4</v>
      </c>
      <c r="J234" s="635">
        <v>4.49</v>
      </c>
      <c r="K234" s="103"/>
      <c r="L234" s="103"/>
      <c r="M234" s="103"/>
      <c r="N234" s="103"/>
      <c r="O234" s="103"/>
    </row>
    <row r="235" spans="1:15" s="26" customFormat="1" ht="13.5" thickBot="1" x14ac:dyDescent="0.25">
      <c r="A235" s="338"/>
      <c r="B235" s="243" t="s">
        <v>389</v>
      </c>
      <c r="C235" s="233"/>
      <c r="D235" s="133"/>
      <c r="E235" s="224" t="s">
        <v>161</v>
      </c>
      <c r="F235" s="225">
        <f>SUMPRODUCT($F$231:$F$234,K231:K234)</f>
        <v>0</v>
      </c>
      <c r="G235" s="225">
        <f t="shared" ref="G235:J235" si="29">SUMPRODUCT($F$231:$F$234,L231:L234)</f>
        <v>0</v>
      </c>
      <c r="H235" s="225">
        <f t="shared" si="29"/>
        <v>0</v>
      </c>
      <c r="I235" s="225">
        <f t="shared" si="29"/>
        <v>0</v>
      </c>
      <c r="J235" s="225">
        <f t="shared" si="29"/>
        <v>0</v>
      </c>
      <c r="K235" s="38">
        <f>SUMPRODUCT($I$231:$I$234,K231:K234)</f>
        <v>0</v>
      </c>
      <c r="L235" s="38">
        <f t="shared" ref="L235:O235" si="30">SUMPRODUCT($I$231:$I$234,L231:L234)</f>
        <v>0</v>
      </c>
      <c r="M235" s="38">
        <f t="shared" si="30"/>
        <v>0</v>
      </c>
      <c r="N235" s="38">
        <f t="shared" si="30"/>
        <v>0</v>
      </c>
      <c r="O235" s="39">
        <f t="shared" si="30"/>
        <v>0</v>
      </c>
    </row>
    <row r="236" spans="1:15" s="26" customFormat="1" ht="13.5" thickBot="1" x14ac:dyDescent="0.25">
      <c r="A236" s="338"/>
      <c r="B236" s="226" t="s">
        <v>34</v>
      </c>
      <c r="C236" s="227"/>
      <c r="D236" s="228"/>
      <c r="E236" s="228"/>
      <c r="F236" s="229"/>
      <c r="G236" s="228"/>
      <c r="H236" s="230"/>
      <c r="I236" s="230"/>
      <c r="J236" s="231"/>
      <c r="K236" s="364">
        <f>SUMPRODUCT($J$231:$J$234,K231:K234)</f>
        <v>0</v>
      </c>
      <c r="L236" s="364">
        <f t="shared" ref="L236:O236" si="31">SUMPRODUCT($J$231:$J$234,L231:L234)</f>
        <v>0</v>
      </c>
      <c r="M236" s="364">
        <f t="shared" si="31"/>
        <v>0</v>
      </c>
      <c r="N236" s="364">
        <f t="shared" si="31"/>
        <v>0</v>
      </c>
      <c r="O236" s="441">
        <f t="shared" si="31"/>
        <v>0</v>
      </c>
    </row>
    <row r="237" spans="1:15" s="26" customFormat="1" ht="13.5" thickBot="1" x14ac:dyDescent="0.25">
      <c r="A237" s="338"/>
      <c r="B237" s="376" t="s">
        <v>517</v>
      </c>
      <c r="C237" s="377"/>
      <c r="D237" s="378"/>
      <c r="E237" s="378"/>
      <c r="F237" s="379"/>
      <c r="G237" s="378"/>
      <c r="H237" s="378"/>
      <c r="I237" s="378"/>
      <c r="J237" s="380"/>
      <c r="K237" s="294"/>
      <c r="L237" s="294"/>
      <c r="M237" s="295"/>
      <c r="N237" s="295"/>
      <c r="O237" s="295"/>
    </row>
    <row r="238" spans="1:15" s="26" customFormat="1" x14ac:dyDescent="0.2">
      <c r="A238" s="338" t="s">
        <v>330</v>
      </c>
      <c r="B238" s="335" t="s">
        <v>507</v>
      </c>
      <c r="C238" s="277" t="s">
        <v>27</v>
      </c>
      <c r="D238" s="289">
        <v>16</v>
      </c>
      <c r="E238" s="131" t="s">
        <v>385</v>
      </c>
      <c r="F238" s="211">
        <v>8.9999999999999993E-3</v>
      </c>
      <c r="G238" s="411">
        <v>16</v>
      </c>
      <c r="H238" s="405">
        <v>144</v>
      </c>
      <c r="I238" s="92">
        <v>4.8</v>
      </c>
      <c r="J238" s="375">
        <v>5.36</v>
      </c>
      <c r="K238" s="490"/>
      <c r="L238" s="363"/>
      <c r="M238" s="363"/>
      <c r="N238" s="363"/>
      <c r="O238" s="363"/>
    </row>
    <row r="239" spans="1:15" s="26" customFormat="1" x14ac:dyDescent="0.2">
      <c r="A239" s="338" t="s">
        <v>331</v>
      </c>
      <c r="B239" s="330" t="s">
        <v>506</v>
      </c>
      <c r="C239" s="278" t="s">
        <v>27</v>
      </c>
      <c r="D239" s="290">
        <v>16</v>
      </c>
      <c r="E239" s="127" t="s">
        <v>385</v>
      </c>
      <c r="F239" s="212">
        <v>8.9999999999999993E-3</v>
      </c>
      <c r="G239" s="410">
        <v>16</v>
      </c>
      <c r="H239" s="406">
        <v>144</v>
      </c>
      <c r="I239" s="85">
        <v>4.8</v>
      </c>
      <c r="J239" s="356">
        <v>5.36</v>
      </c>
      <c r="K239" s="476"/>
      <c r="L239" s="15"/>
      <c r="M239" s="15"/>
      <c r="N239" s="15"/>
      <c r="O239" s="15"/>
    </row>
    <row r="240" spans="1:15" s="26" customFormat="1" ht="13.5" thickBot="1" x14ac:dyDescent="0.25">
      <c r="A240" s="338" t="s">
        <v>1032</v>
      </c>
      <c r="B240" s="330" t="s">
        <v>521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ht="13.5" thickBot="1" x14ac:dyDescent="0.25">
      <c r="A241" s="338"/>
      <c r="B241" s="243" t="s">
        <v>389</v>
      </c>
      <c r="C241" s="233"/>
      <c r="D241" s="133"/>
      <c r="E241" s="224" t="s">
        <v>161</v>
      </c>
      <c r="F241" s="225">
        <f>SUMPRODUCT($F$238:$F$240,K238:K240)</f>
        <v>0</v>
      </c>
      <c r="G241" s="225">
        <f>SUMPRODUCT($F$238:$F$240,L238:L240)</f>
        <v>0</v>
      </c>
      <c r="H241" s="225">
        <f>SUMPRODUCT($F$238:$F$240,M238:M240)</f>
        <v>0</v>
      </c>
      <c r="I241" s="225">
        <f>SUMPRODUCT($F$238:$F$240,N238:N240)</f>
        <v>0</v>
      </c>
      <c r="J241" s="225">
        <f>SUMPRODUCT($F$238:$F$240,O238:O240)</f>
        <v>0</v>
      </c>
      <c r="K241" s="109">
        <f>SUMPRODUCT($I$238:$I$240,K238:K240)</f>
        <v>0</v>
      </c>
      <c r="L241" s="109">
        <f>SUMPRODUCT($I$238:$I$240,L238:L240)</f>
        <v>0</v>
      </c>
      <c r="M241" s="109">
        <f>SUMPRODUCT($I$238:$I$240,M238:M240)</f>
        <v>0</v>
      </c>
      <c r="N241" s="109">
        <f>SUMPRODUCT($I$238:$I$240,N238:N240)</f>
        <v>0</v>
      </c>
      <c r="O241" s="458">
        <f>SUMPRODUCT($I$238:$I$240,O238:O240)</f>
        <v>0</v>
      </c>
    </row>
    <row r="242" spans="1:15" s="26" customFormat="1" ht="13.5" thickBot="1" x14ac:dyDescent="0.25">
      <c r="A242" s="338"/>
      <c r="B242" s="226" t="s">
        <v>34</v>
      </c>
      <c r="C242" s="227"/>
      <c r="D242" s="228"/>
      <c r="E242" s="228"/>
      <c r="F242" s="229"/>
      <c r="G242" s="228"/>
      <c r="H242" s="230"/>
      <c r="I242" s="230"/>
      <c r="J242" s="231"/>
      <c r="K242" s="459">
        <f>SUMPRODUCT($J$238:$J$240,K238:K240)</f>
        <v>0</v>
      </c>
      <c r="L242" s="459">
        <f>SUMPRODUCT($J$238:$J$240,L238:L240)</f>
        <v>0</v>
      </c>
      <c r="M242" s="459">
        <f>SUMPRODUCT($J$238:$J$240,M238:M240)</f>
        <v>0</v>
      </c>
      <c r="N242" s="459">
        <f>SUMPRODUCT($J$238:$J$240,N238:N240)</f>
        <v>0</v>
      </c>
      <c r="O242" s="460">
        <f>SUMPRODUCT($J$238:$J$240,O238:O240)</f>
        <v>0</v>
      </c>
    </row>
    <row r="243" spans="1:15" s="26" customFormat="1" ht="13.5" thickBot="1" x14ac:dyDescent="0.25">
      <c r="A243" s="338"/>
      <c r="B243" s="376" t="s">
        <v>486</v>
      </c>
      <c r="C243" s="376"/>
      <c r="D243" s="378"/>
      <c r="E243" s="378"/>
      <c r="F243" s="379"/>
      <c r="G243" s="378"/>
      <c r="H243" s="378"/>
      <c r="I243" s="378"/>
      <c r="J243" s="380"/>
      <c r="K243" s="56"/>
      <c r="L243" s="291"/>
      <c r="M243" s="56"/>
      <c r="N243" s="56"/>
      <c r="O243" s="56"/>
    </row>
    <row r="244" spans="1:15" s="26" customFormat="1" x14ac:dyDescent="0.2">
      <c r="A244" s="338" t="s">
        <v>333</v>
      </c>
      <c r="B244" s="335" t="s">
        <v>224</v>
      </c>
      <c r="C244" s="277" t="s">
        <v>227</v>
      </c>
      <c r="D244" s="289">
        <v>16</v>
      </c>
      <c r="E244" s="91" t="s">
        <v>62</v>
      </c>
      <c r="F244" s="211">
        <v>8.9999999999999993E-3</v>
      </c>
      <c r="G244" s="23">
        <v>16</v>
      </c>
      <c r="H244" s="131">
        <v>144</v>
      </c>
      <c r="I244" s="132">
        <v>3.68</v>
      </c>
      <c r="J244" s="174">
        <v>4.07</v>
      </c>
      <c r="K244" s="363"/>
      <c r="L244" s="363"/>
      <c r="M244" s="363"/>
      <c r="N244" s="363"/>
      <c r="O244" s="363"/>
    </row>
    <row r="245" spans="1:15" s="26" customFormat="1" x14ac:dyDescent="0.2">
      <c r="A245" s="338" t="s">
        <v>334</v>
      </c>
      <c r="B245" s="330" t="s">
        <v>225</v>
      </c>
      <c r="C245" s="278" t="s">
        <v>227</v>
      </c>
      <c r="D245" s="290">
        <v>16</v>
      </c>
      <c r="E245" s="93" t="s">
        <v>62</v>
      </c>
      <c r="F245" s="212">
        <v>8.9999999999999993E-3</v>
      </c>
      <c r="G245" s="195">
        <v>16</v>
      </c>
      <c r="H245" s="124">
        <v>144</v>
      </c>
      <c r="I245" s="125">
        <v>3.68</v>
      </c>
      <c r="J245" s="126">
        <v>4.07</v>
      </c>
      <c r="K245" s="15"/>
      <c r="L245" s="15"/>
      <c r="M245" s="15"/>
      <c r="N245" s="15"/>
      <c r="O245" s="15"/>
    </row>
    <row r="246" spans="1:15" s="26" customFormat="1" ht="14.25" customHeight="1" x14ac:dyDescent="0.2">
      <c r="A246" s="338" t="s">
        <v>335</v>
      </c>
      <c r="B246" s="330" t="s">
        <v>226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381">
        <v>4.07</v>
      </c>
      <c r="K246" s="15"/>
      <c r="L246" s="15"/>
      <c r="M246" s="15"/>
      <c r="N246" s="15"/>
      <c r="O246" s="15"/>
    </row>
    <row r="247" spans="1:15" s="26" customFormat="1" ht="14.25" customHeight="1" x14ac:dyDescent="0.2">
      <c r="A247" s="338" t="s">
        <v>777</v>
      </c>
      <c r="B247" s="660" t="s">
        <v>776</v>
      </c>
      <c r="C247" s="630" t="s">
        <v>227</v>
      </c>
      <c r="D247" s="631">
        <v>16</v>
      </c>
      <c r="E247" s="374" t="s">
        <v>62</v>
      </c>
      <c r="F247" s="632">
        <v>8.9999999999999993E-3</v>
      </c>
      <c r="G247" s="633">
        <v>16</v>
      </c>
      <c r="H247" s="536">
        <v>144</v>
      </c>
      <c r="I247" s="634">
        <v>3.68</v>
      </c>
      <c r="J247" s="635">
        <v>4.07</v>
      </c>
      <c r="K247" s="15"/>
      <c r="L247" s="15"/>
      <c r="M247" s="15"/>
      <c r="N247" s="15"/>
      <c r="O247" s="15"/>
    </row>
    <row r="248" spans="1:15" s="26" customFormat="1" ht="14.25" customHeight="1" x14ac:dyDescent="0.2">
      <c r="A248" s="338" t="s">
        <v>779</v>
      </c>
      <c r="B248" s="330" t="s">
        <v>778</v>
      </c>
      <c r="C248" s="278" t="s">
        <v>227</v>
      </c>
      <c r="D248" s="290">
        <v>16</v>
      </c>
      <c r="E248" s="93" t="s">
        <v>62</v>
      </c>
      <c r="F248" s="212">
        <v>8.9999999999999993E-3</v>
      </c>
      <c r="G248" s="195">
        <v>16</v>
      </c>
      <c r="H248" s="124">
        <v>144</v>
      </c>
      <c r="I248" s="125">
        <v>3.68</v>
      </c>
      <c r="J248" s="126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1239</v>
      </c>
      <c r="B249" s="1056" t="s">
        <v>1238</v>
      </c>
      <c r="C249" s="1000" t="s">
        <v>1237</v>
      </c>
      <c r="D249" s="1001">
        <v>12</v>
      </c>
      <c r="E249" s="979" t="s">
        <v>62</v>
      </c>
      <c r="F249" s="1002">
        <v>8.9999999999999993E-3</v>
      </c>
      <c r="G249" s="1003">
        <v>16</v>
      </c>
      <c r="H249" s="1004">
        <v>144</v>
      </c>
      <c r="I249" s="1005">
        <v>4.2</v>
      </c>
      <c r="J249" s="1006">
        <v>4.59</v>
      </c>
      <c r="K249" s="15"/>
      <c r="L249" s="15"/>
      <c r="M249" s="15"/>
      <c r="N249" s="15"/>
      <c r="O249" s="15"/>
    </row>
    <row r="250" spans="1:15" s="26" customFormat="1" ht="14.25" customHeight="1" thickBot="1" x14ac:dyDescent="0.25">
      <c r="A250" s="338" t="s">
        <v>1241</v>
      </c>
      <c r="B250" s="1056" t="s">
        <v>1240</v>
      </c>
      <c r="C250" s="1000" t="s">
        <v>1237</v>
      </c>
      <c r="D250" s="1057">
        <v>12</v>
      </c>
      <c r="E250" s="979" t="s">
        <v>62</v>
      </c>
      <c r="F250" s="980">
        <v>8.9999999999999993E-3</v>
      </c>
      <c r="G250" s="981">
        <v>16</v>
      </c>
      <c r="H250" s="1058">
        <v>144</v>
      </c>
      <c r="I250" s="982">
        <v>4.2</v>
      </c>
      <c r="J250" s="988">
        <v>4.59</v>
      </c>
      <c r="K250" s="15"/>
      <c r="L250" s="15"/>
      <c r="M250" s="15"/>
      <c r="N250" s="15"/>
      <c r="O250" s="15"/>
    </row>
    <row r="251" spans="1:15" s="26" customFormat="1" ht="14.25" hidden="1" customHeight="1" thickBot="1" x14ac:dyDescent="0.25">
      <c r="A251" s="338"/>
      <c r="B251" s="709" t="s">
        <v>692</v>
      </c>
      <c r="C251" s="590" t="s">
        <v>227</v>
      </c>
      <c r="D251" s="591">
        <v>16</v>
      </c>
      <c r="E251" s="592" t="s">
        <v>102</v>
      </c>
      <c r="F251" s="593">
        <v>8.9999999999999993E-3</v>
      </c>
      <c r="G251" s="594">
        <v>16</v>
      </c>
      <c r="H251" s="595">
        <v>144</v>
      </c>
      <c r="I251" s="596">
        <v>3.68</v>
      </c>
      <c r="J251" s="597">
        <v>4.07</v>
      </c>
      <c r="K251" s="103"/>
      <c r="L251" s="103"/>
      <c r="M251" s="103"/>
      <c r="N251" s="103"/>
      <c r="O251" s="103"/>
    </row>
    <row r="252" spans="1:15" s="26" customFormat="1" ht="13.5" thickBot="1" x14ac:dyDescent="0.25">
      <c r="A252" s="338"/>
      <c r="B252" s="232" t="s">
        <v>390</v>
      </c>
      <c r="C252" s="233"/>
      <c r="D252" s="224"/>
      <c r="E252" s="224" t="s">
        <v>161</v>
      </c>
      <c r="F252" s="225">
        <f>SUMPRODUCT($F$244:$F$251,K244:K251)</f>
        <v>0</v>
      </c>
      <c r="G252" s="225">
        <f>SUMPRODUCT($F$244:$F$251,L244:L251)</f>
        <v>0</v>
      </c>
      <c r="H252" s="225">
        <f>SUMPRODUCT($F$244:$F$251,M244:M251)</f>
        <v>0</v>
      </c>
      <c r="I252" s="225">
        <f>SUMPRODUCT($F$244:$F$251,N244:N251)</f>
        <v>0</v>
      </c>
      <c r="J252" s="225">
        <f>SUMPRODUCT($F$244:$F$251,O244:O251)</f>
        <v>0</v>
      </c>
      <c r="K252" s="38">
        <f>SUMPRODUCT($I$244:$I$251,K244:K251)</f>
        <v>0</v>
      </c>
      <c r="L252" s="38">
        <f>SUMPRODUCT($I$244:$I$251,L244:L251)</f>
        <v>0</v>
      </c>
      <c r="M252" s="38">
        <f>SUMPRODUCT($I$244:$I$251,M244:M251)</f>
        <v>0</v>
      </c>
      <c r="N252" s="38">
        <f>SUMPRODUCT($I$244:$I$251,N244:N251)</f>
        <v>0</v>
      </c>
      <c r="O252" s="38">
        <f>SUMPRODUCT($I$244:$I$251,O244:O251)</f>
        <v>0</v>
      </c>
    </row>
    <row r="253" spans="1:15" s="26" customFormat="1" ht="13.5" thickBot="1" x14ac:dyDescent="0.25">
      <c r="A253" s="338"/>
      <c r="B253" s="226" t="s">
        <v>34</v>
      </c>
      <c r="C253" s="227"/>
      <c r="D253" s="228"/>
      <c r="E253" s="228"/>
      <c r="F253" s="229"/>
      <c r="G253" s="228"/>
      <c r="H253" s="230"/>
      <c r="I253" s="230"/>
      <c r="J253" s="231"/>
      <c r="K253" s="364">
        <f>SUMPRODUCT($J$244:$J$251,K244:K251)</f>
        <v>0</v>
      </c>
      <c r="L253" s="364">
        <f>SUMPRODUCT($J$244:$J$251,L244:L251)</f>
        <v>0</v>
      </c>
      <c r="M253" s="364">
        <f>SUMPRODUCT($J$244:$J$251,M244:M251)</f>
        <v>0</v>
      </c>
      <c r="N253" s="364">
        <f>SUMPRODUCT($J$244:$J$251,N244:N251)</f>
        <v>0</v>
      </c>
      <c r="O253" s="364">
        <f>SUMPRODUCT($J$244:$J$251,O244:O251)</f>
        <v>0</v>
      </c>
    </row>
    <row r="254" spans="1:15" s="26" customFormat="1" hidden="1" x14ac:dyDescent="0.2">
      <c r="A254" s="338"/>
      <c r="B254" s="312" t="s">
        <v>104</v>
      </c>
      <c r="C254" s="312"/>
      <c r="D254" s="309"/>
      <c r="E254" s="309"/>
      <c r="F254" s="310"/>
      <c r="G254" s="309"/>
      <c r="H254" s="309"/>
      <c r="I254" s="309"/>
      <c r="J254" s="311"/>
      <c r="K254" s="56"/>
      <c r="L254" s="291"/>
      <c r="M254" s="56"/>
      <c r="N254" s="56"/>
      <c r="O254" s="56"/>
    </row>
    <row r="255" spans="1:15" s="26" customFormat="1" ht="12.75" hidden="1" customHeight="1" x14ac:dyDescent="0.2">
      <c r="A255" s="338"/>
      <c r="B255" s="664" t="s">
        <v>109</v>
      </c>
      <c r="C255" s="443" t="s">
        <v>106</v>
      </c>
      <c r="D255" s="115">
        <v>64</v>
      </c>
      <c r="E255" s="115" t="s">
        <v>62</v>
      </c>
      <c r="F255" s="325">
        <v>3.2000000000000001E-2</v>
      </c>
      <c r="G255" s="407">
        <v>6</v>
      </c>
      <c r="H255" s="136">
        <v>36</v>
      </c>
      <c r="I255" s="120">
        <v>1.1040000000000001</v>
      </c>
      <c r="J255" s="444">
        <v>2.0680000000000001</v>
      </c>
      <c r="K255" s="363"/>
      <c r="L255" s="363"/>
      <c r="M255" s="363"/>
      <c r="N255" s="363"/>
      <c r="O255" s="363"/>
    </row>
    <row r="256" spans="1:15" s="26" customFormat="1" hidden="1" x14ac:dyDescent="0.2">
      <c r="A256" s="338"/>
      <c r="B256" s="665" t="s">
        <v>108</v>
      </c>
      <c r="C256" s="442" t="s">
        <v>105</v>
      </c>
      <c r="D256" s="492">
        <v>64</v>
      </c>
      <c r="E256" s="440" t="s">
        <v>62</v>
      </c>
      <c r="F256" s="326">
        <v>3.2000000000000001E-2</v>
      </c>
      <c r="G256" s="124">
        <v>6</v>
      </c>
      <c r="H256" s="123">
        <v>36</v>
      </c>
      <c r="I256" s="122">
        <v>1.1000000000000001</v>
      </c>
      <c r="J256" s="445">
        <v>2.0699999999999998</v>
      </c>
      <c r="K256" s="15"/>
      <c r="L256" s="15"/>
      <c r="M256" s="15"/>
      <c r="N256" s="15"/>
      <c r="O256" s="15"/>
    </row>
    <row r="257" spans="1:17" s="26" customFormat="1" ht="13.5" hidden="1" thickBot="1" x14ac:dyDescent="0.25">
      <c r="A257" s="338"/>
      <c r="B257" s="666" t="s">
        <v>110</v>
      </c>
      <c r="C257" s="446" t="s">
        <v>107</v>
      </c>
      <c r="D257" s="492">
        <v>64</v>
      </c>
      <c r="E257" s="116" t="s">
        <v>62</v>
      </c>
      <c r="F257" s="327">
        <v>3.2000000000000001E-2</v>
      </c>
      <c r="G257" s="382">
        <v>6</v>
      </c>
      <c r="H257" s="134">
        <v>36</v>
      </c>
      <c r="I257" s="135">
        <v>1.1519999999999999</v>
      </c>
      <c r="J257" s="447">
        <v>2.1120000000000001</v>
      </c>
      <c r="K257" s="103"/>
      <c r="L257" s="103"/>
      <c r="M257" s="103"/>
      <c r="N257" s="103"/>
      <c r="O257" s="103"/>
    </row>
    <row r="258" spans="1:17" s="26" customFormat="1" ht="13.5" hidden="1" thickBot="1" x14ac:dyDescent="0.25">
      <c r="A258" s="338"/>
      <c r="B258" s="243" t="s">
        <v>389</v>
      </c>
      <c r="C258" s="233"/>
      <c r="D258" s="224"/>
      <c r="E258" s="224" t="s">
        <v>161</v>
      </c>
      <c r="F258" s="225">
        <f>SUMPRODUCT($F$255:$F$257,K255:K257)</f>
        <v>0</v>
      </c>
      <c r="G258" s="225">
        <f>SUMPRODUCT($F$255:$F$257,L255:L257)</f>
        <v>0</v>
      </c>
      <c r="H258" s="225">
        <f>SUMPRODUCT($F$255:$F$257,M255:M257)</f>
        <v>0</v>
      </c>
      <c r="I258" s="225">
        <f>SUMPRODUCT($F$255:$F$257,N255:N257)</f>
        <v>0</v>
      </c>
      <c r="J258" s="225">
        <f>SUMPRODUCT($F$255:$F$257,O255:O257)</f>
        <v>0</v>
      </c>
      <c r="K258" s="72">
        <f>SUMPRODUCT($I$255:$I$257,K255:K257)</f>
        <v>0</v>
      </c>
      <c r="L258" s="72">
        <f>SUMPRODUCT($I$255:$I$257,L255:L257)</f>
        <v>0</v>
      </c>
      <c r="M258" s="72">
        <f>SUMPRODUCT($I$255:$I$257,M255:M257)</f>
        <v>0</v>
      </c>
      <c r="N258" s="72">
        <f>SUMPRODUCT($I$255:$I$257,N255:N257)</f>
        <v>0</v>
      </c>
      <c r="O258" s="72">
        <f>SUMPRODUCT($I$255:$I$257,O255:O257)</f>
        <v>0</v>
      </c>
    </row>
    <row r="259" spans="1:17" s="26" customFormat="1" ht="13.5" hidden="1" thickBot="1" x14ac:dyDescent="0.25">
      <c r="A259" s="338"/>
      <c r="B259" s="226" t="s">
        <v>34</v>
      </c>
      <c r="C259" s="227"/>
      <c r="D259" s="228"/>
      <c r="E259" s="228"/>
      <c r="F259" s="229"/>
      <c r="G259" s="228"/>
      <c r="H259" s="230"/>
      <c r="I259" s="230"/>
      <c r="J259" s="231"/>
      <c r="K259" s="364">
        <f>SUMPRODUCT($J$255:$J$257,K255:K257)</f>
        <v>0</v>
      </c>
      <c r="L259" s="364">
        <f>SUMPRODUCT($J$255:$J$257,L255:L257)</f>
        <v>0</v>
      </c>
      <c r="M259" s="364">
        <f>SUMPRODUCT($J$255:$J$257,M255:M257)</f>
        <v>0</v>
      </c>
      <c r="N259" s="364">
        <f>SUMPRODUCT($J$255:$J$257,N255:N257)</f>
        <v>0</v>
      </c>
      <c r="O259" s="364">
        <f>SUMPRODUCT($J$255:$J$257,O255:O257)</f>
        <v>0</v>
      </c>
    </row>
    <row r="260" spans="1:17" s="26" customFormat="1" x14ac:dyDescent="0.2">
      <c r="A260" s="338"/>
      <c r="B260" s="309" t="s">
        <v>80</v>
      </c>
      <c r="C260" s="309"/>
      <c r="D260" s="309"/>
      <c r="E260" s="309"/>
      <c r="F260" s="310"/>
      <c r="G260" s="309"/>
      <c r="H260" s="309"/>
      <c r="I260" s="309"/>
      <c r="J260" s="311"/>
      <c r="K260" s="291"/>
      <c r="L260" s="291"/>
      <c r="M260" s="56"/>
      <c r="N260" s="56"/>
      <c r="O260" s="56"/>
    </row>
    <row r="261" spans="1:17" s="26" customFormat="1" hidden="1" x14ac:dyDescent="0.2">
      <c r="A261" s="338"/>
      <c r="B261" s="668" t="s">
        <v>176</v>
      </c>
      <c r="C261" s="93" t="s">
        <v>129</v>
      </c>
      <c r="D261" s="1104"/>
      <c r="E261" s="127" t="s">
        <v>62</v>
      </c>
      <c r="F261" s="297">
        <v>4.2000000000000003E-2</v>
      </c>
      <c r="G261" s="93"/>
      <c r="H261" s="93">
        <v>36</v>
      </c>
      <c r="I261" s="298">
        <v>2.2999999999999998</v>
      </c>
      <c r="J261" s="369">
        <v>2.4</v>
      </c>
      <c r="K261" s="15"/>
      <c r="L261" s="15"/>
      <c r="M261" s="15"/>
      <c r="N261" s="15"/>
      <c r="O261" s="15"/>
    </row>
    <row r="262" spans="1:17" s="26" customFormat="1" ht="12.75" customHeight="1" x14ac:dyDescent="0.2">
      <c r="A262" s="338" t="s">
        <v>340</v>
      </c>
      <c r="B262" s="660" t="s">
        <v>81</v>
      </c>
      <c r="C262" s="1101" t="s">
        <v>453</v>
      </c>
      <c r="D262" s="1104"/>
      <c r="E262" s="127" t="s">
        <v>62</v>
      </c>
      <c r="F262" s="297">
        <v>4.2000000000000003E-2</v>
      </c>
      <c r="G262" s="93"/>
      <c r="H262" s="93">
        <v>36</v>
      </c>
      <c r="I262" s="298">
        <v>2.56</v>
      </c>
      <c r="J262" s="369">
        <v>2.88</v>
      </c>
      <c r="K262" s="15"/>
      <c r="L262" s="15"/>
      <c r="M262" s="15"/>
      <c r="N262" s="15"/>
      <c r="O262" s="15"/>
    </row>
    <row r="263" spans="1:17" s="26" customFormat="1" x14ac:dyDescent="0.2">
      <c r="A263" s="338" t="s">
        <v>341</v>
      </c>
      <c r="B263" s="660" t="s">
        <v>88</v>
      </c>
      <c r="C263" s="1102"/>
      <c r="D263" s="1104"/>
      <c r="E263" s="127" t="s">
        <v>62</v>
      </c>
      <c r="F263" s="297">
        <v>4.2000000000000003E-2</v>
      </c>
      <c r="G263" s="93"/>
      <c r="H263" s="93">
        <v>36</v>
      </c>
      <c r="I263" s="298">
        <v>2.56</v>
      </c>
      <c r="J263" s="369">
        <v>2.88</v>
      </c>
      <c r="K263" s="15"/>
      <c r="L263" s="15"/>
      <c r="M263" s="15"/>
      <c r="N263" s="15"/>
      <c r="O263" s="15"/>
    </row>
    <row r="264" spans="1:17" s="26" customFormat="1" ht="13.5" hidden="1" thickBot="1" x14ac:dyDescent="0.25">
      <c r="A264" s="338"/>
      <c r="B264" s="660" t="s">
        <v>155</v>
      </c>
      <c r="C264" s="1102"/>
      <c r="D264" s="1104"/>
      <c r="E264" s="492" t="s">
        <v>62</v>
      </c>
      <c r="F264" s="297">
        <v>4.2000000000000003E-2</v>
      </c>
      <c r="G264" s="93"/>
      <c r="H264" s="123">
        <v>36</v>
      </c>
      <c r="I264" s="122">
        <v>2.56</v>
      </c>
      <c r="J264" s="370">
        <v>2.8839999999999999</v>
      </c>
      <c r="K264" s="15"/>
      <c r="L264" s="15"/>
      <c r="M264" s="15"/>
      <c r="N264" s="15"/>
      <c r="O264" s="15"/>
      <c r="Q264" s="473">
        <f>SUM(Лист3!G265:G959)</f>
        <v>0</v>
      </c>
    </row>
    <row r="265" spans="1:17" s="26" customFormat="1" x14ac:dyDescent="0.2">
      <c r="A265" s="338" t="s">
        <v>476</v>
      </c>
      <c r="B265" s="660" t="s">
        <v>101</v>
      </c>
      <c r="C265" s="1102"/>
      <c r="D265" s="1104"/>
      <c r="E265" s="492" t="s">
        <v>62</v>
      </c>
      <c r="F265" s="297">
        <v>4.2000000000000003E-2</v>
      </c>
      <c r="G265" s="93"/>
      <c r="H265" s="52">
        <v>36</v>
      </c>
      <c r="I265" s="122">
        <v>2.56</v>
      </c>
      <c r="J265" s="370">
        <v>2.8839999999999999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454</v>
      </c>
      <c r="B266" s="660" t="s">
        <v>32</v>
      </c>
      <c r="C266" s="1102"/>
      <c r="D266" s="1104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498</v>
      </c>
      <c r="B267" s="660" t="s">
        <v>45</v>
      </c>
      <c r="C267" s="1103"/>
      <c r="D267" s="1105"/>
      <c r="E267" s="440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653</v>
      </c>
      <c r="B268" s="660" t="s">
        <v>730</v>
      </c>
      <c r="C268" s="533" t="s">
        <v>533</v>
      </c>
      <c r="D268" s="1106">
        <v>32</v>
      </c>
      <c r="E268" s="127" t="s">
        <v>62</v>
      </c>
      <c r="F268" s="297">
        <v>0.02</v>
      </c>
      <c r="G268" s="93"/>
      <c r="H268" s="124">
        <v>60</v>
      </c>
      <c r="I268" s="125">
        <v>1.28</v>
      </c>
      <c r="J268" s="535">
        <v>1.94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654</v>
      </c>
      <c r="B269" s="660" t="s">
        <v>731</v>
      </c>
      <c r="C269" s="533" t="s">
        <v>533</v>
      </c>
      <c r="D269" s="1104"/>
      <c r="E269" s="127" t="s">
        <v>62</v>
      </c>
      <c r="F269" s="297">
        <v>0.02</v>
      </c>
      <c r="G269" s="93"/>
      <c r="H269" s="124">
        <v>60</v>
      </c>
      <c r="I269" s="125">
        <v>1.28</v>
      </c>
      <c r="J269" s="535">
        <v>1.94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656</v>
      </c>
      <c r="B270" s="660" t="s">
        <v>732</v>
      </c>
      <c r="C270" s="533" t="s">
        <v>533</v>
      </c>
      <c r="D270" s="1104"/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580" t="s">
        <v>663</v>
      </c>
      <c r="B271" s="660" t="s">
        <v>733</v>
      </c>
      <c r="C271" s="533" t="s">
        <v>533</v>
      </c>
      <c r="D271" s="1104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hidden="1" customHeight="1" x14ac:dyDescent="0.2">
      <c r="A272" s="580"/>
      <c r="B272" s="660" t="s">
        <v>734</v>
      </c>
      <c r="C272" s="533" t="s">
        <v>533</v>
      </c>
      <c r="D272" s="1104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667</v>
      </c>
      <c r="B273" s="660" t="s">
        <v>735</v>
      </c>
      <c r="C273" s="533" t="s">
        <v>533</v>
      </c>
      <c r="D273" s="1104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338"/>
      <c r="B274" s="660" t="s">
        <v>736</v>
      </c>
      <c r="C274" s="93" t="s">
        <v>129</v>
      </c>
      <c r="D274" s="1105"/>
      <c r="E274" s="127" t="s">
        <v>62</v>
      </c>
      <c r="F274" s="297">
        <v>0.02</v>
      </c>
      <c r="G274" s="93"/>
      <c r="H274" s="124">
        <v>60</v>
      </c>
      <c r="I274" s="125">
        <v>1.1499999999999999</v>
      </c>
      <c r="J274" s="535">
        <v>1.63</v>
      </c>
      <c r="K274" s="15"/>
      <c r="L274" s="15"/>
      <c r="M274" s="15"/>
      <c r="N274" s="15"/>
      <c r="O274" s="15"/>
    </row>
    <row r="275" spans="1:15" s="26" customFormat="1" x14ac:dyDescent="0.2">
      <c r="A275" s="338" t="s">
        <v>342</v>
      </c>
      <c r="B275" s="660" t="s">
        <v>88</v>
      </c>
      <c r="C275" s="517" t="s">
        <v>533</v>
      </c>
      <c r="D275" s="518">
        <v>48</v>
      </c>
      <c r="E275" s="492" t="s">
        <v>62</v>
      </c>
      <c r="F275" s="326">
        <v>3.7999999999999999E-2</v>
      </c>
      <c r="G275" s="93"/>
      <c r="H275" s="123">
        <v>48</v>
      </c>
      <c r="I275" s="122">
        <v>1.92</v>
      </c>
      <c r="J275" s="370">
        <v>2.8839999999999999</v>
      </c>
      <c r="K275" s="15"/>
      <c r="L275" s="15"/>
      <c r="M275" s="15"/>
      <c r="N275" s="15"/>
      <c r="O275" s="15"/>
    </row>
    <row r="276" spans="1:15" s="26" customFormat="1" x14ac:dyDescent="0.2">
      <c r="A276" s="338" t="s">
        <v>1062</v>
      </c>
      <c r="B276" s="660" t="s">
        <v>1060</v>
      </c>
      <c r="C276" s="533" t="s">
        <v>1059</v>
      </c>
      <c r="D276" s="534">
        <v>64</v>
      </c>
      <c r="E276" s="127" t="s">
        <v>62</v>
      </c>
      <c r="F276" s="326">
        <v>4.2999999999999997E-2</v>
      </c>
      <c r="G276" s="93"/>
      <c r="H276" s="124">
        <v>36</v>
      </c>
      <c r="I276" s="125">
        <v>2.88</v>
      </c>
      <c r="J276" s="535">
        <v>3.57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343</v>
      </c>
      <c r="B277" s="670" t="s">
        <v>32</v>
      </c>
      <c r="C277" s="52" t="s">
        <v>82</v>
      </c>
      <c r="D277" s="52">
        <v>24</v>
      </c>
      <c r="E277" s="440" t="s">
        <v>62</v>
      </c>
      <c r="F277" s="328">
        <v>1.7999999999999999E-2</v>
      </c>
      <c r="G277" s="52"/>
      <c r="H277" s="52">
        <v>80</v>
      </c>
      <c r="I277" s="137">
        <v>4.8</v>
      </c>
      <c r="J277" s="137">
        <v>5.4775</v>
      </c>
      <c r="K277" s="15"/>
      <c r="L277" s="15"/>
      <c r="M277" s="15"/>
      <c r="N277" s="15"/>
      <c r="O277" s="15"/>
    </row>
    <row r="278" spans="1:15" s="26" customFormat="1" ht="13.5" thickBot="1" x14ac:dyDescent="0.25">
      <c r="A278" s="338"/>
      <c r="B278" s="243" t="s">
        <v>389</v>
      </c>
      <c r="C278" s="245"/>
      <c r="D278" s="224"/>
      <c r="E278" s="224" t="s">
        <v>161</v>
      </c>
      <c r="F278" s="225">
        <f>SUMPRODUCT($F$261:$F$277,K261:K277)</f>
        <v>0</v>
      </c>
      <c r="G278" s="225">
        <f>SUMPRODUCT($F$261:$F$277,L261:L277)</f>
        <v>0</v>
      </c>
      <c r="H278" s="225">
        <f>SUMPRODUCT($F$261:$F$277,M261:M277)</f>
        <v>0</v>
      </c>
      <c r="I278" s="225">
        <f>SUMPRODUCT($F$261:$F$277,N261:N277)</f>
        <v>0</v>
      </c>
      <c r="J278" s="225">
        <f>SUMPRODUCT($F$261:$F$277,O261:O277)</f>
        <v>0</v>
      </c>
      <c r="K278" s="128">
        <f>SUMPRODUCT($I$261:$I$277,K261:K277)</f>
        <v>0</v>
      </c>
      <c r="L278" s="128">
        <f>SUMPRODUCT($I$261:$I$277,L261:L277)</f>
        <v>0</v>
      </c>
      <c r="M278" s="128">
        <f>SUMPRODUCT($I$261:$I$277,M261:M277)</f>
        <v>0</v>
      </c>
      <c r="N278" s="128">
        <f>SUMPRODUCT($I$261:$I$277,N261:N277)</f>
        <v>0</v>
      </c>
      <c r="O278" s="128">
        <f>SUMPRODUCT($I$261:$I$277,O261:O277)</f>
        <v>0</v>
      </c>
    </row>
    <row r="279" spans="1:15" s="26" customFormat="1" ht="13.5" thickBot="1" x14ac:dyDescent="0.25">
      <c r="A279" s="338"/>
      <c r="B279" s="246" t="s">
        <v>34</v>
      </c>
      <c r="C279" s="247"/>
      <c r="D279" s="228"/>
      <c r="E279" s="228"/>
      <c r="F279" s="229"/>
      <c r="G279" s="228"/>
      <c r="H279" s="230"/>
      <c r="I279" s="230"/>
      <c r="J279" s="231"/>
      <c r="K279" s="348">
        <f>SUMPRODUCT($J$261:$J$277,K261:K277)</f>
        <v>0</v>
      </c>
      <c r="L279" s="348">
        <f>SUMPRODUCT($J$261:$J$277,L261:L277)</f>
        <v>0</v>
      </c>
      <c r="M279" s="348">
        <f>SUMPRODUCT($J$261:$J$277,M261:M277)</f>
        <v>0</v>
      </c>
      <c r="N279" s="348">
        <f>SUMPRODUCT($J$261:$J$277,N261:N277)</f>
        <v>0</v>
      </c>
      <c r="O279" s="348">
        <f>SUMPRODUCT($J$261:$J$277,O261:O277)</f>
        <v>0</v>
      </c>
    </row>
    <row r="280" spans="1:15" s="26" customFormat="1" ht="13.5" thickBot="1" x14ac:dyDescent="0.25">
      <c r="A280" s="338"/>
      <c r="B280" s="1086" t="s">
        <v>199</v>
      </c>
      <c r="C280" s="1086"/>
      <c r="D280" s="1086"/>
      <c r="E280" s="1086"/>
      <c r="F280" s="1086"/>
      <c r="G280" s="1086"/>
      <c r="H280" s="1086"/>
      <c r="I280" s="1086"/>
      <c r="J280" s="1087"/>
      <c r="K280" s="291"/>
      <c r="L280" s="291"/>
      <c r="M280" s="56"/>
      <c r="N280" s="56"/>
      <c r="O280" s="56"/>
    </row>
    <row r="281" spans="1:15" s="26" customFormat="1" x14ac:dyDescent="0.2">
      <c r="A281" s="338" t="s">
        <v>233</v>
      </c>
      <c r="B281" s="671" t="s">
        <v>25</v>
      </c>
      <c r="C281" s="47"/>
      <c r="D281" s="48">
        <v>500</v>
      </c>
      <c r="E281" s="48"/>
      <c r="F281" s="417"/>
      <c r="G281" s="48"/>
      <c r="H281" s="92"/>
      <c r="I281" s="92"/>
      <c r="J281" s="421"/>
      <c r="K281" s="422"/>
      <c r="L281" s="425"/>
      <c r="M281" s="423"/>
      <c r="N281" s="425"/>
      <c r="O281" s="424"/>
    </row>
    <row r="282" spans="1:15" s="26" customFormat="1" ht="13.5" thickBot="1" x14ac:dyDescent="0.25">
      <c r="A282" s="338" t="s">
        <v>234</v>
      </c>
      <c r="B282" s="672" t="s">
        <v>1063</v>
      </c>
      <c r="C282" s="571"/>
      <c r="D282" s="572">
        <v>500</v>
      </c>
      <c r="E282" s="572"/>
      <c r="F282" s="573"/>
      <c r="G282" s="572"/>
      <c r="H282" s="574"/>
      <c r="I282" s="574"/>
      <c r="J282" s="575"/>
      <c r="K282" s="576"/>
      <c r="L282" s="544"/>
      <c r="M282" s="577"/>
      <c r="N282" s="544"/>
      <c r="O282" s="578"/>
    </row>
    <row r="283" spans="1:15" s="26" customFormat="1" ht="13.5" thickBot="1" x14ac:dyDescent="0.25">
      <c r="A283" s="338"/>
      <c r="B283" s="307"/>
      <c r="C283" s="418"/>
      <c r="D283" s="418"/>
      <c r="E283" s="418"/>
      <c r="F283" s="419"/>
      <c r="G283" s="418"/>
      <c r="H283" s="418"/>
      <c r="I283" s="418"/>
      <c r="J283" s="420"/>
      <c r="K283" s="413"/>
      <c r="L283" s="291"/>
      <c r="M283" s="56"/>
      <c r="N283" s="56"/>
      <c r="O283" s="56"/>
    </row>
    <row r="284" spans="1:15" s="26" customFormat="1" x14ac:dyDescent="0.2">
      <c r="A284" s="338" t="s">
        <v>980</v>
      </c>
      <c r="B284" s="675" t="s">
        <v>159</v>
      </c>
      <c r="C284" s="304" t="s">
        <v>821</v>
      </c>
      <c r="D284" s="276">
        <v>14</v>
      </c>
      <c r="E284" s="93" t="s">
        <v>63</v>
      </c>
      <c r="F284" s="248">
        <v>6.8000000000000005E-2</v>
      </c>
      <c r="G284" s="93"/>
      <c r="H284" s="97">
        <v>30</v>
      </c>
      <c r="I284" s="249">
        <v>1.75</v>
      </c>
      <c r="J284" s="350">
        <v>1.98</v>
      </c>
      <c r="K284" s="15"/>
      <c r="L284" s="15"/>
      <c r="M284" s="15"/>
      <c r="N284" s="15"/>
      <c r="O284" s="15"/>
    </row>
    <row r="285" spans="1:15" s="26" customFormat="1" x14ac:dyDescent="0.2">
      <c r="A285" s="338" t="s">
        <v>347</v>
      </c>
      <c r="B285" s="675" t="s">
        <v>121</v>
      </c>
      <c r="C285" s="305" t="s">
        <v>122</v>
      </c>
      <c r="D285" s="107">
        <v>25</v>
      </c>
      <c r="E285" s="93" t="s">
        <v>63</v>
      </c>
      <c r="F285" s="302">
        <v>7.1999999999999995E-2</v>
      </c>
      <c r="G285" s="93"/>
      <c r="H285" s="93">
        <v>35</v>
      </c>
      <c r="I285" s="298">
        <v>1.5</v>
      </c>
      <c r="J285" s="351">
        <v>1.7</v>
      </c>
      <c r="K285" s="15"/>
      <c r="L285" s="15"/>
      <c r="M285" s="15"/>
      <c r="N285" s="15"/>
      <c r="O285" s="15"/>
    </row>
    <row r="286" spans="1:15" s="26" customFormat="1" x14ac:dyDescent="0.2">
      <c r="A286" s="338" t="s">
        <v>348</v>
      </c>
      <c r="B286" s="675" t="s">
        <v>123</v>
      </c>
      <c r="C286" s="304" t="s">
        <v>122</v>
      </c>
      <c r="D286" s="183">
        <v>25</v>
      </c>
      <c r="E286" s="93" t="s">
        <v>63</v>
      </c>
      <c r="F286" s="302">
        <v>7.1999999999999995E-2</v>
      </c>
      <c r="G286" s="93"/>
      <c r="H286" s="97">
        <v>35</v>
      </c>
      <c r="I286" s="249">
        <v>1.5</v>
      </c>
      <c r="J286" s="350">
        <v>1.7</v>
      </c>
      <c r="K286" s="15"/>
      <c r="L286" s="15"/>
      <c r="M286" s="15"/>
      <c r="N286" s="15"/>
      <c r="O286" s="15"/>
    </row>
    <row r="287" spans="1:15" s="26" customFormat="1" x14ac:dyDescent="0.2">
      <c r="A287" s="338">
        <v>31945</v>
      </c>
      <c r="B287" s="675" t="s">
        <v>528</v>
      </c>
      <c r="C287" s="305" t="s">
        <v>527</v>
      </c>
      <c r="D287" s="107">
        <v>14</v>
      </c>
      <c r="E287" s="93" t="s">
        <v>63</v>
      </c>
      <c r="F287" s="302">
        <v>7.1999999999999995E-2</v>
      </c>
      <c r="G287" s="93">
        <v>3</v>
      </c>
      <c r="H287" s="93">
        <v>24</v>
      </c>
      <c r="I287" s="298">
        <v>1.1200000000000001</v>
      </c>
      <c r="J287" s="351">
        <v>1.73</v>
      </c>
      <c r="K287" s="15"/>
      <c r="L287" s="15"/>
      <c r="M287" s="15"/>
      <c r="N287" s="15"/>
      <c r="O287" s="15"/>
    </row>
    <row r="288" spans="1:15" s="26" customFormat="1" x14ac:dyDescent="0.2">
      <c r="A288" s="338">
        <v>31946</v>
      </c>
      <c r="B288" s="675" t="s">
        <v>529</v>
      </c>
      <c r="C288" s="305" t="s">
        <v>527</v>
      </c>
      <c r="D288" s="107">
        <v>14</v>
      </c>
      <c r="E288" s="93" t="s">
        <v>63</v>
      </c>
      <c r="F288" s="302">
        <v>7.1999999999999995E-2</v>
      </c>
      <c r="G288" s="93">
        <v>3</v>
      </c>
      <c r="H288" s="93">
        <v>24</v>
      </c>
      <c r="I288" s="298">
        <v>1.1200000000000001</v>
      </c>
      <c r="J288" s="351">
        <v>1.73</v>
      </c>
      <c r="K288" s="15"/>
      <c r="L288" s="15"/>
      <c r="M288" s="15"/>
      <c r="N288" s="15"/>
      <c r="O288" s="15"/>
    </row>
    <row r="289" spans="1:15" s="26" customFormat="1" hidden="1" x14ac:dyDescent="0.2">
      <c r="A289" s="338"/>
      <c r="B289" s="675" t="s">
        <v>832</v>
      </c>
      <c r="C289" s="305" t="s">
        <v>765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hidden="1" x14ac:dyDescent="0.2">
      <c r="A290" s="338"/>
      <c r="B290" s="675" t="s">
        <v>764</v>
      </c>
      <c r="C290" s="305" t="s">
        <v>765</v>
      </c>
      <c r="D290" s="107">
        <v>20</v>
      </c>
      <c r="E290" s="93" t="s">
        <v>63</v>
      </c>
      <c r="F290" s="302">
        <v>6.4000000000000001E-2</v>
      </c>
      <c r="G290" s="93">
        <v>3</v>
      </c>
      <c r="H290" s="93">
        <v>30</v>
      </c>
      <c r="I290" s="298">
        <v>1.7</v>
      </c>
      <c r="J290" s="351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652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757</v>
      </c>
      <c r="B295" s="675" t="s">
        <v>756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1048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952</v>
      </c>
      <c r="B297" s="675" t="s">
        <v>953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1049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759</v>
      </c>
      <c r="B299" s="675" t="s">
        <v>758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954</v>
      </c>
      <c r="B300" s="675" t="s">
        <v>955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1051</v>
      </c>
      <c r="B303" s="675" t="s">
        <v>1050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1055</v>
      </c>
      <c r="B304" s="675" t="s">
        <v>1054</v>
      </c>
      <c r="C304" s="305" t="s">
        <v>1056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1260</v>
      </c>
      <c r="B305" s="1072" t="s">
        <v>1261</v>
      </c>
      <c r="C305" s="1073" t="s">
        <v>36</v>
      </c>
      <c r="D305" s="1074">
        <v>18</v>
      </c>
      <c r="E305" s="979" t="s">
        <v>64</v>
      </c>
      <c r="F305" s="1075">
        <v>4.2999999999999997E-2</v>
      </c>
      <c r="G305" s="979">
        <v>18</v>
      </c>
      <c r="H305" s="979">
        <v>36</v>
      </c>
      <c r="I305" s="1076">
        <v>1.44</v>
      </c>
      <c r="J305" s="1077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1262</v>
      </c>
      <c r="B306" s="1072" t="s">
        <v>1263</v>
      </c>
      <c r="C306" s="1073" t="s">
        <v>36</v>
      </c>
      <c r="D306" s="1074">
        <v>18</v>
      </c>
      <c r="E306" s="979" t="s">
        <v>64</v>
      </c>
      <c r="F306" s="1075">
        <v>4.2999999999999997E-2</v>
      </c>
      <c r="G306" s="979">
        <v>18</v>
      </c>
      <c r="H306" s="979">
        <v>36</v>
      </c>
      <c r="I306" s="1076">
        <v>1.44</v>
      </c>
      <c r="J306" s="1077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1053</v>
      </c>
      <c r="B307" s="675" t="s">
        <v>1052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1058</v>
      </c>
      <c r="B308" s="675" t="s">
        <v>1057</v>
      </c>
      <c r="C308" s="305" t="s">
        <v>1056</v>
      </c>
      <c r="D308" s="274">
        <v>18</v>
      </c>
      <c r="E308" s="93" t="s">
        <v>64</v>
      </c>
      <c r="F308" s="297">
        <v>6.5000000000000002E-2</v>
      </c>
      <c r="G308" s="93">
        <v>14</v>
      </c>
      <c r="H308" s="93">
        <v>28</v>
      </c>
      <c r="I308" s="298">
        <v>2.34</v>
      </c>
      <c r="J308" s="351">
        <v>2.87</v>
      </c>
      <c r="K308" s="15"/>
      <c r="L308" s="15"/>
      <c r="M308" s="15"/>
      <c r="N308" s="15"/>
      <c r="O308" s="15"/>
    </row>
    <row r="309" spans="1:15" s="26" customFormat="1" ht="13.5" customHeight="1" x14ac:dyDescent="0.2">
      <c r="A309" s="338"/>
      <c r="B309" s="675"/>
      <c r="C309" s="305"/>
      <c r="D309" s="274"/>
      <c r="E309" s="93"/>
      <c r="F309" s="297"/>
      <c r="G309" s="93"/>
      <c r="H309" s="93"/>
      <c r="I309" s="298"/>
      <c r="J309" s="351"/>
      <c r="K309" s="15"/>
      <c r="L309" s="15"/>
      <c r="M309" s="15"/>
      <c r="N309" s="15"/>
      <c r="O309" s="15"/>
    </row>
    <row r="310" spans="1:15" s="26" customFormat="1" ht="13.5" customHeight="1" x14ac:dyDescent="0.2">
      <c r="A310" s="338" t="s">
        <v>954</v>
      </c>
      <c r="B310" s="1072" t="s">
        <v>955</v>
      </c>
      <c r="C310" s="1073" t="s">
        <v>1056</v>
      </c>
      <c r="D310" s="1074">
        <v>18</v>
      </c>
      <c r="E310" s="979" t="s">
        <v>64</v>
      </c>
      <c r="F310" s="1075">
        <v>6.5000000000000002E-2</v>
      </c>
      <c r="G310" s="979">
        <v>14</v>
      </c>
      <c r="H310" s="979">
        <v>28</v>
      </c>
      <c r="I310" s="1076">
        <v>2.34</v>
      </c>
      <c r="J310" s="1077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952</v>
      </c>
      <c r="B311" s="1072" t="s">
        <v>953</v>
      </c>
      <c r="C311" s="1073" t="s">
        <v>1056</v>
      </c>
      <c r="D311" s="1074">
        <v>18</v>
      </c>
      <c r="E311" s="979" t="s">
        <v>64</v>
      </c>
      <c r="F311" s="1075">
        <v>6.5000000000000002E-2</v>
      </c>
      <c r="G311" s="979">
        <v>14</v>
      </c>
      <c r="H311" s="979">
        <v>28</v>
      </c>
      <c r="I311" s="1076">
        <v>2.34</v>
      </c>
      <c r="J311" s="1077">
        <v>2.87</v>
      </c>
      <c r="K311" s="15"/>
      <c r="L311" s="15"/>
      <c r="M311" s="15"/>
      <c r="N311" s="15"/>
      <c r="O311" s="15"/>
    </row>
    <row r="312" spans="1:15" s="26" customForma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thickBot="1" x14ac:dyDescent="0.25">
      <c r="A313" s="338" t="s">
        <v>585</v>
      </c>
      <c r="B313" s="675" t="s">
        <v>584</v>
      </c>
      <c r="C313" s="305" t="s">
        <v>2</v>
      </c>
      <c r="D313" s="107">
        <v>36</v>
      </c>
      <c r="E313" s="93" t="s">
        <v>171</v>
      </c>
      <c r="F313" s="297">
        <v>3.4000000000000002E-2</v>
      </c>
      <c r="G313" s="93"/>
      <c r="H313" s="93">
        <v>50</v>
      </c>
      <c r="I313" s="298">
        <v>5.04</v>
      </c>
      <c r="J313" s="351">
        <v>5.2560000000000002</v>
      </c>
      <c r="K313" s="15"/>
      <c r="L313" s="15"/>
      <c r="M313" s="15"/>
      <c r="N313" s="15"/>
      <c r="O313" s="15"/>
    </row>
    <row r="314" spans="1:15" s="26" customFormat="1" ht="13.5" thickBot="1" x14ac:dyDescent="0.25">
      <c r="A314" s="338"/>
      <c r="B314" s="243" t="s">
        <v>389</v>
      </c>
      <c r="C314" s="301"/>
      <c r="D314" s="301"/>
      <c r="E314" s="224" t="s">
        <v>161</v>
      </c>
      <c r="F314" s="225">
        <f>SUMPRODUCT($F$284:$F$313,K284:K313)</f>
        <v>0</v>
      </c>
      <c r="G314" s="225">
        <f>SUMPRODUCT($F$284:$F$313,L284:L313)</f>
        <v>0</v>
      </c>
      <c r="H314" s="225">
        <f>SUMPRODUCT($F$284:$F$313,M284:M313)</f>
        <v>0</v>
      </c>
      <c r="I314" s="225">
        <f>SUMPRODUCT($F$284:$F$313,N284:N313)</f>
        <v>0</v>
      </c>
      <c r="J314" s="225">
        <f>SUMPRODUCT($F$284:$F$313,O284:O313)</f>
        <v>0</v>
      </c>
      <c r="K314" s="426">
        <f>SUMPRODUCT($I$284:$I$313,K284:K313)</f>
        <v>0</v>
      </c>
      <c r="L314" s="426">
        <f>SUMPRODUCT($I$284:$I$313,L284:L313)</f>
        <v>0</v>
      </c>
      <c r="M314" s="426">
        <f>SUMPRODUCT($I$284:$I$313,M284:M313)</f>
        <v>0</v>
      </c>
      <c r="N314" s="426">
        <f>SUMPRODUCT($I$284:$I$313,N284:N313)</f>
        <v>0</v>
      </c>
      <c r="O314" s="426">
        <f>SUMPRODUCT($I$284:$I$313,O284:O313)</f>
        <v>0</v>
      </c>
    </row>
    <row r="315" spans="1:15" s="26" customFormat="1" ht="13.5" thickBot="1" x14ac:dyDescent="0.25">
      <c r="A315" s="338"/>
      <c r="B315" s="246" t="s">
        <v>34</v>
      </c>
      <c r="C315" s="194"/>
      <c r="D315" s="194"/>
      <c r="E315" s="194"/>
      <c r="F315" s="250"/>
      <c r="G315" s="194"/>
      <c r="H315" s="251"/>
      <c r="I315" s="251"/>
      <c r="J315" s="252"/>
      <c r="K315" s="427">
        <f>SUMPRODUCT($J$284:$J$313,K284:K313)</f>
        <v>0</v>
      </c>
      <c r="L315" s="427">
        <f>SUMPRODUCT($J$284:$J$313,L284:L313)</f>
        <v>0</v>
      </c>
      <c r="M315" s="427">
        <f>SUMPRODUCT($J$284:$J$313,M284:M313)</f>
        <v>0</v>
      </c>
      <c r="N315" s="427">
        <f>SUMPRODUCT($J$284:$J$313,N284:N313)</f>
        <v>0</v>
      </c>
      <c r="O315" s="427">
        <f>SUMPRODUCT($J$284:$J$313,O284:O313)</f>
        <v>0</v>
      </c>
    </row>
    <row r="316" spans="1:15" s="26" customFormat="1" x14ac:dyDescent="0.2">
      <c r="A316" s="338"/>
      <c r="B316" s="314" t="s">
        <v>563</v>
      </c>
      <c r="C316" s="952"/>
      <c r="D316" s="946"/>
      <c r="E316" s="607"/>
      <c r="F316" s="608"/>
      <c r="G316" s="609"/>
      <c r="H316" s="946"/>
      <c r="I316" s="946"/>
      <c r="J316" s="610"/>
      <c r="K316" s="476"/>
      <c r="L316" s="15"/>
      <c r="M316" s="15"/>
      <c r="N316" s="15"/>
      <c r="O316" s="15"/>
    </row>
    <row r="317" spans="1:15" s="26" customFormat="1" ht="15" x14ac:dyDescent="0.2">
      <c r="A317" s="873" t="s">
        <v>1179</v>
      </c>
      <c r="B317" s="949" t="s">
        <v>1183</v>
      </c>
      <c r="C317" s="436" t="s">
        <v>74</v>
      </c>
      <c r="D317" s="112">
        <v>10</v>
      </c>
      <c r="E317" s="127" t="s">
        <v>63</v>
      </c>
      <c r="F317" s="253">
        <v>8.9999999999999993E-3</v>
      </c>
      <c r="G317" s="254">
        <v>16</v>
      </c>
      <c r="H317" s="112">
        <v>128</v>
      </c>
      <c r="I317" s="112">
        <v>2.5</v>
      </c>
      <c r="J317" s="366">
        <v>2.95</v>
      </c>
      <c r="K317" s="476"/>
      <c r="L317" s="476"/>
      <c r="M317" s="476"/>
      <c r="N317" s="476"/>
      <c r="O317" s="476"/>
    </row>
    <row r="318" spans="1:15" s="26" customFormat="1" ht="15" x14ac:dyDescent="0.2">
      <c r="A318" s="873" t="s">
        <v>1180</v>
      </c>
      <c r="B318" s="949" t="s">
        <v>1184</v>
      </c>
      <c r="C318" s="436" t="s">
        <v>74</v>
      </c>
      <c r="D318" s="112">
        <v>10</v>
      </c>
      <c r="E318" s="127" t="s">
        <v>63</v>
      </c>
      <c r="F318" s="253">
        <v>8.9999999999999993E-3</v>
      </c>
      <c r="G318" s="254">
        <v>16</v>
      </c>
      <c r="H318" s="112">
        <v>128</v>
      </c>
      <c r="I318" s="112">
        <v>2.5</v>
      </c>
      <c r="J318" s="366">
        <v>2.95</v>
      </c>
      <c r="K318" s="476"/>
      <c r="L318" s="476"/>
      <c r="M318" s="476"/>
      <c r="N318" s="476"/>
      <c r="O318" s="476"/>
    </row>
    <row r="319" spans="1:15" s="26" customFormat="1" x14ac:dyDescent="0.2">
      <c r="A319" s="873" t="s">
        <v>364</v>
      </c>
      <c r="B319" s="950" t="s">
        <v>1177</v>
      </c>
      <c r="C319" s="436" t="s">
        <v>55</v>
      </c>
      <c r="D319" s="112">
        <v>4</v>
      </c>
      <c r="E319" s="127" t="s">
        <v>63</v>
      </c>
      <c r="F319" s="253">
        <v>1.7000000000000001E-2</v>
      </c>
      <c r="G319" s="254">
        <v>8</v>
      </c>
      <c r="H319" s="112">
        <v>64</v>
      </c>
      <c r="I319" s="112">
        <v>8</v>
      </c>
      <c r="J319" s="366">
        <v>9.07</v>
      </c>
      <c r="K319" s="476"/>
      <c r="L319" s="15"/>
      <c r="M319" s="15"/>
      <c r="N319" s="15"/>
      <c r="O319" s="15"/>
    </row>
    <row r="320" spans="1:15" s="26" customFormat="1" x14ac:dyDescent="0.2">
      <c r="A320" s="873" t="s">
        <v>365</v>
      </c>
      <c r="B320" s="950" t="s">
        <v>1178</v>
      </c>
      <c r="C320" s="436" t="s">
        <v>55</v>
      </c>
      <c r="D320" s="112">
        <v>4</v>
      </c>
      <c r="E320" s="127" t="s">
        <v>63</v>
      </c>
      <c r="F320" s="253">
        <v>1.7000000000000001E-2</v>
      </c>
      <c r="G320" s="254">
        <v>8</v>
      </c>
      <c r="H320" s="112">
        <v>64</v>
      </c>
      <c r="I320" s="112">
        <v>8</v>
      </c>
      <c r="J320" s="366">
        <v>9.07</v>
      </c>
      <c r="K320" s="476"/>
      <c r="L320" s="15"/>
      <c r="M320" s="15"/>
      <c r="N320" s="15"/>
      <c r="O320" s="15"/>
    </row>
    <row r="321" spans="1:15" s="26" customFormat="1" ht="13.5" thickBot="1" x14ac:dyDescent="0.25">
      <c r="A321" s="873"/>
      <c r="B321" s="951" t="s">
        <v>559</v>
      </c>
      <c r="C321" s="930"/>
      <c r="D321" s="611"/>
      <c r="E321" s="612"/>
      <c r="F321" s="613"/>
      <c r="G321" s="614"/>
      <c r="H321" s="611"/>
      <c r="I321" s="611"/>
      <c r="J321" s="615"/>
      <c r="K321" s="476"/>
      <c r="L321" s="15"/>
      <c r="M321" s="15"/>
      <c r="N321" s="15"/>
      <c r="O321" s="15"/>
    </row>
    <row r="322" spans="1:15" s="26" customFormat="1" x14ac:dyDescent="0.2">
      <c r="A322" s="338"/>
      <c r="B322" s="710" t="s">
        <v>562</v>
      </c>
      <c r="C322" s="619"/>
      <c r="D322" s="619"/>
      <c r="E322" s="607"/>
      <c r="F322" s="608"/>
      <c r="G322" s="609"/>
      <c r="H322" s="619"/>
      <c r="I322" s="619"/>
      <c r="J322" s="610"/>
      <c r="K322" s="15"/>
      <c r="L322" s="15"/>
      <c r="M322" s="15"/>
      <c r="N322" s="15"/>
      <c r="O322" s="15"/>
    </row>
    <row r="323" spans="1:15" s="26" customFormat="1" hidden="1" x14ac:dyDescent="0.2">
      <c r="A323" s="338"/>
      <c r="B323" s="678" t="s">
        <v>762</v>
      </c>
      <c r="C323" s="112" t="s">
        <v>219</v>
      </c>
      <c r="D323" s="112">
        <v>5</v>
      </c>
      <c r="E323" s="127" t="s">
        <v>126</v>
      </c>
      <c r="F323" s="253">
        <v>1.7999999999999999E-2</v>
      </c>
      <c r="G323" s="254">
        <v>12</v>
      </c>
      <c r="H323" s="112">
        <v>72</v>
      </c>
      <c r="I323" s="112">
        <v>5</v>
      </c>
      <c r="J323" s="366">
        <v>5.75</v>
      </c>
      <c r="K323" s="476"/>
      <c r="L323" s="15"/>
      <c r="M323" s="15"/>
      <c r="N323" s="15"/>
      <c r="O323" s="15"/>
    </row>
    <row r="324" spans="1:15" s="26" customFormat="1" x14ac:dyDescent="0.2">
      <c r="A324" s="338" t="s">
        <v>1107</v>
      </c>
      <c r="B324" s="725" t="s">
        <v>1106</v>
      </c>
      <c r="C324" s="916" t="s">
        <v>31</v>
      </c>
      <c r="D324" s="916">
        <v>10</v>
      </c>
      <c r="E324" s="534" t="s">
        <v>126</v>
      </c>
      <c r="F324" s="726">
        <v>1.7000000000000001E-2</v>
      </c>
      <c r="G324" s="727">
        <v>12</v>
      </c>
      <c r="H324" s="916">
        <v>72</v>
      </c>
      <c r="I324" s="916">
        <v>5</v>
      </c>
      <c r="J324" s="728">
        <v>5.4</v>
      </c>
      <c r="K324" s="476"/>
      <c r="L324" s="15"/>
      <c r="M324" s="15"/>
      <c r="N324" s="15"/>
      <c r="O324" s="15"/>
    </row>
    <row r="325" spans="1:15" s="26" customFormat="1" x14ac:dyDescent="0.2">
      <c r="A325" s="338" t="s">
        <v>715</v>
      </c>
      <c r="B325" s="725" t="s">
        <v>718</v>
      </c>
      <c r="C325" s="724" t="s">
        <v>717</v>
      </c>
      <c r="D325" s="724">
        <v>14</v>
      </c>
      <c r="E325" s="534" t="s">
        <v>126</v>
      </c>
      <c r="F325" s="726">
        <v>1.0999999999999999E-2</v>
      </c>
      <c r="G325" s="727">
        <v>15</v>
      </c>
      <c r="H325" s="724">
        <v>105</v>
      </c>
      <c r="I325" s="729">
        <v>1.778</v>
      </c>
      <c r="J325" s="728">
        <v>2.62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1255</v>
      </c>
      <c r="B326" s="1065" t="s">
        <v>1254</v>
      </c>
      <c r="C326" s="1066" t="s">
        <v>717</v>
      </c>
      <c r="D326" s="1066">
        <v>14</v>
      </c>
      <c r="E326" s="1067" t="s">
        <v>126</v>
      </c>
      <c r="F326" s="1068">
        <v>1.0999999999999999E-2</v>
      </c>
      <c r="G326" s="1069">
        <v>15</v>
      </c>
      <c r="H326" s="1066">
        <v>105</v>
      </c>
      <c r="I326" s="1070">
        <v>1.778</v>
      </c>
      <c r="J326" s="1071">
        <v>2.62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1257</v>
      </c>
      <c r="B327" s="1065" t="s">
        <v>1256</v>
      </c>
      <c r="C327" s="1066" t="s">
        <v>717</v>
      </c>
      <c r="D327" s="1066">
        <v>14</v>
      </c>
      <c r="E327" s="1067" t="s">
        <v>126</v>
      </c>
      <c r="F327" s="1068">
        <v>1.0999999999999999E-2</v>
      </c>
      <c r="G327" s="1069">
        <v>15</v>
      </c>
      <c r="H327" s="1066">
        <v>105</v>
      </c>
      <c r="I327" s="1070">
        <v>1.778</v>
      </c>
      <c r="J327" s="1071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/>
      <c r="B328" s="725"/>
      <c r="C328" s="1062"/>
      <c r="D328" s="1062"/>
      <c r="E328" s="534"/>
      <c r="F328" s="726"/>
      <c r="G328" s="727"/>
      <c r="H328" s="1062"/>
      <c r="I328" s="729"/>
      <c r="J328" s="728"/>
      <c r="K328" s="476"/>
      <c r="L328" s="15"/>
      <c r="M328" s="15"/>
      <c r="N328" s="15"/>
      <c r="O328" s="15"/>
    </row>
    <row r="329" spans="1:15" s="26" customFormat="1" x14ac:dyDescent="0.2">
      <c r="A329" s="338" t="s">
        <v>1088</v>
      </c>
      <c r="B329" s="725" t="s">
        <v>1087</v>
      </c>
      <c r="C329" s="868">
        <v>5</v>
      </c>
      <c r="D329" s="868"/>
      <c r="E329" s="534" t="s">
        <v>64</v>
      </c>
      <c r="F329" s="726">
        <v>1.7000000000000001E-2</v>
      </c>
      <c r="G329" s="727">
        <v>12</v>
      </c>
      <c r="H329" s="868">
        <v>72</v>
      </c>
      <c r="I329" s="729">
        <v>5</v>
      </c>
      <c r="J329" s="728">
        <v>5.28</v>
      </c>
      <c r="K329" s="15"/>
      <c r="L329" s="15"/>
      <c r="M329" s="15"/>
      <c r="N329" s="15"/>
      <c r="O329" s="15"/>
    </row>
    <row r="330" spans="1:15" s="26" customFormat="1" ht="13.5" thickBot="1" x14ac:dyDescent="0.25">
      <c r="A330" s="338" t="s">
        <v>865</v>
      </c>
      <c r="B330" s="731" t="s">
        <v>866</v>
      </c>
      <c r="C330" s="113">
        <v>500</v>
      </c>
      <c r="D330" s="113">
        <v>10</v>
      </c>
      <c r="E330" s="117" t="s">
        <v>64</v>
      </c>
      <c r="F330" s="316">
        <v>1.7000000000000001E-2</v>
      </c>
      <c r="G330" s="317">
        <v>12</v>
      </c>
      <c r="H330" s="113">
        <v>72</v>
      </c>
      <c r="I330" s="732">
        <v>5</v>
      </c>
      <c r="J330" s="367">
        <v>5.4</v>
      </c>
      <c r="K330" s="476"/>
      <c r="L330" s="15"/>
      <c r="M330" s="15"/>
      <c r="N330" s="15"/>
      <c r="O330" s="15"/>
    </row>
    <row r="331" spans="1:15" s="26" customFormat="1" ht="13.5" thickBot="1" x14ac:dyDescent="0.25">
      <c r="A331" s="543"/>
      <c r="B331" s="711" t="s">
        <v>561</v>
      </c>
      <c r="C331" s="611"/>
      <c r="D331" s="611"/>
      <c r="E331" s="612"/>
      <c r="F331" s="613"/>
      <c r="G331" s="614"/>
      <c r="H331" s="611"/>
      <c r="I331" s="611"/>
      <c r="J331" s="615"/>
      <c r="K331" s="544"/>
      <c r="L331" s="544"/>
      <c r="M331" s="544"/>
      <c r="N331" s="544"/>
      <c r="O331" s="544"/>
    </row>
    <row r="332" spans="1:15" s="26" customFormat="1" x14ac:dyDescent="0.2">
      <c r="A332" s="338" t="s">
        <v>794</v>
      </c>
      <c r="B332" s="678" t="s">
        <v>795</v>
      </c>
      <c r="C332" s="112" t="s">
        <v>182</v>
      </c>
      <c r="D332" s="112">
        <v>4</v>
      </c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15"/>
      <c r="L332" s="15"/>
      <c r="M332" s="15"/>
      <c r="N332" s="15"/>
      <c r="O332" s="15"/>
    </row>
    <row r="333" spans="1:15" s="26" customFormat="1" hidden="1" x14ac:dyDescent="0.2">
      <c r="A333" s="338"/>
      <c r="B333" s="852" t="s">
        <v>1108</v>
      </c>
      <c r="C333" s="701">
        <v>4</v>
      </c>
      <c r="D333" s="701"/>
      <c r="E333" s="702" t="s">
        <v>126</v>
      </c>
      <c r="F333" s="703">
        <v>1.2E-2</v>
      </c>
      <c r="G333" s="704">
        <v>10</v>
      </c>
      <c r="H333" s="701">
        <v>100</v>
      </c>
      <c r="I333" s="701">
        <v>4</v>
      </c>
      <c r="J333" s="705">
        <v>4.5</v>
      </c>
      <c r="K333" s="15"/>
      <c r="L333" s="15"/>
      <c r="M333" s="15"/>
      <c r="N333" s="15"/>
      <c r="O333" s="15"/>
    </row>
    <row r="334" spans="1:15" s="26" customFormat="1" x14ac:dyDescent="0.2">
      <c r="A334" s="338" t="s">
        <v>487</v>
      </c>
      <c r="B334" s="678" t="s">
        <v>488</v>
      </c>
      <c r="C334" s="112" t="s">
        <v>74</v>
      </c>
      <c r="D334" s="112">
        <v>10</v>
      </c>
      <c r="E334" s="127" t="s">
        <v>126</v>
      </c>
      <c r="F334" s="253">
        <v>8.9999999999999993E-3</v>
      </c>
      <c r="G334" s="254">
        <v>16</v>
      </c>
      <c r="H334" s="112">
        <v>144</v>
      </c>
      <c r="I334" s="112">
        <v>2.5</v>
      </c>
      <c r="J334" s="366">
        <v>2.92</v>
      </c>
      <c r="K334" s="15"/>
      <c r="L334" s="15"/>
      <c r="M334" s="15"/>
      <c r="N334" s="15"/>
      <c r="O334" s="15"/>
    </row>
    <row r="335" spans="1:15" s="26" customFormat="1" x14ac:dyDescent="0.2">
      <c r="A335" s="338" t="s">
        <v>1186</v>
      </c>
      <c r="B335" s="678" t="s">
        <v>1185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15"/>
      <c r="L335" s="15"/>
      <c r="M335" s="15"/>
      <c r="N335" s="15"/>
      <c r="O335" s="15"/>
    </row>
    <row r="336" spans="1:15" s="26" customFormat="1" x14ac:dyDescent="0.2">
      <c r="A336" s="338" t="s">
        <v>1189</v>
      </c>
      <c r="B336" s="678" t="s">
        <v>1188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789</v>
      </c>
      <c r="B337" s="678" t="s">
        <v>790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hidden="1" x14ac:dyDescent="0.2">
      <c r="A338" s="338"/>
      <c r="B338" s="852" t="s">
        <v>1110</v>
      </c>
      <c r="C338" s="701">
        <v>4</v>
      </c>
      <c r="D338" s="701"/>
      <c r="E338" s="702" t="s">
        <v>126</v>
      </c>
      <c r="F338" s="703">
        <v>1.2E-2</v>
      </c>
      <c r="G338" s="704">
        <v>10</v>
      </c>
      <c r="H338" s="701">
        <v>100</v>
      </c>
      <c r="I338" s="701">
        <v>4</v>
      </c>
      <c r="J338" s="705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1191</v>
      </c>
      <c r="B339" s="678" t="s">
        <v>1190</v>
      </c>
      <c r="C339" s="112">
        <v>4</v>
      </c>
      <c r="D339" s="112"/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948</v>
      </c>
      <c r="B340" s="678" t="s">
        <v>949</v>
      </c>
      <c r="C340" s="112" t="s">
        <v>503</v>
      </c>
      <c r="D340" s="112">
        <v>8</v>
      </c>
      <c r="E340" s="127" t="s">
        <v>126</v>
      </c>
      <c r="F340" s="253">
        <v>1.4E-2</v>
      </c>
      <c r="G340" s="254">
        <v>8</v>
      </c>
      <c r="H340" s="112">
        <v>72</v>
      </c>
      <c r="I340" s="112">
        <v>6.88</v>
      </c>
      <c r="J340" s="366">
        <v>7.87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1114</v>
      </c>
      <c r="B341" s="678" t="s">
        <v>1112</v>
      </c>
      <c r="C341" s="112" t="s">
        <v>1113</v>
      </c>
      <c r="D341" s="112">
        <v>4</v>
      </c>
      <c r="E341" s="127" t="s">
        <v>126</v>
      </c>
      <c r="F341" s="253">
        <v>1.2E-2</v>
      </c>
      <c r="G341" s="254">
        <v>12</v>
      </c>
      <c r="H341" s="112">
        <v>96</v>
      </c>
      <c r="I341" s="112">
        <v>5.04</v>
      </c>
      <c r="J341" s="366">
        <v>5.5</v>
      </c>
      <c r="K341" s="15"/>
      <c r="L341" s="15"/>
      <c r="M341" s="15"/>
      <c r="N341" s="15"/>
      <c r="O341" s="15"/>
    </row>
    <row r="342" spans="1:15" s="26" customFormat="1" ht="13.5" thickBot="1" x14ac:dyDescent="0.25">
      <c r="A342" s="338" t="s">
        <v>504</v>
      </c>
      <c r="B342" s="678" t="s">
        <v>502</v>
      </c>
      <c r="C342" s="112" t="s">
        <v>503</v>
      </c>
      <c r="D342" s="112">
        <v>8</v>
      </c>
      <c r="E342" s="127" t="s">
        <v>126</v>
      </c>
      <c r="F342" s="253">
        <v>1.4E-2</v>
      </c>
      <c r="G342" s="254">
        <v>8</v>
      </c>
      <c r="H342" s="112">
        <v>72</v>
      </c>
      <c r="I342" s="112">
        <v>6.88</v>
      </c>
      <c r="J342" s="366">
        <v>7.87</v>
      </c>
      <c r="K342" s="15"/>
      <c r="L342" s="15"/>
      <c r="M342" s="15"/>
      <c r="N342" s="15"/>
      <c r="O342" s="15"/>
    </row>
    <row r="343" spans="1:15" s="26" customFormat="1" x14ac:dyDescent="0.2">
      <c r="A343" s="338"/>
      <c r="B343" s="710" t="s">
        <v>995</v>
      </c>
      <c r="C343" s="801"/>
      <c r="D343" s="801"/>
      <c r="E343" s="607"/>
      <c r="F343" s="608"/>
      <c r="G343" s="609"/>
      <c r="H343" s="801"/>
      <c r="I343" s="801"/>
      <c r="J343" s="610"/>
      <c r="K343" s="15"/>
      <c r="L343" s="15"/>
      <c r="M343" s="15"/>
      <c r="N343" s="15"/>
      <c r="O343" s="15"/>
    </row>
    <row r="344" spans="1:15" s="26" customFormat="1" ht="13.5" thickBot="1" x14ac:dyDescent="0.25">
      <c r="A344" s="338"/>
      <c r="B344" s="711" t="s">
        <v>597</v>
      </c>
      <c r="C344" s="611"/>
      <c r="D344" s="611"/>
      <c r="E344" s="612"/>
      <c r="F344" s="613"/>
      <c r="G344" s="614"/>
      <c r="H344" s="611"/>
      <c r="I344" s="611"/>
      <c r="J344" s="615"/>
      <c r="K344" s="15"/>
      <c r="L344" s="15"/>
      <c r="M344" s="15"/>
      <c r="N344" s="15"/>
      <c r="O344" s="15"/>
    </row>
    <row r="345" spans="1:15" s="26" customFormat="1" x14ac:dyDescent="0.2">
      <c r="A345" s="338" t="s">
        <v>1117</v>
      </c>
      <c r="B345" s="678" t="s">
        <v>1118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4.49</v>
      </c>
      <c r="K345" s="15"/>
      <c r="L345" s="15"/>
      <c r="M345" s="15"/>
      <c r="N345" s="15"/>
      <c r="O345" s="15"/>
    </row>
    <row r="346" spans="1:15" s="26" customFormat="1" x14ac:dyDescent="0.2">
      <c r="A346" s="338" t="s">
        <v>1119</v>
      </c>
      <c r="B346" s="678" t="s">
        <v>1120</v>
      </c>
      <c r="C346" s="112" t="s">
        <v>31</v>
      </c>
      <c r="D346" s="112">
        <v>10</v>
      </c>
      <c r="E346" s="127" t="s">
        <v>126</v>
      </c>
      <c r="F346" s="253">
        <v>1.7000000000000001E-2</v>
      </c>
      <c r="G346" s="254">
        <v>12</v>
      </c>
      <c r="H346" s="112">
        <v>72</v>
      </c>
      <c r="I346" s="112">
        <v>5</v>
      </c>
      <c r="J346" s="366">
        <v>5.34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1171</v>
      </c>
      <c r="B347" s="678" t="s">
        <v>1170</v>
      </c>
      <c r="C347" s="112">
        <v>3</v>
      </c>
      <c r="D347" s="112"/>
      <c r="E347" s="127" t="s">
        <v>126</v>
      </c>
      <c r="F347" s="253">
        <v>1.2E-2</v>
      </c>
      <c r="G347" s="254">
        <v>10</v>
      </c>
      <c r="H347" s="112">
        <v>100</v>
      </c>
      <c r="I347" s="112">
        <v>3</v>
      </c>
      <c r="J347" s="366">
        <v>3.2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1169</v>
      </c>
      <c r="B348" s="678" t="s">
        <v>1168</v>
      </c>
      <c r="C348" s="112" t="s">
        <v>31</v>
      </c>
      <c r="D348" s="112">
        <v>8</v>
      </c>
      <c r="E348" s="127" t="s">
        <v>126</v>
      </c>
      <c r="F348" s="253">
        <v>1.7000000000000001E-2</v>
      </c>
      <c r="G348" s="254">
        <v>12</v>
      </c>
      <c r="H348" s="112">
        <v>72</v>
      </c>
      <c r="I348" s="112">
        <v>4</v>
      </c>
      <c r="J348" s="366">
        <v>4.49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1246</v>
      </c>
      <c r="B349" s="852" t="s">
        <v>1247</v>
      </c>
      <c r="C349" s="701" t="s">
        <v>31</v>
      </c>
      <c r="D349" s="701">
        <v>10</v>
      </c>
      <c r="E349" s="702" t="s">
        <v>126</v>
      </c>
      <c r="F349" s="703">
        <v>1.7000000000000001E-2</v>
      </c>
      <c r="G349" s="704">
        <v>12</v>
      </c>
      <c r="H349" s="701">
        <v>72</v>
      </c>
      <c r="I349" s="701">
        <v>5</v>
      </c>
      <c r="J349" s="705">
        <v>5.34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1274</v>
      </c>
      <c r="B350" s="852" t="s">
        <v>1266</v>
      </c>
      <c r="C350" s="701">
        <v>4</v>
      </c>
      <c r="D350" s="701"/>
      <c r="E350" s="702" t="s">
        <v>126</v>
      </c>
      <c r="F350" s="703">
        <v>1.2E-2</v>
      </c>
      <c r="G350" s="704">
        <v>10</v>
      </c>
      <c r="H350" s="701">
        <v>100</v>
      </c>
      <c r="I350" s="701">
        <v>4</v>
      </c>
      <c r="J350" s="705">
        <v>4.5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1275</v>
      </c>
      <c r="B351" s="852" t="s">
        <v>1267</v>
      </c>
      <c r="C351" s="701" t="s">
        <v>182</v>
      </c>
      <c r="D351" s="701">
        <v>4</v>
      </c>
      <c r="E351" s="702" t="s">
        <v>126</v>
      </c>
      <c r="F351" s="703">
        <v>1.7000000000000001E-2</v>
      </c>
      <c r="G351" s="704">
        <v>8</v>
      </c>
      <c r="H351" s="701">
        <v>64</v>
      </c>
      <c r="I351" s="701">
        <v>4</v>
      </c>
      <c r="J351" s="705">
        <v>4.76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1276</v>
      </c>
      <c r="B352" s="852" t="s">
        <v>1268</v>
      </c>
      <c r="C352" s="701">
        <v>4</v>
      </c>
      <c r="D352" s="701"/>
      <c r="E352" s="702" t="s">
        <v>126</v>
      </c>
      <c r="F352" s="703">
        <v>1.2E-2</v>
      </c>
      <c r="G352" s="704">
        <v>10</v>
      </c>
      <c r="H352" s="701">
        <v>100</v>
      </c>
      <c r="I352" s="701">
        <v>4</v>
      </c>
      <c r="J352" s="705">
        <v>4.5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1277</v>
      </c>
      <c r="B353" s="852" t="s">
        <v>1269</v>
      </c>
      <c r="C353" s="701" t="s">
        <v>182</v>
      </c>
      <c r="D353" s="701">
        <v>4</v>
      </c>
      <c r="E353" s="702" t="s">
        <v>126</v>
      </c>
      <c r="F353" s="703">
        <v>1.7000000000000001E-2</v>
      </c>
      <c r="G353" s="704">
        <v>8</v>
      </c>
      <c r="H353" s="701">
        <v>64</v>
      </c>
      <c r="I353" s="701">
        <v>4</v>
      </c>
      <c r="J353" s="705">
        <v>4.76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683</v>
      </c>
      <c r="B354" s="678" t="s">
        <v>699</v>
      </c>
      <c r="C354" s="112" t="s">
        <v>685</v>
      </c>
      <c r="D354" s="112">
        <v>78</v>
      </c>
      <c r="E354" s="127" t="s">
        <v>126</v>
      </c>
      <c r="F354" s="253">
        <v>8.9999999999999993E-3</v>
      </c>
      <c r="G354" s="254">
        <v>15</v>
      </c>
      <c r="H354" s="112">
        <v>120</v>
      </c>
      <c r="I354" s="112">
        <v>2.2599999999999998</v>
      </c>
      <c r="J354" s="366">
        <v>2.98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684</v>
      </c>
      <c r="B355" s="678" t="s">
        <v>786</v>
      </c>
      <c r="C355" s="112" t="s">
        <v>685</v>
      </c>
      <c r="D355" s="112">
        <v>84</v>
      </c>
      <c r="E355" s="127" t="s">
        <v>126</v>
      </c>
      <c r="F355" s="253">
        <v>8.9999999999999993E-3</v>
      </c>
      <c r="G355" s="254">
        <v>15</v>
      </c>
      <c r="H355" s="112">
        <v>120</v>
      </c>
      <c r="I355" s="112">
        <v>2.2599999999999998</v>
      </c>
      <c r="J355" s="366">
        <v>2.98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686</v>
      </c>
      <c r="B356" s="678" t="s">
        <v>787</v>
      </c>
      <c r="C356" s="112" t="s">
        <v>698</v>
      </c>
      <c r="D356" s="112">
        <v>78</v>
      </c>
      <c r="E356" s="127" t="s">
        <v>126</v>
      </c>
      <c r="F356" s="253">
        <v>8.9999999999999993E-3</v>
      </c>
      <c r="G356" s="254">
        <v>15</v>
      </c>
      <c r="H356" s="112">
        <v>120</v>
      </c>
      <c r="I356" s="112">
        <v>2.4300000000000002</v>
      </c>
      <c r="J356" s="366">
        <v>3.08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687</v>
      </c>
      <c r="B357" s="678" t="s">
        <v>702</v>
      </c>
      <c r="C357" s="112" t="s">
        <v>698</v>
      </c>
      <c r="D357" s="112">
        <v>84</v>
      </c>
      <c r="E357" s="127" t="s">
        <v>126</v>
      </c>
      <c r="F357" s="253">
        <v>8.9999999999999993E-3</v>
      </c>
      <c r="G357" s="254">
        <v>15</v>
      </c>
      <c r="H357" s="112">
        <v>120</v>
      </c>
      <c r="I357" s="112">
        <v>2.4300000000000002</v>
      </c>
      <c r="J357" s="366">
        <v>3.08</v>
      </c>
      <c r="K357" s="15"/>
      <c r="L357" s="15"/>
      <c r="M357" s="15"/>
      <c r="N357" s="15"/>
      <c r="O357" s="15"/>
    </row>
    <row r="358" spans="1:15" s="26" customFormat="1" x14ac:dyDescent="0.2">
      <c r="A358" s="338"/>
      <c r="B358" s="712" t="s">
        <v>555</v>
      </c>
      <c r="C358" s="112"/>
      <c r="D358" s="112"/>
      <c r="E358" s="127"/>
      <c r="F358" s="253"/>
      <c r="G358" s="254"/>
      <c r="H358" s="112"/>
      <c r="I358" s="112"/>
      <c r="J358" s="366"/>
      <c r="K358" s="15"/>
      <c r="L358" s="15"/>
      <c r="M358" s="15"/>
      <c r="N358" s="15"/>
      <c r="O358" s="15"/>
    </row>
    <row r="359" spans="1:15" s="26" customFormat="1" x14ac:dyDescent="0.2">
      <c r="A359" s="338" t="s">
        <v>784</v>
      </c>
      <c r="B359" s="678" t="s">
        <v>251</v>
      </c>
      <c r="C359" s="112" t="s">
        <v>189</v>
      </c>
      <c r="D359" s="112">
        <v>10</v>
      </c>
      <c r="E359" s="127" t="s">
        <v>62</v>
      </c>
      <c r="F359" s="253">
        <v>1.0999999999999999E-2</v>
      </c>
      <c r="G359" s="254">
        <v>15</v>
      </c>
      <c r="H359" s="112">
        <v>105</v>
      </c>
      <c r="I359" s="112">
        <v>2</v>
      </c>
      <c r="J359" s="366">
        <v>2.4700000000000002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1038</v>
      </c>
      <c r="B360" s="678" t="s">
        <v>864</v>
      </c>
      <c r="C360" s="112" t="s">
        <v>194</v>
      </c>
      <c r="D360" s="112">
        <v>10</v>
      </c>
      <c r="E360" s="127" t="s">
        <v>62</v>
      </c>
      <c r="F360" s="253">
        <v>1.7000000000000001E-2</v>
      </c>
      <c r="G360" s="254">
        <v>12</v>
      </c>
      <c r="H360" s="112">
        <v>72</v>
      </c>
      <c r="I360" s="112">
        <v>5</v>
      </c>
      <c r="J360" s="366">
        <v>5.42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1122</v>
      </c>
      <c r="B361" s="678" t="s">
        <v>1121</v>
      </c>
      <c r="C361" s="112">
        <v>4</v>
      </c>
      <c r="D361" s="112"/>
      <c r="E361" s="127" t="s">
        <v>62</v>
      </c>
      <c r="F361" s="253">
        <v>1.2E-2</v>
      </c>
      <c r="G361" s="254">
        <v>10</v>
      </c>
      <c r="H361" s="112">
        <v>100</v>
      </c>
      <c r="I361" s="112">
        <v>4</v>
      </c>
      <c r="J361" s="366">
        <v>4.5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1278</v>
      </c>
      <c r="B362" s="852" t="s">
        <v>1258</v>
      </c>
      <c r="C362" s="701" t="s">
        <v>118</v>
      </c>
      <c r="D362" s="701">
        <v>10</v>
      </c>
      <c r="E362" s="702" t="s">
        <v>62</v>
      </c>
      <c r="F362" s="703">
        <v>1.0999999999999999E-2</v>
      </c>
      <c r="G362" s="704">
        <v>15</v>
      </c>
      <c r="H362" s="701">
        <v>120</v>
      </c>
      <c r="I362" s="701">
        <v>1.8</v>
      </c>
      <c r="J362" s="705">
        <v>2.0099999999999998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748</v>
      </c>
      <c r="B363" s="678" t="s">
        <v>747</v>
      </c>
      <c r="C363" s="112" t="s">
        <v>194</v>
      </c>
      <c r="D363" s="112">
        <v>7</v>
      </c>
      <c r="E363" s="127" t="s">
        <v>62</v>
      </c>
      <c r="F363" s="253">
        <v>1.2E-2</v>
      </c>
      <c r="G363" s="254">
        <v>10</v>
      </c>
      <c r="H363" s="112">
        <v>100</v>
      </c>
      <c r="I363" s="112">
        <v>3.5</v>
      </c>
      <c r="J363" s="366">
        <v>4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576</v>
      </c>
      <c r="B364" s="678" t="s">
        <v>575</v>
      </c>
      <c r="C364" s="112" t="s">
        <v>194</v>
      </c>
      <c r="D364" s="112">
        <v>7</v>
      </c>
      <c r="E364" s="127" t="s">
        <v>62</v>
      </c>
      <c r="F364" s="253">
        <v>1.2E-2</v>
      </c>
      <c r="G364" s="254">
        <v>10</v>
      </c>
      <c r="H364" s="112">
        <v>100</v>
      </c>
      <c r="I364" s="112">
        <v>3.5</v>
      </c>
      <c r="J364" s="366">
        <v>4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1159</v>
      </c>
      <c r="B365" s="738" t="s">
        <v>1160</v>
      </c>
      <c r="C365" s="112" t="s">
        <v>902</v>
      </c>
      <c r="D365" s="112">
        <v>10</v>
      </c>
      <c r="E365" s="127" t="s">
        <v>62</v>
      </c>
      <c r="F365" s="253">
        <v>1.7000000000000001E-2</v>
      </c>
      <c r="G365" s="254">
        <v>12</v>
      </c>
      <c r="H365" s="112">
        <v>72</v>
      </c>
      <c r="I365" s="112">
        <v>5</v>
      </c>
      <c r="J365" s="918">
        <v>5.34</v>
      </c>
      <c r="K365" s="476"/>
      <c r="L365" s="15"/>
      <c r="M365" s="15"/>
      <c r="N365" s="15"/>
      <c r="O365" s="15"/>
    </row>
    <row r="366" spans="1:15" s="26" customFormat="1" x14ac:dyDescent="0.2">
      <c r="A366" s="338" t="s">
        <v>1161</v>
      </c>
      <c r="B366" s="738" t="s">
        <v>1162</v>
      </c>
      <c r="C366" s="112">
        <v>4</v>
      </c>
      <c r="D366" s="112"/>
      <c r="E366" s="127" t="s">
        <v>62</v>
      </c>
      <c r="F366" s="253">
        <v>1.2E-2</v>
      </c>
      <c r="G366" s="254">
        <v>10</v>
      </c>
      <c r="H366" s="112">
        <v>100</v>
      </c>
      <c r="I366" s="112">
        <v>4</v>
      </c>
      <c r="J366" s="918">
        <v>4.49</v>
      </c>
      <c r="K366" s="476"/>
      <c r="L366" s="15"/>
      <c r="M366" s="15"/>
      <c r="N366" s="15"/>
      <c r="O366" s="15"/>
    </row>
    <row r="367" spans="1:15" s="26" customFormat="1" x14ac:dyDescent="0.2">
      <c r="A367" s="338" t="s">
        <v>1172</v>
      </c>
      <c r="B367" s="738" t="s">
        <v>1173</v>
      </c>
      <c r="C367" s="112">
        <v>4</v>
      </c>
      <c r="D367" s="112"/>
      <c r="E367" s="127" t="s">
        <v>62</v>
      </c>
      <c r="F367" s="253">
        <v>1.2E-2</v>
      </c>
      <c r="G367" s="254">
        <v>10</v>
      </c>
      <c r="H367" s="112">
        <v>100</v>
      </c>
      <c r="I367" s="112">
        <v>4</v>
      </c>
      <c r="J367" s="918">
        <v>4.49</v>
      </c>
      <c r="K367" s="476"/>
      <c r="L367" s="15"/>
      <c r="M367" s="15"/>
      <c r="N367" s="15"/>
      <c r="O367" s="15"/>
    </row>
    <row r="368" spans="1:15" s="26" customFormat="1" x14ac:dyDescent="0.2">
      <c r="A368" s="338" t="s">
        <v>1027</v>
      </c>
      <c r="B368" s="720" t="s">
        <v>1026</v>
      </c>
      <c r="C368" s="274" t="s">
        <v>902</v>
      </c>
      <c r="D368" s="112">
        <v>10</v>
      </c>
      <c r="E368" s="127" t="s">
        <v>62</v>
      </c>
      <c r="F368" s="253">
        <v>1.7000000000000001E-2</v>
      </c>
      <c r="G368" s="254">
        <v>12</v>
      </c>
      <c r="H368" s="112">
        <v>72</v>
      </c>
      <c r="I368" s="112">
        <v>5</v>
      </c>
      <c r="J368" s="366">
        <v>5.34</v>
      </c>
      <c r="K368" s="476"/>
      <c r="L368" s="15"/>
      <c r="M368" s="15"/>
      <c r="N368" s="15"/>
      <c r="O368" s="15"/>
    </row>
    <row r="369" spans="1:15" s="26" customFormat="1" x14ac:dyDescent="0.2">
      <c r="A369" s="338"/>
      <c r="B369" s="712" t="s">
        <v>556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1045</v>
      </c>
      <c r="B370" s="263" t="s">
        <v>970</v>
      </c>
      <c r="C370" s="112" t="s">
        <v>189</v>
      </c>
      <c r="D370" s="112">
        <v>10</v>
      </c>
      <c r="E370" s="127" t="s">
        <v>126</v>
      </c>
      <c r="F370" s="253">
        <v>1.7000000000000001E-2</v>
      </c>
      <c r="G370" s="254">
        <v>8</v>
      </c>
      <c r="H370" s="112">
        <v>72</v>
      </c>
      <c r="I370" s="112">
        <v>2</v>
      </c>
      <c r="J370" s="366">
        <v>2.23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1046</v>
      </c>
      <c r="B371" s="263" t="s">
        <v>971</v>
      </c>
      <c r="C371" s="112" t="s">
        <v>189</v>
      </c>
      <c r="D371" s="112">
        <v>10</v>
      </c>
      <c r="E371" s="127" t="s">
        <v>126</v>
      </c>
      <c r="F371" s="253">
        <v>1.7000000000000001E-2</v>
      </c>
      <c r="G371" s="254">
        <v>8</v>
      </c>
      <c r="H371" s="112">
        <v>72</v>
      </c>
      <c r="I371" s="112">
        <v>2</v>
      </c>
      <c r="J371" s="366">
        <v>2.23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927</v>
      </c>
      <c r="B372" s="263" t="s">
        <v>1252</v>
      </c>
      <c r="C372" s="112" t="s">
        <v>182</v>
      </c>
      <c r="D372" s="112">
        <v>4</v>
      </c>
      <c r="E372" s="127" t="s">
        <v>126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900</v>
      </c>
      <c r="B373" s="263" t="s">
        <v>982</v>
      </c>
      <c r="C373" s="112">
        <v>4</v>
      </c>
      <c r="D373" s="112"/>
      <c r="E373" s="127" t="s">
        <v>126</v>
      </c>
      <c r="F373" s="253">
        <v>1.2E-2</v>
      </c>
      <c r="G373" s="254">
        <v>10</v>
      </c>
      <c r="H373" s="112">
        <v>100</v>
      </c>
      <c r="I373" s="112">
        <v>4</v>
      </c>
      <c r="J373" s="366">
        <v>4.5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1016</v>
      </c>
      <c r="B374" s="263" t="s">
        <v>1017</v>
      </c>
      <c r="C374" s="112" t="s">
        <v>31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366">
        <v>5.39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1019</v>
      </c>
      <c r="B375" s="263" t="s">
        <v>1018</v>
      </c>
      <c r="C375" s="112" t="s">
        <v>31</v>
      </c>
      <c r="D375" s="112">
        <v>10</v>
      </c>
      <c r="E375" s="127" t="s">
        <v>62</v>
      </c>
      <c r="F375" s="253">
        <v>1.7000000000000001E-2</v>
      </c>
      <c r="G375" s="254">
        <v>12</v>
      </c>
      <c r="H375" s="112">
        <v>72</v>
      </c>
      <c r="I375" s="112">
        <v>5</v>
      </c>
      <c r="J375" s="366">
        <v>5.39</v>
      </c>
      <c r="K375" s="15"/>
      <c r="L375" s="15"/>
      <c r="M375" s="15"/>
      <c r="N375" s="15"/>
      <c r="O375" s="15"/>
    </row>
    <row r="376" spans="1:15" s="26" customFormat="1" x14ac:dyDescent="0.2">
      <c r="A376" s="861" t="s">
        <v>1098</v>
      </c>
      <c r="B376" s="263" t="s">
        <v>1097</v>
      </c>
      <c r="C376" s="112" t="s">
        <v>118</v>
      </c>
      <c r="D376" s="112">
        <v>13</v>
      </c>
      <c r="E376" s="127" t="s">
        <v>62</v>
      </c>
      <c r="F376" s="253">
        <v>1.2E-2</v>
      </c>
      <c r="G376" s="254">
        <v>10</v>
      </c>
      <c r="H376" s="112">
        <v>100</v>
      </c>
      <c r="I376" s="112">
        <v>2.34</v>
      </c>
      <c r="J376" s="366">
        <v>3.0579999999999998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899</v>
      </c>
      <c r="B377" s="678" t="s">
        <v>898</v>
      </c>
      <c r="C377" s="112">
        <v>4</v>
      </c>
      <c r="D377" s="112"/>
      <c r="E377" s="127" t="s">
        <v>126</v>
      </c>
      <c r="F377" s="253">
        <v>1.2E-2</v>
      </c>
      <c r="G377" s="254">
        <v>10</v>
      </c>
      <c r="H377" s="112">
        <v>100</v>
      </c>
      <c r="I377" s="112">
        <v>4</v>
      </c>
      <c r="J377" s="366">
        <v>4.5</v>
      </c>
      <c r="K377" s="15"/>
      <c r="L377" s="15"/>
      <c r="M377" s="15"/>
      <c r="N377" s="15"/>
      <c r="O377" s="15"/>
    </row>
    <row r="378" spans="1:15" s="26" customFormat="1" x14ac:dyDescent="0.2">
      <c r="A378" s="338"/>
      <c r="B378" s="712" t="s">
        <v>557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804</v>
      </c>
      <c r="B379" s="263" t="s">
        <v>812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801</v>
      </c>
      <c r="B380" s="263" t="s">
        <v>802</v>
      </c>
      <c r="C380" s="112" t="s">
        <v>182</v>
      </c>
      <c r="D380" s="112">
        <v>4</v>
      </c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ht="13.5" customHeight="1" x14ac:dyDescent="0.2">
      <c r="A381" s="338" t="s">
        <v>809</v>
      </c>
      <c r="B381" s="263" t="s">
        <v>810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4.54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792</v>
      </c>
      <c r="B382" s="263" t="s">
        <v>793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915</v>
      </c>
      <c r="B383" s="263" t="s">
        <v>914</v>
      </c>
      <c r="C383" s="112" t="s">
        <v>202</v>
      </c>
      <c r="D383" s="112"/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4.54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807</v>
      </c>
      <c r="B384" s="263" t="s">
        <v>808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4.54</v>
      </c>
      <c r="K384" s="15"/>
      <c r="L384" s="15"/>
      <c r="M384" s="15"/>
      <c r="N384" s="15"/>
      <c r="O384" s="15"/>
    </row>
    <row r="385" spans="1:16" s="26" customFormat="1" ht="13.5" thickBot="1" x14ac:dyDescent="0.25">
      <c r="A385" s="338" t="s">
        <v>805</v>
      </c>
      <c r="B385" s="263" t="s">
        <v>806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6" s="26" customFormat="1" ht="13.5" thickBot="1" x14ac:dyDescent="0.25">
      <c r="A386" s="338"/>
      <c r="B386" s="713" t="s">
        <v>98</v>
      </c>
      <c r="C386" s="540"/>
      <c r="D386" s="497"/>
      <c r="E386" s="497"/>
      <c r="F386" s="498"/>
      <c r="G386" s="499"/>
      <c r="H386" s="497"/>
      <c r="I386" s="497"/>
      <c r="J386" s="500"/>
      <c r="K386" s="14"/>
      <c r="L386" s="14"/>
      <c r="M386" s="14"/>
      <c r="N386" s="15"/>
      <c r="O386" s="15"/>
    </row>
    <row r="387" spans="1:16" s="26" customFormat="1" ht="13.5" thickBot="1" x14ac:dyDescent="0.25">
      <c r="A387" s="338"/>
      <c r="B387" s="713" t="s">
        <v>558</v>
      </c>
      <c r="C387" s="542"/>
      <c r="D387" s="541"/>
      <c r="E387" s="497"/>
      <c r="F387" s="498"/>
      <c r="G387" s="499"/>
      <c r="H387" s="497"/>
      <c r="I387" s="497"/>
      <c r="J387" s="500"/>
      <c r="K387" s="488"/>
      <c r="L387" s="14"/>
      <c r="M387" s="14"/>
      <c r="N387" s="15"/>
      <c r="O387" s="15"/>
    </row>
    <row r="388" spans="1:16" s="26" customFormat="1" x14ac:dyDescent="0.2">
      <c r="A388" s="338" t="s">
        <v>393</v>
      </c>
      <c r="B388" s="264" t="s">
        <v>394</v>
      </c>
      <c r="C388" s="111">
        <v>3</v>
      </c>
      <c r="D388" s="111"/>
      <c r="E388" s="131" t="s">
        <v>62</v>
      </c>
      <c r="F388" s="265">
        <v>1.4E-2</v>
      </c>
      <c r="G388" s="266">
        <v>10</v>
      </c>
      <c r="H388" s="111">
        <v>100</v>
      </c>
      <c r="I388" s="111">
        <v>3</v>
      </c>
      <c r="J388" s="365">
        <v>3.5</v>
      </c>
      <c r="K388" s="476"/>
      <c r="L388" s="15"/>
      <c r="M388" s="15"/>
      <c r="N388" s="15"/>
      <c r="O388" s="15"/>
    </row>
    <row r="389" spans="1:16" s="26" customFormat="1" x14ac:dyDescent="0.2">
      <c r="A389" s="338" t="s">
        <v>604</v>
      </c>
      <c r="B389" s="556" t="s">
        <v>602</v>
      </c>
      <c r="C389" s="558" t="s">
        <v>603</v>
      </c>
      <c r="D389" s="558"/>
      <c r="E389" s="127" t="s">
        <v>62</v>
      </c>
      <c r="F389" s="537">
        <v>7.0000000000000001E-3</v>
      </c>
      <c r="G389" s="538">
        <v>16</v>
      </c>
      <c r="H389" s="600">
        <v>160</v>
      </c>
      <c r="I389" s="558">
        <v>1.5</v>
      </c>
      <c r="J389" s="539">
        <v>1.82</v>
      </c>
      <c r="K389" s="476"/>
      <c r="L389" s="15"/>
      <c r="M389" s="15"/>
      <c r="N389" s="15"/>
      <c r="O389" s="15"/>
    </row>
    <row r="390" spans="1:16" s="26" customFormat="1" x14ac:dyDescent="0.2">
      <c r="A390" s="338" t="s">
        <v>827</v>
      </c>
      <c r="B390" s="263" t="s">
        <v>722</v>
      </c>
      <c r="C390" s="112">
        <v>3</v>
      </c>
      <c r="D390" s="112"/>
      <c r="E390" s="127" t="s">
        <v>62</v>
      </c>
      <c r="F390" s="253">
        <v>1.4E-2</v>
      </c>
      <c r="G390" s="254">
        <v>10</v>
      </c>
      <c r="H390" s="112">
        <v>100</v>
      </c>
      <c r="I390" s="112">
        <v>3</v>
      </c>
      <c r="J390" s="366">
        <v>3.5</v>
      </c>
      <c r="K390" s="476"/>
      <c r="L390" s="15"/>
      <c r="M390" s="15"/>
      <c r="N390" s="15"/>
      <c r="O390" s="15"/>
    </row>
    <row r="391" spans="1:16" s="26" customFormat="1" x14ac:dyDescent="0.2">
      <c r="A391" s="338" t="s">
        <v>923</v>
      </c>
      <c r="B391" s="263" t="s">
        <v>922</v>
      </c>
      <c r="C391" s="112">
        <v>1.5</v>
      </c>
      <c r="D391" s="112"/>
      <c r="E391" s="127" t="s">
        <v>62</v>
      </c>
      <c r="F391" s="253">
        <v>7.0000000000000001E-3</v>
      </c>
      <c r="G391" s="254">
        <v>16</v>
      </c>
      <c r="H391" s="112">
        <v>160</v>
      </c>
      <c r="I391" s="112">
        <v>1.5</v>
      </c>
      <c r="J391" s="366">
        <v>1.82</v>
      </c>
      <c r="K391" s="476"/>
      <c r="L391" s="476"/>
      <c r="M391" s="476"/>
      <c r="N391" s="476"/>
      <c r="O391" s="476"/>
    </row>
    <row r="392" spans="1:16" s="26" customFormat="1" x14ac:dyDescent="0.2">
      <c r="A392" s="338" t="s">
        <v>924</v>
      </c>
      <c r="B392" s="263" t="s">
        <v>925</v>
      </c>
      <c r="C392" s="112">
        <v>3</v>
      </c>
      <c r="D392" s="112"/>
      <c r="E392" s="127" t="s">
        <v>62</v>
      </c>
      <c r="F392" s="253">
        <v>1.2E-2</v>
      </c>
      <c r="G392" s="254">
        <v>10</v>
      </c>
      <c r="H392" s="112">
        <v>100</v>
      </c>
      <c r="I392" s="112">
        <v>3</v>
      </c>
      <c r="J392" s="366">
        <v>3.5</v>
      </c>
      <c r="K392" s="476"/>
      <c r="L392" s="476"/>
      <c r="M392" s="476"/>
      <c r="N392" s="476"/>
      <c r="O392" s="476"/>
    </row>
    <row r="393" spans="1:16" s="26" customFormat="1" x14ac:dyDescent="0.2">
      <c r="A393" s="338" t="s">
        <v>1142</v>
      </c>
      <c r="B393" s="263" t="s">
        <v>1141</v>
      </c>
      <c r="C393" s="112" t="s">
        <v>1143</v>
      </c>
      <c r="D393" s="112">
        <v>80</v>
      </c>
      <c r="E393" s="127" t="s">
        <v>126</v>
      </c>
      <c r="F393" s="253">
        <v>1.7000000000000001E-2</v>
      </c>
      <c r="G393" s="254">
        <v>12</v>
      </c>
      <c r="H393" s="112">
        <v>72</v>
      </c>
      <c r="I393" s="112">
        <v>4.32</v>
      </c>
      <c r="J393" s="366">
        <v>4.97</v>
      </c>
      <c r="K393" s="476"/>
      <c r="L393" s="476"/>
      <c r="M393" s="476"/>
      <c r="N393" s="476"/>
      <c r="O393" s="476"/>
    </row>
    <row r="394" spans="1:16" s="26" customFormat="1" x14ac:dyDescent="0.2">
      <c r="A394" s="338" t="s">
        <v>945</v>
      </c>
      <c r="B394" s="263" t="s">
        <v>944</v>
      </c>
      <c r="C394" s="112" t="s">
        <v>533</v>
      </c>
      <c r="D394" s="112">
        <v>60</v>
      </c>
      <c r="E394" s="127" t="s">
        <v>126</v>
      </c>
      <c r="F394" s="253">
        <v>0.01</v>
      </c>
      <c r="G394" s="254">
        <v>13</v>
      </c>
      <c r="H394" s="112">
        <v>117</v>
      </c>
      <c r="I394" s="112">
        <v>2.4</v>
      </c>
      <c r="J394" s="366">
        <v>3.1</v>
      </c>
      <c r="K394" s="476"/>
      <c r="L394" s="476"/>
      <c r="M394" s="476"/>
      <c r="N394" s="476"/>
      <c r="O394" s="476"/>
    </row>
    <row r="395" spans="1:16" s="26" customFormat="1" x14ac:dyDescent="0.2">
      <c r="A395" s="338" t="s">
        <v>1147</v>
      </c>
      <c r="B395" s="263" t="s">
        <v>1144</v>
      </c>
      <c r="C395" s="112" t="s">
        <v>447</v>
      </c>
      <c r="D395" s="112">
        <v>80</v>
      </c>
      <c r="E395" s="127" t="s">
        <v>126</v>
      </c>
      <c r="F395" s="253">
        <v>1.7000000000000001E-2</v>
      </c>
      <c r="G395" s="254">
        <v>12</v>
      </c>
      <c r="H395" s="112">
        <v>72</v>
      </c>
      <c r="I395" s="112">
        <v>4</v>
      </c>
      <c r="J395" s="366">
        <v>4.54</v>
      </c>
      <c r="K395" s="476"/>
      <c r="L395" s="476"/>
      <c r="M395" s="476"/>
      <c r="N395" s="476"/>
      <c r="O395" s="476"/>
    </row>
    <row r="396" spans="1:16" s="26" customFormat="1" x14ac:dyDescent="0.2">
      <c r="A396" s="338" t="s">
        <v>947</v>
      </c>
      <c r="B396" s="263" t="s">
        <v>946</v>
      </c>
      <c r="C396" s="112" t="s">
        <v>533</v>
      </c>
      <c r="D396" s="112">
        <v>60</v>
      </c>
      <c r="E396" s="127" t="s">
        <v>126</v>
      </c>
      <c r="F396" s="253">
        <v>0.01</v>
      </c>
      <c r="G396" s="254">
        <v>13</v>
      </c>
      <c r="H396" s="112">
        <v>117</v>
      </c>
      <c r="I396" s="112">
        <v>2.4</v>
      </c>
      <c r="J396" s="366">
        <v>3.1</v>
      </c>
      <c r="K396" s="476"/>
      <c r="L396" s="476"/>
      <c r="M396" s="476"/>
      <c r="N396" s="476"/>
      <c r="O396" s="476"/>
    </row>
    <row r="397" spans="1:16" s="26" customFormat="1" x14ac:dyDescent="0.2">
      <c r="A397" s="338" t="s">
        <v>579</v>
      </c>
      <c r="B397" s="263" t="s">
        <v>578</v>
      </c>
      <c r="C397" s="112" t="s">
        <v>194</v>
      </c>
      <c r="D397" s="112">
        <v>6</v>
      </c>
      <c r="E397" s="127" t="s">
        <v>126</v>
      </c>
      <c r="F397" s="253">
        <v>1.7999999999999999E-2</v>
      </c>
      <c r="G397" s="254">
        <v>12</v>
      </c>
      <c r="H397" s="112">
        <v>72</v>
      </c>
      <c r="I397" s="112">
        <v>3</v>
      </c>
      <c r="J397" s="366">
        <v>3.75</v>
      </c>
      <c r="K397" s="476"/>
      <c r="L397" s="476"/>
      <c r="M397" s="476"/>
      <c r="N397" s="476"/>
      <c r="O397" s="476"/>
    </row>
    <row r="398" spans="1:16" s="26" customFormat="1" x14ac:dyDescent="0.2">
      <c r="A398" s="338" t="s">
        <v>988</v>
      </c>
      <c r="B398" s="1061" t="s">
        <v>1249</v>
      </c>
      <c r="C398" s="701" t="s">
        <v>1250</v>
      </c>
      <c r="D398" s="701">
        <v>15</v>
      </c>
      <c r="E398" s="702" t="s">
        <v>126</v>
      </c>
      <c r="F398" s="703">
        <v>8.0000000000000002E-3</v>
      </c>
      <c r="G398" s="704">
        <v>16</v>
      </c>
      <c r="H398" s="701">
        <v>160</v>
      </c>
      <c r="I398" s="701">
        <v>1.77</v>
      </c>
      <c r="J398" s="705">
        <v>2</v>
      </c>
      <c r="K398" s="476"/>
      <c r="L398" s="476"/>
      <c r="M398" s="476"/>
      <c r="N398" s="476"/>
      <c r="O398" s="476"/>
    </row>
    <row r="399" spans="1:16" s="26" customFormat="1" x14ac:dyDescent="0.2">
      <c r="A399" s="338" t="s">
        <v>1100</v>
      </c>
      <c r="B399" s="263" t="s">
        <v>1103</v>
      </c>
      <c r="C399" s="112" t="s">
        <v>603</v>
      </c>
      <c r="D399" s="112"/>
      <c r="E399" s="127" t="s">
        <v>64</v>
      </c>
      <c r="F399" s="253">
        <v>8.0000000000000002E-3</v>
      </c>
      <c r="G399" s="254">
        <v>16</v>
      </c>
      <c r="H399" s="112">
        <v>160</v>
      </c>
      <c r="I399" s="112">
        <v>1.5</v>
      </c>
      <c r="J399" s="366">
        <v>1.83</v>
      </c>
      <c r="K399" s="476"/>
      <c r="L399" s="476"/>
      <c r="M399" s="476"/>
      <c r="N399" s="476"/>
      <c r="O399" s="476"/>
      <c r="P399" s="488"/>
    </row>
    <row r="400" spans="1:16" s="26" customFormat="1" x14ac:dyDescent="0.2">
      <c r="A400" s="338" t="s">
        <v>1101</v>
      </c>
      <c r="B400" s="263" t="s">
        <v>1104</v>
      </c>
      <c r="C400" s="112" t="s">
        <v>603</v>
      </c>
      <c r="D400" s="112"/>
      <c r="E400" s="127" t="s">
        <v>64</v>
      </c>
      <c r="F400" s="253">
        <v>8.0000000000000002E-3</v>
      </c>
      <c r="G400" s="254">
        <v>16</v>
      </c>
      <c r="H400" s="112">
        <v>160</v>
      </c>
      <c r="I400" s="112">
        <v>1.5</v>
      </c>
      <c r="J400" s="366">
        <v>1.83</v>
      </c>
      <c r="K400" s="476"/>
      <c r="L400" s="476"/>
      <c r="M400" s="476"/>
      <c r="N400" s="476"/>
      <c r="O400" s="476"/>
      <c r="P400" s="488"/>
    </row>
    <row r="401" spans="1:16" s="26" customFormat="1" x14ac:dyDescent="0.2">
      <c r="A401" s="338" t="s">
        <v>461</v>
      </c>
      <c r="B401" s="263" t="s">
        <v>1181</v>
      </c>
      <c r="C401" s="112">
        <v>4</v>
      </c>
      <c r="D401" s="112"/>
      <c r="E401" s="127" t="s">
        <v>64</v>
      </c>
      <c r="F401" s="253">
        <v>1.7999999999999999E-2</v>
      </c>
      <c r="G401" s="254">
        <v>12</v>
      </c>
      <c r="H401" s="112">
        <v>72</v>
      </c>
      <c r="I401" s="112">
        <v>4</v>
      </c>
      <c r="J401" s="366">
        <v>4.54</v>
      </c>
      <c r="K401" s="476"/>
      <c r="L401" s="476"/>
      <c r="M401" s="476"/>
      <c r="N401" s="476"/>
      <c r="O401" s="476"/>
      <c r="P401" s="488"/>
    </row>
    <row r="402" spans="1:16" s="26" customFormat="1" x14ac:dyDescent="0.2">
      <c r="A402" s="338" t="s">
        <v>870</v>
      </c>
      <c r="B402" s="263" t="s">
        <v>1182</v>
      </c>
      <c r="C402" s="112" t="s">
        <v>194</v>
      </c>
      <c r="D402" s="112">
        <v>8</v>
      </c>
      <c r="E402" s="127" t="s">
        <v>64</v>
      </c>
      <c r="F402" s="253">
        <v>1.7000000000000001E-2</v>
      </c>
      <c r="G402" s="254">
        <v>12</v>
      </c>
      <c r="H402" s="112">
        <v>72</v>
      </c>
      <c r="I402" s="112">
        <v>4</v>
      </c>
      <c r="J402" s="366">
        <v>4.74</v>
      </c>
      <c r="K402" s="476"/>
      <c r="L402" s="476"/>
      <c r="M402" s="476"/>
      <c r="N402" s="476"/>
      <c r="O402" s="476"/>
      <c r="P402" s="488"/>
    </row>
    <row r="403" spans="1:16" s="26" customFormat="1" x14ac:dyDescent="0.2">
      <c r="A403" s="338" t="s">
        <v>1215</v>
      </c>
      <c r="B403" s="263" t="s">
        <v>1216</v>
      </c>
      <c r="C403" s="112" t="s">
        <v>1217</v>
      </c>
      <c r="D403" s="112">
        <v>80</v>
      </c>
      <c r="E403" s="127" t="s">
        <v>62</v>
      </c>
      <c r="F403" s="253">
        <v>1.7000000000000001E-2</v>
      </c>
      <c r="G403" s="254">
        <v>12</v>
      </c>
      <c r="H403" s="112">
        <v>72</v>
      </c>
      <c r="I403" s="112">
        <v>4.4800000000000004</v>
      </c>
      <c r="J403" s="366">
        <v>4.82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1150</v>
      </c>
      <c r="B404" s="263" t="s">
        <v>1148</v>
      </c>
      <c r="C404" s="112" t="s">
        <v>1149</v>
      </c>
      <c r="D404" s="112">
        <v>80</v>
      </c>
      <c r="E404" s="127" t="s">
        <v>64</v>
      </c>
      <c r="F404" s="253">
        <v>1.7000000000000001E-2</v>
      </c>
      <c r="G404" s="254">
        <v>12</v>
      </c>
      <c r="H404" s="112">
        <v>72</v>
      </c>
      <c r="I404" s="112">
        <v>4.6399999999999997</v>
      </c>
      <c r="J404" s="366">
        <v>5.34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1271</v>
      </c>
      <c r="B405" s="1061" t="s">
        <v>906</v>
      </c>
      <c r="C405" s="701" t="s">
        <v>194</v>
      </c>
      <c r="D405" s="701">
        <v>8</v>
      </c>
      <c r="E405" s="702" t="s">
        <v>64</v>
      </c>
      <c r="F405" s="703">
        <v>1.7000000000000001E-2</v>
      </c>
      <c r="G405" s="704">
        <v>12</v>
      </c>
      <c r="H405" s="701">
        <v>72</v>
      </c>
      <c r="I405" s="701">
        <v>3</v>
      </c>
      <c r="J405" s="705">
        <v>3.35</v>
      </c>
      <c r="K405" s="476"/>
      <c r="L405" s="15"/>
      <c r="M405" s="15"/>
      <c r="N405" s="15"/>
      <c r="O405" s="15"/>
    </row>
    <row r="406" spans="1:16" s="26" customFormat="1" x14ac:dyDescent="0.2">
      <c r="A406" s="338" t="s">
        <v>905</v>
      </c>
      <c r="B406" s="263" t="s">
        <v>904</v>
      </c>
      <c r="C406" s="112">
        <v>3</v>
      </c>
      <c r="D406" s="112"/>
      <c r="E406" s="127" t="s">
        <v>64</v>
      </c>
      <c r="F406" s="253">
        <v>1.2E-2</v>
      </c>
      <c r="G406" s="254">
        <v>10</v>
      </c>
      <c r="H406" s="112">
        <v>100</v>
      </c>
      <c r="I406" s="112">
        <v>3</v>
      </c>
      <c r="J406" s="366">
        <v>3.22</v>
      </c>
      <c r="K406" s="476"/>
      <c r="L406" s="476"/>
      <c r="M406" s="476"/>
      <c r="N406" s="476"/>
      <c r="O406" s="476"/>
    </row>
    <row r="407" spans="1:16" s="26" customFormat="1" ht="13.5" thickBot="1" x14ac:dyDescent="0.25">
      <c r="A407" s="338" t="s">
        <v>935</v>
      </c>
      <c r="B407" s="263" t="s">
        <v>933</v>
      </c>
      <c r="C407" s="112" t="s">
        <v>934</v>
      </c>
      <c r="D407" s="112">
        <v>8</v>
      </c>
      <c r="E407" s="127" t="s">
        <v>64</v>
      </c>
      <c r="F407" s="253">
        <v>1.7000000000000001E-2</v>
      </c>
      <c r="G407" s="254">
        <v>12</v>
      </c>
      <c r="H407" s="112">
        <v>72</v>
      </c>
      <c r="I407" s="112">
        <v>1.68</v>
      </c>
      <c r="J407" s="366">
        <v>2</v>
      </c>
      <c r="K407" s="476"/>
      <c r="L407" s="476"/>
      <c r="M407" s="476"/>
      <c r="N407" s="476"/>
      <c r="O407" s="476"/>
    </row>
    <row r="408" spans="1:16" s="26" customFormat="1" ht="13.5" thickBot="1" x14ac:dyDescent="0.25">
      <c r="A408" s="338"/>
      <c r="B408" s="713" t="s">
        <v>560</v>
      </c>
      <c r="C408" s="542"/>
      <c r="D408" s="541"/>
      <c r="E408" s="497"/>
      <c r="F408" s="498"/>
      <c r="G408" s="499"/>
      <c r="H408" s="497"/>
      <c r="I408" s="497"/>
      <c r="J408" s="500"/>
      <c r="K408" s="476"/>
      <c r="L408" s="15"/>
      <c r="M408" s="15"/>
      <c r="N408" s="15"/>
      <c r="O408" s="15"/>
    </row>
    <row r="409" spans="1:16" s="26" customFormat="1" x14ac:dyDescent="0.2">
      <c r="A409" s="338" t="s">
        <v>611</v>
      </c>
      <c r="B409" s="682" t="s">
        <v>610</v>
      </c>
      <c r="C409" s="274">
        <v>1.5</v>
      </c>
      <c r="D409" s="112"/>
      <c r="E409" s="127" t="s">
        <v>126</v>
      </c>
      <c r="F409" s="253">
        <v>7.0000000000000001E-3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15"/>
      <c r="M409" s="15"/>
      <c r="N409" s="15"/>
      <c r="O409" s="15"/>
    </row>
    <row r="410" spans="1:16" s="26" customFormat="1" x14ac:dyDescent="0.2">
      <c r="A410" s="338" t="s">
        <v>825</v>
      </c>
      <c r="B410" s="682" t="s">
        <v>824</v>
      </c>
      <c r="C410" s="274">
        <v>4</v>
      </c>
      <c r="D410" s="112"/>
      <c r="E410" s="127" t="s">
        <v>126</v>
      </c>
      <c r="F410" s="253">
        <v>1.7999999999999999E-2</v>
      </c>
      <c r="G410" s="254">
        <v>12</v>
      </c>
      <c r="H410" s="112">
        <v>72</v>
      </c>
      <c r="I410" s="112">
        <v>4</v>
      </c>
      <c r="J410" s="366">
        <v>4.28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608</v>
      </c>
      <c r="B411" s="682" t="s">
        <v>609</v>
      </c>
      <c r="C411" s="274">
        <v>1.5</v>
      </c>
      <c r="D411" s="112"/>
      <c r="E411" s="127" t="s">
        <v>126</v>
      </c>
      <c r="F411" s="253">
        <v>7.0000000000000001E-3</v>
      </c>
      <c r="G411" s="254">
        <v>16</v>
      </c>
      <c r="H411" s="112">
        <v>160</v>
      </c>
      <c r="I411" s="112">
        <v>1.5</v>
      </c>
      <c r="J411" s="366">
        <v>1.83</v>
      </c>
      <c r="K411" s="476"/>
      <c r="L411" s="15"/>
      <c r="M411" s="15"/>
      <c r="N411" s="15"/>
      <c r="O411" s="15"/>
    </row>
    <row r="412" spans="1:16" s="26" customFormat="1" x14ac:dyDescent="0.2">
      <c r="A412" s="338" t="s">
        <v>826</v>
      </c>
      <c r="B412" s="682" t="s">
        <v>823</v>
      </c>
      <c r="C412" s="274">
        <v>4</v>
      </c>
      <c r="D412" s="112"/>
      <c r="E412" s="127" t="s">
        <v>126</v>
      </c>
      <c r="F412" s="253">
        <v>1.7999999999999999E-2</v>
      </c>
      <c r="G412" s="254">
        <v>12</v>
      </c>
      <c r="H412" s="112">
        <v>72</v>
      </c>
      <c r="I412" s="112">
        <v>4</v>
      </c>
      <c r="J412" s="366">
        <v>4.28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862</v>
      </c>
      <c r="B413" s="682" t="s">
        <v>863</v>
      </c>
      <c r="C413" s="274">
        <v>1.5</v>
      </c>
      <c r="D413" s="112"/>
      <c r="E413" s="127" t="s">
        <v>126</v>
      </c>
      <c r="F413" s="253">
        <v>7.0000000000000001E-3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15"/>
      <c r="M413" s="15"/>
      <c r="N413" s="15"/>
      <c r="O413" s="15"/>
    </row>
    <row r="414" spans="1:16" s="26" customFormat="1" ht="13.5" customHeight="1" x14ac:dyDescent="0.2">
      <c r="A414" s="338" t="s">
        <v>1214</v>
      </c>
      <c r="B414" s="682" t="s">
        <v>979</v>
      </c>
      <c r="C414" s="274" t="s">
        <v>537</v>
      </c>
      <c r="D414" s="112">
        <v>160</v>
      </c>
      <c r="E414" s="127" t="s">
        <v>126</v>
      </c>
      <c r="F414" s="253">
        <v>1.7999999999999999E-2</v>
      </c>
      <c r="G414" s="254">
        <v>12</v>
      </c>
      <c r="H414" s="112">
        <v>72</v>
      </c>
      <c r="I414" s="112">
        <v>4</v>
      </c>
      <c r="J414" s="366">
        <v>4.6970000000000001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490</v>
      </c>
      <c r="B415" s="682" t="s">
        <v>518</v>
      </c>
      <c r="C415" s="274" t="s">
        <v>491</v>
      </c>
      <c r="D415" s="112">
        <v>8</v>
      </c>
      <c r="E415" s="127" t="s">
        <v>126</v>
      </c>
      <c r="F415" s="253">
        <v>1.2E-2</v>
      </c>
      <c r="G415" s="254">
        <v>10</v>
      </c>
      <c r="H415" s="112">
        <v>100</v>
      </c>
      <c r="I415" s="112">
        <v>2.2400000000000002</v>
      </c>
      <c r="J415" s="366">
        <v>2.8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1137</v>
      </c>
      <c r="B416" s="682" t="s">
        <v>1138</v>
      </c>
      <c r="C416" s="274" t="s">
        <v>189</v>
      </c>
      <c r="D416" s="112">
        <v>8</v>
      </c>
      <c r="E416" s="127" t="s">
        <v>126</v>
      </c>
      <c r="F416" s="253">
        <v>1.7000000000000001E-2</v>
      </c>
      <c r="G416" s="254">
        <v>9</v>
      </c>
      <c r="H416" s="112">
        <v>72</v>
      </c>
      <c r="I416" s="112">
        <v>1.6</v>
      </c>
      <c r="J416" s="366">
        <v>2.29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492</v>
      </c>
      <c r="B417" s="682" t="s">
        <v>519</v>
      </c>
      <c r="C417" s="274" t="s">
        <v>491</v>
      </c>
      <c r="D417" s="112">
        <v>8</v>
      </c>
      <c r="E417" s="127" t="s">
        <v>126</v>
      </c>
      <c r="F417" s="253">
        <v>1.2E-2</v>
      </c>
      <c r="G417" s="254">
        <v>10</v>
      </c>
      <c r="H417" s="112">
        <v>100</v>
      </c>
      <c r="I417" s="112">
        <v>2.2400000000000002</v>
      </c>
      <c r="J417" s="366">
        <v>2.8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1140</v>
      </c>
      <c r="B418" s="682" t="s">
        <v>1139</v>
      </c>
      <c r="C418" s="274" t="s">
        <v>189</v>
      </c>
      <c r="D418" s="112">
        <v>8</v>
      </c>
      <c r="E418" s="127" t="s">
        <v>126</v>
      </c>
      <c r="F418" s="253">
        <v>1.7000000000000001E-2</v>
      </c>
      <c r="G418" s="254">
        <v>9</v>
      </c>
      <c r="H418" s="112">
        <v>72</v>
      </c>
      <c r="I418" s="112">
        <v>1.6</v>
      </c>
      <c r="J418" s="366">
        <v>2.29</v>
      </c>
      <c r="K418" s="476"/>
      <c r="L418" s="15"/>
      <c r="M418" s="15"/>
      <c r="N418" s="15"/>
      <c r="O418" s="15"/>
    </row>
    <row r="419" spans="1:15" s="26" customFormat="1" ht="13.5" customHeight="1" x14ac:dyDescent="0.2">
      <c r="A419" s="338" t="s">
        <v>375</v>
      </c>
      <c r="B419" s="682" t="s">
        <v>168</v>
      </c>
      <c r="C419" s="274" t="s">
        <v>166</v>
      </c>
      <c r="D419" s="112">
        <v>200</v>
      </c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5.04</v>
      </c>
      <c r="K419" s="476"/>
      <c r="L419" s="15"/>
      <c r="M419" s="15"/>
      <c r="N419" s="15"/>
      <c r="O419" s="15"/>
    </row>
    <row r="420" spans="1:15" s="26" customFormat="1" ht="13.5" customHeight="1" x14ac:dyDescent="0.2">
      <c r="A420" s="338" t="s">
        <v>908</v>
      </c>
      <c r="B420" s="682" t="s">
        <v>907</v>
      </c>
      <c r="C420" s="274" t="s">
        <v>189</v>
      </c>
      <c r="D420" s="112">
        <v>8</v>
      </c>
      <c r="E420" s="127" t="s">
        <v>126</v>
      </c>
      <c r="F420" s="253">
        <v>1.7000000000000001E-2</v>
      </c>
      <c r="G420" s="254">
        <v>8</v>
      </c>
      <c r="H420" s="112">
        <v>72</v>
      </c>
      <c r="I420" s="112">
        <v>1.6</v>
      </c>
      <c r="J420" s="366">
        <v>2.02</v>
      </c>
      <c r="K420" s="476"/>
      <c r="L420" s="15"/>
      <c r="M420" s="15"/>
      <c r="N420" s="15"/>
      <c r="O420" s="15"/>
    </row>
    <row r="421" spans="1:15" s="26" customFormat="1" ht="13.5" customHeight="1" x14ac:dyDescent="0.2">
      <c r="A421" s="338" t="s">
        <v>910</v>
      </c>
      <c r="B421" s="682" t="s">
        <v>909</v>
      </c>
      <c r="C421" s="274">
        <v>2</v>
      </c>
      <c r="D421" s="112"/>
      <c r="E421" s="127" t="s">
        <v>126</v>
      </c>
      <c r="F421" s="253">
        <v>1.2E-2</v>
      </c>
      <c r="G421" s="254">
        <v>10</v>
      </c>
      <c r="H421" s="112">
        <v>100</v>
      </c>
      <c r="I421" s="112">
        <v>2</v>
      </c>
      <c r="J421" s="366">
        <v>2.2000000000000002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726</v>
      </c>
      <c r="B422" s="682" t="s">
        <v>1105</v>
      </c>
      <c r="C422" s="274" t="s">
        <v>1007</v>
      </c>
      <c r="D422" s="112">
        <v>6</v>
      </c>
      <c r="E422" s="127" t="s">
        <v>126</v>
      </c>
      <c r="F422" s="253">
        <v>8.0000000000000002E-3</v>
      </c>
      <c r="G422" s="254">
        <v>16</v>
      </c>
      <c r="H422" s="112">
        <v>144</v>
      </c>
      <c r="I422" s="112">
        <v>0.9</v>
      </c>
      <c r="J422" s="366">
        <v>1.3544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917</v>
      </c>
      <c r="B423" s="682" t="s">
        <v>916</v>
      </c>
      <c r="C423" s="274">
        <v>3.3</v>
      </c>
      <c r="D423" s="112"/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3.3</v>
      </c>
      <c r="J423" s="366">
        <v>3.58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921</v>
      </c>
      <c r="B424" s="682" t="s">
        <v>920</v>
      </c>
      <c r="C424" s="759" t="s">
        <v>194</v>
      </c>
      <c r="D424" s="758">
        <v>6</v>
      </c>
      <c r="E424" s="127" t="s">
        <v>126</v>
      </c>
      <c r="F424" s="726">
        <v>1.7999999999999999E-2</v>
      </c>
      <c r="G424" s="727">
        <v>12</v>
      </c>
      <c r="H424" s="758">
        <v>72</v>
      </c>
      <c r="I424" s="758">
        <v>3</v>
      </c>
      <c r="J424" s="728">
        <v>3.33</v>
      </c>
      <c r="K424" s="476"/>
      <c r="L424" s="15"/>
      <c r="M424" s="15"/>
      <c r="N424" s="15"/>
      <c r="O424" s="15"/>
    </row>
    <row r="425" spans="1:15" s="26" customFormat="1" x14ac:dyDescent="0.2">
      <c r="A425" s="338" t="s">
        <v>713</v>
      </c>
      <c r="B425" s="682" t="s">
        <v>711</v>
      </c>
      <c r="C425" s="274">
        <v>1.5</v>
      </c>
      <c r="D425" s="112"/>
      <c r="E425" s="127" t="s">
        <v>126</v>
      </c>
      <c r="F425" s="253">
        <v>7.0000000000000001E-3</v>
      </c>
      <c r="G425" s="254">
        <v>16</v>
      </c>
      <c r="H425" s="112">
        <v>144</v>
      </c>
      <c r="I425" s="112">
        <v>1.5</v>
      </c>
      <c r="J425" s="366">
        <v>1.83</v>
      </c>
      <c r="K425" s="578"/>
      <c r="L425" s="544"/>
      <c r="M425" s="544"/>
      <c r="N425" s="544"/>
      <c r="O425" s="544"/>
    </row>
    <row r="426" spans="1:15" s="26" customFormat="1" x14ac:dyDescent="0.2">
      <c r="A426" s="338" t="s">
        <v>919</v>
      </c>
      <c r="B426" s="760" t="s">
        <v>918</v>
      </c>
      <c r="C426" s="759" t="s">
        <v>194</v>
      </c>
      <c r="D426" s="758">
        <v>6</v>
      </c>
      <c r="E426" s="127" t="s">
        <v>126</v>
      </c>
      <c r="F426" s="726">
        <v>1.7999999999999999E-2</v>
      </c>
      <c r="G426" s="727">
        <v>12</v>
      </c>
      <c r="H426" s="758">
        <v>72</v>
      </c>
      <c r="I426" s="758">
        <v>3</v>
      </c>
      <c r="J426" s="728">
        <v>3.33</v>
      </c>
      <c r="K426" s="578"/>
      <c r="L426" s="544"/>
      <c r="M426" s="544"/>
      <c r="N426" s="544"/>
      <c r="O426" s="544"/>
    </row>
    <row r="427" spans="1:15" s="26" customFormat="1" ht="13.5" thickBot="1" x14ac:dyDescent="0.25">
      <c r="A427" s="338" t="s">
        <v>714</v>
      </c>
      <c r="B427" s="714" t="s">
        <v>712</v>
      </c>
      <c r="C427" s="606">
        <v>1.5</v>
      </c>
      <c r="D427" s="113"/>
      <c r="E427" s="117" t="s">
        <v>126</v>
      </c>
      <c r="F427" s="316">
        <v>7.0000000000000001E-3</v>
      </c>
      <c r="G427" s="317">
        <v>16</v>
      </c>
      <c r="H427" s="113">
        <v>144</v>
      </c>
      <c r="I427" s="113">
        <v>1.5</v>
      </c>
      <c r="J427" s="367">
        <v>1.83</v>
      </c>
      <c r="K427" s="578"/>
      <c r="L427" s="544"/>
      <c r="M427" s="544"/>
      <c r="N427" s="544"/>
      <c r="O427" s="544"/>
    </row>
    <row r="428" spans="1:15" s="26" customFormat="1" ht="13.5" thickBot="1" x14ac:dyDescent="0.25">
      <c r="A428" s="338"/>
      <c r="B428" s="315" t="s">
        <v>97</v>
      </c>
      <c r="C428" s="258"/>
      <c r="D428" s="261"/>
      <c r="E428" s="114"/>
      <c r="F428" s="259"/>
      <c r="G428" s="260"/>
      <c r="H428" s="261"/>
      <c r="I428" s="261"/>
      <c r="J428" s="262"/>
      <c r="K428" s="363"/>
      <c r="L428" s="363"/>
      <c r="M428" s="363"/>
      <c r="N428" s="363"/>
      <c r="O428" s="363"/>
    </row>
    <row r="429" spans="1:15" s="26" customFormat="1" x14ac:dyDescent="0.2">
      <c r="A429" s="338" t="s">
        <v>671</v>
      </c>
      <c r="B429" s="715" t="s">
        <v>207</v>
      </c>
      <c r="C429" s="693" t="s">
        <v>72</v>
      </c>
      <c r="D429" s="111">
        <v>9</v>
      </c>
      <c r="E429" s="131" t="s">
        <v>63</v>
      </c>
      <c r="F429" s="265">
        <v>1.7000000000000001E-2</v>
      </c>
      <c r="G429" s="266">
        <v>8</v>
      </c>
      <c r="H429" s="111">
        <v>64</v>
      </c>
      <c r="I429" s="111">
        <v>3.6</v>
      </c>
      <c r="J429" s="365">
        <v>4.66</v>
      </c>
      <c r="K429" s="476"/>
      <c r="L429" s="15"/>
      <c r="M429" s="15"/>
      <c r="N429" s="15"/>
      <c r="O429" s="15"/>
    </row>
    <row r="430" spans="1:15" s="26" customFormat="1" ht="13.5" thickBot="1" x14ac:dyDescent="0.25">
      <c r="A430" s="338" t="s">
        <v>670</v>
      </c>
      <c r="B430" s="714" t="s">
        <v>208</v>
      </c>
      <c r="C430" s="606" t="s">
        <v>72</v>
      </c>
      <c r="D430" s="113">
        <v>9</v>
      </c>
      <c r="E430" s="117" t="s">
        <v>63</v>
      </c>
      <c r="F430" s="316">
        <v>1.7000000000000001E-2</v>
      </c>
      <c r="G430" s="317">
        <v>8</v>
      </c>
      <c r="H430" s="113">
        <v>64</v>
      </c>
      <c r="I430" s="113">
        <v>3.6</v>
      </c>
      <c r="J430" s="367">
        <v>4.66</v>
      </c>
      <c r="K430" s="476"/>
      <c r="L430" s="15"/>
      <c r="M430" s="15"/>
      <c r="N430" s="15"/>
      <c r="O430" s="15"/>
    </row>
    <row r="431" spans="1:15" s="26" customFormat="1" ht="13.5" thickBot="1" x14ac:dyDescent="0.25">
      <c r="A431" s="338"/>
      <c r="B431" s="743" t="s">
        <v>174</v>
      </c>
      <c r="C431" s="540"/>
      <c r="D431" s="497"/>
      <c r="E431" s="497"/>
      <c r="F431" s="498"/>
      <c r="G431" s="499"/>
      <c r="H431" s="497"/>
      <c r="I431" s="497"/>
      <c r="J431" s="500"/>
      <c r="K431" s="14"/>
      <c r="L431" s="14"/>
      <c r="M431" s="14"/>
      <c r="N431" s="15"/>
      <c r="O431" s="15"/>
    </row>
    <row r="432" spans="1:15" s="26" customFormat="1" x14ac:dyDescent="0.2">
      <c r="A432" s="616" t="s">
        <v>1095</v>
      </c>
      <c r="B432" s="870" t="s">
        <v>1094</v>
      </c>
      <c r="C432" s="477" t="s">
        <v>1096</v>
      </c>
      <c r="D432" s="111">
        <v>13</v>
      </c>
      <c r="E432" s="111" t="s">
        <v>126</v>
      </c>
      <c r="F432" s="265">
        <v>1.2E-2</v>
      </c>
      <c r="G432" s="266">
        <v>10</v>
      </c>
      <c r="H432" s="111">
        <v>100</v>
      </c>
      <c r="I432" s="111">
        <v>1.0920000000000001</v>
      </c>
      <c r="J432" s="111">
        <v>1.81</v>
      </c>
      <c r="K432" s="14"/>
      <c r="L432" s="14"/>
      <c r="M432" s="14"/>
      <c r="N432" s="14"/>
      <c r="O432" s="15"/>
    </row>
    <row r="433" spans="1:15" s="26" customFormat="1" ht="12.75" customHeight="1" x14ac:dyDescent="0.2">
      <c r="A433" s="616" t="s">
        <v>872</v>
      </c>
      <c r="B433" s="736" t="s">
        <v>1093</v>
      </c>
      <c r="C433" s="737" t="s">
        <v>79</v>
      </c>
      <c r="D433" s="846">
        <v>6</v>
      </c>
      <c r="E433" s="536" t="s">
        <v>126</v>
      </c>
      <c r="F433" s="537">
        <v>8.0000000000000002E-3</v>
      </c>
      <c r="G433" s="538">
        <v>16</v>
      </c>
      <c r="H433" s="846">
        <v>144</v>
      </c>
      <c r="I433" s="846">
        <v>0.9</v>
      </c>
      <c r="J433" s="539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873</v>
      </c>
      <c r="B434" s="738" t="s">
        <v>1127</v>
      </c>
      <c r="C434" s="436" t="s">
        <v>79</v>
      </c>
      <c r="D434" s="112">
        <v>6</v>
      </c>
      <c r="E434" s="127" t="s">
        <v>126</v>
      </c>
      <c r="F434" s="253">
        <v>8.0000000000000002E-3</v>
      </c>
      <c r="G434" s="254">
        <v>16</v>
      </c>
      <c r="H434" s="112">
        <v>144</v>
      </c>
      <c r="I434" s="112">
        <v>0.9</v>
      </c>
      <c r="J434" s="366">
        <v>1.3544</v>
      </c>
      <c r="K434" s="488"/>
      <c r="L434" s="14"/>
      <c r="M434" s="14"/>
      <c r="N434" s="15"/>
      <c r="O434" s="15"/>
    </row>
    <row r="435" spans="1:15" s="26" customFormat="1" ht="13.5" customHeight="1" x14ac:dyDescent="0.2">
      <c r="A435" s="616"/>
      <c r="B435" s="314" t="s">
        <v>99</v>
      </c>
      <c r="C435" s="255"/>
      <c r="D435" s="820"/>
      <c r="E435" s="138"/>
      <c r="F435" s="256"/>
      <c r="G435" s="257"/>
      <c r="H435" s="820"/>
      <c r="I435" s="820"/>
      <c r="J435" s="824"/>
      <c r="K435" s="14"/>
      <c r="L435" s="14"/>
      <c r="M435" s="14"/>
      <c r="N435" s="15"/>
      <c r="O435" s="15"/>
    </row>
    <row r="436" spans="1:15" s="26" customFormat="1" x14ac:dyDescent="0.2">
      <c r="A436" s="338" t="s">
        <v>788</v>
      </c>
      <c r="B436" s="738" t="s">
        <v>203</v>
      </c>
      <c r="C436" s="436" t="s">
        <v>182</v>
      </c>
      <c r="D436" s="112">
        <v>4</v>
      </c>
      <c r="E436" s="127" t="s">
        <v>126</v>
      </c>
      <c r="F436" s="253">
        <v>1.2E-2</v>
      </c>
      <c r="G436" s="254">
        <v>10</v>
      </c>
      <c r="H436" s="112">
        <v>100</v>
      </c>
      <c r="I436" s="112">
        <v>4</v>
      </c>
      <c r="J436" s="366">
        <v>4.54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1123</v>
      </c>
      <c r="B437" s="738" t="s">
        <v>1124</v>
      </c>
      <c r="C437" s="436" t="s">
        <v>194</v>
      </c>
      <c r="D437" s="112">
        <v>10</v>
      </c>
      <c r="E437" s="127" t="s">
        <v>126</v>
      </c>
      <c r="F437" s="253">
        <v>1.7000000000000001E-2</v>
      </c>
      <c r="G437" s="254">
        <v>12</v>
      </c>
      <c r="H437" s="112">
        <v>72</v>
      </c>
      <c r="I437" s="112">
        <v>5</v>
      </c>
      <c r="J437" s="366">
        <v>5.42</v>
      </c>
      <c r="K437" s="476"/>
      <c r="L437" s="476"/>
      <c r="M437" s="476"/>
      <c r="N437" s="476"/>
      <c r="O437" s="476"/>
    </row>
    <row r="438" spans="1:15" s="26" customFormat="1" x14ac:dyDescent="0.2">
      <c r="A438" s="338" t="s">
        <v>1068</v>
      </c>
      <c r="B438" s="738" t="s">
        <v>1069</v>
      </c>
      <c r="C438" s="436" t="s">
        <v>202</v>
      </c>
      <c r="D438" s="112"/>
      <c r="E438" s="127" t="s">
        <v>62</v>
      </c>
      <c r="F438" s="253">
        <v>1.2E-2</v>
      </c>
      <c r="G438" s="254">
        <v>10</v>
      </c>
      <c r="H438" s="112">
        <v>100</v>
      </c>
      <c r="I438" s="112">
        <v>4</v>
      </c>
      <c r="J438" s="366">
        <v>4.24</v>
      </c>
      <c r="K438" s="476"/>
      <c r="L438" s="476"/>
      <c r="M438" s="476"/>
      <c r="N438" s="476"/>
      <c r="O438" s="476"/>
    </row>
    <row r="439" spans="1:15" s="26" customFormat="1" x14ac:dyDescent="0.2">
      <c r="A439" s="338" t="s">
        <v>939</v>
      </c>
      <c r="B439" s="750" t="s">
        <v>937</v>
      </c>
      <c r="C439" s="436" t="s">
        <v>189</v>
      </c>
      <c r="D439" s="112">
        <v>10</v>
      </c>
      <c r="E439" s="127" t="s">
        <v>62</v>
      </c>
      <c r="F439" s="253">
        <v>1.7000000000000001E-2</v>
      </c>
      <c r="G439" s="254">
        <v>8</v>
      </c>
      <c r="H439" s="112">
        <v>72</v>
      </c>
      <c r="I439" s="112">
        <v>2</v>
      </c>
      <c r="J439" s="366">
        <v>2.4</v>
      </c>
      <c r="K439" s="476"/>
      <c r="L439" s="476"/>
      <c r="M439" s="476"/>
      <c r="N439" s="476"/>
      <c r="O439" s="476"/>
    </row>
    <row r="440" spans="1:15" s="26" customFormat="1" x14ac:dyDescent="0.2">
      <c r="A440" s="338" t="s">
        <v>991</v>
      </c>
      <c r="B440" s="750" t="s">
        <v>992</v>
      </c>
      <c r="C440" s="436" t="s">
        <v>31</v>
      </c>
      <c r="D440" s="112">
        <v>10</v>
      </c>
      <c r="E440" s="127" t="s">
        <v>62</v>
      </c>
      <c r="F440" s="253">
        <v>1.7000000000000001E-2</v>
      </c>
      <c r="G440" s="254">
        <v>12</v>
      </c>
      <c r="H440" s="112">
        <v>72</v>
      </c>
      <c r="I440" s="112">
        <v>5</v>
      </c>
      <c r="J440" s="366">
        <v>5.39</v>
      </c>
      <c r="K440" s="476"/>
      <c r="L440" s="15"/>
      <c r="M440" s="15"/>
      <c r="N440" s="15"/>
      <c r="O440" s="15"/>
    </row>
    <row r="441" spans="1:15" s="26" customFormat="1" x14ac:dyDescent="0.2">
      <c r="A441" s="338" t="s">
        <v>1064</v>
      </c>
      <c r="B441" s="738" t="s">
        <v>1065</v>
      </c>
      <c r="C441" s="436" t="s">
        <v>202</v>
      </c>
      <c r="D441" s="112"/>
      <c r="E441" s="127" t="s">
        <v>62</v>
      </c>
      <c r="F441" s="253">
        <v>1.2E-2</v>
      </c>
      <c r="G441" s="254">
        <v>10</v>
      </c>
      <c r="H441" s="112">
        <v>100</v>
      </c>
      <c r="I441" s="112">
        <v>4</v>
      </c>
      <c r="J441" s="366">
        <v>4.24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998</v>
      </c>
      <c r="B442" s="750" t="s">
        <v>999</v>
      </c>
      <c r="C442" s="436" t="s">
        <v>31</v>
      </c>
      <c r="D442" s="112">
        <v>10</v>
      </c>
      <c r="E442" s="127" t="s">
        <v>62</v>
      </c>
      <c r="F442" s="253">
        <v>1.7000000000000001E-2</v>
      </c>
      <c r="G442" s="254">
        <v>12</v>
      </c>
      <c r="H442" s="112">
        <v>72</v>
      </c>
      <c r="I442" s="112">
        <v>5</v>
      </c>
      <c r="J442" s="366">
        <v>5.39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1066</v>
      </c>
      <c r="B443" s="750" t="s">
        <v>1067</v>
      </c>
      <c r="C443" s="436" t="s">
        <v>202</v>
      </c>
      <c r="D443" s="112"/>
      <c r="E443" s="127" t="s">
        <v>62</v>
      </c>
      <c r="F443" s="253">
        <v>1.2E-2</v>
      </c>
      <c r="G443" s="254">
        <v>10</v>
      </c>
      <c r="H443" s="112">
        <v>100</v>
      </c>
      <c r="I443" s="112">
        <v>4</v>
      </c>
      <c r="J443" s="366">
        <v>4.24</v>
      </c>
      <c r="K443" s="476"/>
      <c r="L443" s="15"/>
      <c r="M443" s="15"/>
      <c r="N443" s="15"/>
      <c r="O443" s="15"/>
    </row>
    <row r="444" spans="1:15" s="26" customFormat="1" x14ac:dyDescent="0.2">
      <c r="A444" s="338" t="s">
        <v>1047</v>
      </c>
      <c r="B444" s="738" t="s">
        <v>1024</v>
      </c>
      <c r="C444" s="436" t="s">
        <v>31</v>
      </c>
      <c r="D444" s="112">
        <v>10</v>
      </c>
      <c r="E444" s="127" t="s">
        <v>62</v>
      </c>
      <c r="F444" s="253">
        <v>1.7000000000000001E-2</v>
      </c>
      <c r="G444" s="254">
        <v>12</v>
      </c>
      <c r="H444" s="112">
        <v>72</v>
      </c>
      <c r="I444" s="112">
        <v>5</v>
      </c>
      <c r="J444" s="366">
        <v>5.39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1070</v>
      </c>
      <c r="B445" s="738" t="s">
        <v>1071</v>
      </c>
      <c r="C445" s="436" t="s">
        <v>202</v>
      </c>
      <c r="D445" s="112"/>
      <c r="E445" s="127" t="s">
        <v>62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4.24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1041</v>
      </c>
      <c r="B446" s="821" t="s">
        <v>845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1042</v>
      </c>
      <c r="B447" s="821" t="s">
        <v>847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929</v>
      </c>
      <c r="B448" s="821" t="s">
        <v>930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4.22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913</v>
      </c>
      <c r="B449" s="821" t="s">
        <v>912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1043</v>
      </c>
      <c r="B450" s="821" t="s">
        <v>848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850</v>
      </c>
      <c r="B451" s="750" t="s">
        <v>849</v>
      </c>
      <c r="C451" s="436" t="s">
        <v>189</v>
      </c>
      <c r="D451" s="112">
        <v>10</v>
      </c>
      <c r="E451" s="127" t="s">
        <v>62</v>
      </c>
      <c r="F451" s="253">
        <v>1.7000000000000001E-2</v>
      </c>
      <c r="G451" s="254">
        <v>8</v>
      </c>
      <c r="H451" s="112">
        <v>72</v>
      </c>
      <c r="I451" s="112">
        <v>2</v>
      </c>
      <c r="J451" s="366">
        <v>2.27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1009</v>
      </c>
      <c r="B452" s="738" t="s">
        <v>1008</v>
      </c>
      <c r="C452" s="436" t="s">
        <v>31</v>
      </c>
      <c r="D452" s="112">
        <v>10</v>
      </c>
      <c r="E452" s="127" t="s">
        <v>62</v>
      </c>
      <c r="F452" s="253">
        <v>1.7000000000000001E-2</v>
      </c>
      <c r="G452" s="254">
        <v>12</v>
      </c>
      <c r="H452" s="112">
        <v>72</v>
      </c>
      <c r="I452" s="112">
        <v>5</v>
      </c>
      <c r="J452" s="366">
        <v>5.39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1074</v>
      </c>
      <c r="B453" s="738" t="s">
        <v>1075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4.24</v>
      </c>
      <c r="K453" s="476"/>
      <c r="L453" s="15"/>
      <c r="M453" s="476"/>
      <c r="N453" s="15"/>
      <c r="O453" s="15"/>
    </row>
    <row r="454" spans="1:15" s="26" customFormat="1" x14ac:dyDescent="0.2">
      <c r="A454" s="338" t="s">
        <v>903</v>
      </c>
      <c r="B454" s="738" t="s">
        <v>887</v>
      </c>
      <c r="C454" s="436" t="s">
        <v>902</v>
      </c>
      <c r="D454" s="112">
        <v>10</v>
      </c>
      <c r="E454" s="127" t="s">
        <v>62</v>
      </c>
      <c r="F454" s="253">
        <v>1.7000000000000001E-2</v>
      </c>
      <c r="G454" s="254">
        <v>12</v>
      </c>
      <c r="H454" s="112">
        <v>72</v>
      </c>
      <c r="I454" s="112">
        <v>5</v>
      </c>
      <c r="J454" s="366">
        <v>5.34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888</v>
      </c>
      <c r="B455" s="738" t="s">
        <v>889</v>
      </c>
      <c r="C455" s="436" t="s">
        <v>202</v>
      </c>
      <c r="D455" s="112"/>
      <c r="E455" s="127" t="s">
        <v>62</v>
      </c>
      <c r="F455" s="253">
        <v>1.2E-2</v>
      </c>
      <c r="G455" s="254">
        <v>10</v>
      </c>
      <c r="H455" s="112">
        <v>100</v>
      </c>
      <c r="I455" s="112">
        <v>4</v>
      </c>
      <c r="J455" s="366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996</v>
      </c>
      <c r="B456" s="750" t="s">
        <v>997</v>
      </c>
      <c r="C456" s="436" t="s">
        <v>189</v>
      </c>
      <c r="D456" s="112">
        <v>10</v>
      </c>
      <c r="E456" s="127" t="s">
        <v>62</v>
      </c>
      <c r="F456" s="253">
        <v>1.7000000000000001E-2</v>
      </c>
      <c r="G456" s="254">
        <v>8</v>
      </c>
      <c r="H456" s="112">
        <v>72</v>
      </c>
      <c r="I456" s="112">
        <v>2</v>
      </c>
      <c r="J456" s="366">
        <v>2.4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1072</v>
      </c>
      <c r="B457" s="860" t="s">
        <v>1073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15"/>
      <c r="N457" s="15"/>
      <c r="O457" s="15"/>
    </row>
    <row r="458" spans="1:15" s="26" customFormat="1" ht="13.5" thickBot="1" x14ac:dyDescent="0.25">
      <c r="A458" s="338" t="s">
        <v>1012</v>
      </c>
      <c r="B458" s="822" t="s">
        <v>1025</v>
      </c>
      <c r="C458" s="436" t="s">
        <v>31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5.39</v>
      </c>
      <c r="K458" s="476"/>
      <c r="L458" s="15"/>
      <c r="M458" s="15"/>
      <c r="N458" s="15"/>
      <c r="O458" s="15"/>
    </row>
    <row r="459" spans="1:15" s="26" customFormat="1" x14ac:dyDescent="0.2">
      <c r="A459" s="338"/>
      <c r="B459" s="314" t="s">
        <v>564</v>
      </c>
      <c r="C459" s="255"/>
      <c r="D459" s="820"/>
      <c r="E459" s="138"/>
      <c r="F459" s="256"/>
      <c r="G459" s="257"/>
      <c r="H459" s="820"/>
      <c r="I459" s="820"/>
      <c r="J459" s="824"/>
      <c r="K459" s="14"/>
      <c r="L459" s="14"/>
      <c r="M459" s="14"/>
      <c r="N459" s="15"/>
      <c r="O459" s="15"/>
    </row>
    <row r="460" spans="1:15" s="26" customFormat="1" x14ac:dyDescent="0.2">
      <c r="A460" s="338" t="s">
        <v>411</v>
      </c>
      <c r="B460" s="750" t="s">
        <v>412</v>
      </c>
      <c r="C460" s="436" t="s">
        <v>79</v>
      </c>
      <c r="D460" s="112">
        <v>12</v>
      </c>
      <c r="E460" s="127" t="s">
        <v>62</v>
      </c>
      <c r="F460" s="253">
        <v>1.7999999999999999E-2</v>
      </c>
      <c r="G460" s="254">
        <v>12</v>
      </c>
      <c r="H460" s="112">
        <v>72</v>
      </c>
      <c r="I460" s="112">
        <v>1.8</v>
      </c>
      <c r="J460" s="366">
        <v>2.48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413</v>
      </c>
      <c r="B461" s="750" t="s">
        <v>414</v>
      </c>
      <c r="C461" s="436" t="s">
        <v>79</v>
      </c>
      <c r="D461" s="112">
        <v>12</v>
      </c>
      <c r="E461" s="127" t="s">
        <v>62</v>
      </c>
      <c r="F461" s="253">
        <v>1.7999999999999999E-2</v>
      </c>
      <c r="G461" s="254">
        <v>12</v>
      </c>
      <c r="H461" s="112">
        <v>72</v>
      </c>
      <c r="I461" s="112">
        <v>1.8</v>
      </c>
      <c r="J461" s="366">
        <v>2.48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469</v>
      </c>
      <c r="B462" s="823" t="s">
        <v>549</v>
      </c>
      <c r="C462" s="436" t="s">
        <v>118</v>
      </c>
      <c r="D462" s="112">
        <v>14</v>
      </c>
      <c r="E462" s="127" t="s">
        <v>62</v>
      </c>
      <c r="F462" s="253">
        <v>2.1000000000000001E-2</v>
      </c>
      <c r="G462" s="254">
        <v>6</v>
      </c>
      <c r="H462" s="112">
        <v>54</v>
      </c>
      <c r="I462" s="112">
        <v>2.52</v>
      </c>
      <c r="J462" s="366">
        <v>3.56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470</v>
      </c>
      <c r="B463" s="823" t="s">
        <v>548</v>
      </c>
      <c r="C463" s="436" t="s">
        <v>118</v>
      </c>
      <c r="D463" s="112">
        <v>14</v>
      </c>
      <c r="E463" s="127" t="s">
        <v>62</v>
      </c>
      <c r="F463" s="253">
        <v>2.1000000000000001E-2</v>
      </c>
      <c r="G463" s="254">
        <v>6</v>
      </c>
      <c r="H463" s="112">
        <v>54</v>
      </c>
      <c r="I463" s="112">
        <v>2.52</v>
      </c>
      <c r="J463" s="366">
        <v>3.56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1265</v>
      </c>
      <c r="B464" s="1078" t="s">
        <v>1264</v>
      </c>
      <c r="C464" s="1079" t="s">
        <v>54</v>
      </c>
      <c r="D464" s="701"/>
      <c r="E464" s="702" t="s">
        <v>62</v>
      </c>
      <c r="F464" s="703">
        <v>1.7000000000000001E-2</v>
      </c>
      <c r="G464" s="704">
        <v>8</v>
      </c>
      <c r="H464" s="701">
        <v>64</v>
      </c>
      <c r="I464" s="701">
        <v>3</v>
      </c>
      <c r="J464" s="705">
        <v>3.27</v>
      </c>
      <c r="K464" s="476"/>
      <c r="L464" s="476"/>
      <c r="M464" s="15"/>
      <c r="N464" s="15"/>
      <c r="O464" s="15"/>
    </row>
    <row r="465" spans="1:22" s="26" customFormat="1" x14ac:dyDescent="0.2">
      <c r="A465" s="338" t="s">
        <v>1020</v>
      </c>
      <c r="B465" s="823" t="s">
        <v>1021</v>
      </c>
      <c r="C465" s="436" t="s">
        <v>54</v>
      </c>
      <c r="D465" s="112"/>
      <c r="E465" s="127" t="s">
        <v>62</v>
      </c>
      <c r="F465" s="253">
        <v>1.7000000000000001E-2</v>
      </c>
      <c r="G465" s="254">
        <v>8</v>
      </c>
      <c r="H465" s="112">
        <v>64</v>
      </c>
      <c r="I465" s="112">
        <v>3</v>
      </c>
      <c r="J465" s="366">
        <v>3.27</v>
      </c>
      <c r="K465" s="476"/>
      <c r="L465" s="476"/>
      <c r="M465" s="15"/>
      <c r="N465" s="15"/>
      <c r="O465" s="15"/>
    </row>
    <row r="466" spans="1:22" s="26" customFormat="1" x14ac:dyDescent="0.2">
      <c r="A466" s="338"/>
      <c r="B466" s="823"/>
      <c r="C466" s="436"/>
      <c r="D466" s="112"/>
      <c r="E466" s="127"/>
      <c r="F466" s="253"/>
      <c r="G466" s="254"/>
      <c r="H466" s="112"/>
      <c r="I466" s="112"/>
      <c r="J466" s="366"/>
      <c r="K466" s="476"/>
      <c r="L466" s="476"/>
      <c r="M466" s="476"/>
      <c r="N466" s="476"/>
      <c r="O466" s="476"/>
    </row>
    <row r="467" spans="1:22" s="26" customFormat="1" x14ac:dyDescent="0.2">
      <c r="A467" s="338" t="s">
        <v>1023</v>
      </c>
      <c r="B467" s="823" t="s">
        <v>1022</v>
      </c>
      <c r="C467" s="436" t="s">
        <v>74</v>
      </c>
      <c r="D467" s="112">
        <v>10</v>
      </c>
      <c r="E467" s="127" t="s">
        <v>62</v>
      </c>
      <c r="F467" s="253">
        <v>1.7000000000000001E-2</v>
      </c>
      <c r="G467" s="254">
        <v>8</v>
      </c>
      <c r="H467" s="112">
        <v>72</v>
      </c>
      <c r="I467" s="112">
        <v>2.5</v>
      </c>
      <c r="J467" s="366">
        <v>2.87</v>
      </c>
      <c r="K467" s="476"/>
      <c r="L467" s="476"/>
      <c r="M467" s="476"/>
      <c r="N467" s="476"/>
      <c r="O467" s="476"/>
    </row>
    <row r="468" spans="1:22" s="26" customFormat="1" ht="12.75" customHeight="1" x14ac:dyDescent="0.2">
      <c r="A468" s="338" t="s">
        <v>943</v>
      </c>
      <c r="B468" s="823" t="s">
        <v>940</v>
      </c>
      <c r="C468" s="436" t="s">
        <v>74</v>
      </c>
      <c r="D468" s="112">
        <v>12</v>
      </c>
      <c r="E468" s="127" t="s">
        <v>62</v>
      </c>
      <c r="F468" s="253">
        <v>1.7000000000000001E-2</v>
      </c>
      <c r="G468" s="254">
        <v>8</v>
      </c>
      <c r="H468" s="112">
        <v>72</v>
      </c>
      <c r="I468" s="112">
        <v>3</v>
      </c>
      <c r="J468" s="366">
        <v>3.4</v>
      </c>
      <c r="K468" s="476"/>
      <c r="L468" s="15"/>
      <c r="M468" s="15"/>
      <c r="N468" s="15"/>
      <c r="O468" s="15"/>
    </row>
    <row r="469" spans="1:22" s="26" customFormat="1" ht="12.75" customHeight="1" thickBot="1" x14ac:dyDescent="0.25">
      <c r="A469" s="338" t="s">
        <v>942</v>
      </c>
      <c r="B469" s="823" t="s">
        <v>941</v>
      </c>
      <c r="C469" s="439" t="s">
        <v>74</v>
      </c>
      <c r="D469" s="113">
        <v>12</v>
      </c>
      <c r="E469" s="117" t="s">
        <v>62</v>
      </c>
      <c r="F469" s="316">
        <v>1.7000000000000001E-2</v>
      </c>
      <c r="G469" s="317">
        <v>8</v>
      </c>
      <c r="H469" s="113">
        <v>72</v>
      </c>
      <c r="I469" s="113">
        <v>3</v>
      </c>
      <c r="J469" s="367">
        <v>3.4</v>
      </c>
      <c r="K469" s="476"/>
      <c r="L469" s="15"/>
      <c r="M469" s="15"/>
      <c r="N469" s="15"/>
      <c r="O469" s="15"/>
    </row>
    <row r="470" spans="1:22" s="26" customFormat="1" x14ac:dyDescent="0.2">
      <c r="A470" s="338"/>
      <c r="B470" s="782" t="s">
        <v>100</v>
      </c>
      <c r="C470" s="783"/>
      <c r="D470" s="783"/>
      <c r="E470" s="784"/>
      <c r="F470" s="785"/>
      <c r="G470" s="786"/>
      <c r="H470" s="783"/>
      <c r="I470" s="783"/>
      <c r="J470" s="787"/>
      <c r="K470" s="476"/>
      <c r="L470" s="15"/>
      <c r="M470" s="15"/>
      <c r="N470" s="15"/>
      <c r="O470" s="15"/>
    </row>
    <row r="471" spans="1:22" s="26" customFormat="1" x14ac:dyDescent="0.2">
      <c r="A471" s="338" t="s">
        <v>673</v>
      </c>
      <c r="B471" s="556" t="s">
        <v>674</v>
      </c>
      <c r="C471" s="929" t="s">
        <v>72</v>
      </c>
      <c r="D471" s="929">
        <v>9</v>
      </c>
      <c r="E471" s="536" t="s">
        <v>62</v>
      </c>
      <c r="F471" s="537">
        <v>1.7000000000000001E-2</v>
      </c>
      <c r="G471" s="538">
        <v>8</v>
      </c>
      <c r="H471" s="929">
        <v>64</v>
      </c>
      <c r="I471" s="929">
        <v>3.6</v>
      </c>
      <c r="J471" s="539">
        <v>4.66</v>
      </c>
      <c r="K471" s="476"/>
      <c r="L471" s="15"/>
      <c r="M471" s="15"/>
      <c r="N471" s="15"/>
      <c r="O471" s="15"/>
    </row>
    <row r="472" spans="1:22" s="26" customFormat="1" x14ac:dyDescent="0.2">
      <c r="A472" s="338" t="s">
        <v>959</v>
      </c>
      <c r="B472" s="556" t="s">
        <v>960</v>
      </c>
      <c r="C472" s="112" t="s">
        <v>55</v>
      </c>
      <c r="D472" s="112"/>
      <c r="E472" s="127" t="s">
        <v>62</v>
      </c>
      <c r="F472" s="253">
        <v>8.9999999999999993E-3</v>
      </c>
      <c r="G472" s="254">
        <v>16</v>
      </c>
      <c r="H472" s="112">
        <v>144</v>
      </c>
      <c r="I472" s="112">
        <v>2</v>
      </c>
      <c r="J472" s="366">
        <v>2.2799999999999998</v>
      </c>
      <c r="K472" s="476"/>
      <c r="L472" s="15"/>
      <c r="M472" s="15"/>
      <c r="N472" s="15"/>
      <c r="O472" s="15"/>
    </row>
    <row r="473" spans="1:22" s="26" customFormat="1" x14ac:dyDescent="0.2">
      <c r="A473" s="338" t="s">
        <v>1152</v>
      </c>
      <c r="B473" s="687" t="s">
        <v>1151</v>
      </c>
      <c r="C473" s="112" t="s">
        <v>72</v>
      </c>
      <c r="D473" s="112">
        <v>9</v>
      </c>
      <c r="E473" s="127" t="s">
        <v>62</v>
      </c>
      <c r="F473" s="253">
        <v>1.7000000000000001E-2</v>
      </c>
      <c r="G473" s="254">
        <v>8</v>
      </c>
      <c r="H473" s="112">
        <v>64</v>
      </c>
      <c r="I473" s="112">
        <v>3.6</v>
      </c>
      <c r="J473" s="366">
        <v>4.66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1279</v>
      </c>
      <c r="B474" s="1064" t="s">
        <v>1153</v>
      </c>
      <c r="C474" s="701" t="s">
        <v>55</v>
      </c>
      <c r="D474" s="701"/>
      <c r="E474" s="702" t="s">
        <v>62</v>
      </c>
      <c r="F474" s="703">
        <v>8.9999999999999993E-3</v>
      </c>
      <c r="G474" s="704">
        <v>16</v>
      </c>
      <c r="H474" s="701">
        <v>144</v>
      </c>
      <c r="I474" s="701">
        <v>2</v>
      </c>
      <c r="J474" s="705">
        <v>2.2799999999999998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672</v>
      </c>
      <c r="B475" s="687" t="s">
        <v>115</v>
      </c>
      <c r="C475" s="112" t="s">
        <v>72</v>
      </c>
      <c r="D475" s="112">
        <v>9</v>
      </c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3.6</v>
      </c>
      <c r="J475" s="366">
        <v>4.66</v>
      </c>
      <c r="K475" s="476"/>
      <c r="L475" s="15"/>
      <c r="M475" s="15"/>
      <c r="N475" s="15"/>
      <c r="O475" s="15"/>
      <c r="P475" s="13"/>
      <c r="Q475" s="13"/>
      <c r="R475" s="13"/>
      <c r="S475" s="13"/>
      <c r="T475" s="13"/>
      <c r="U475" s="13"/>
      <c r="V475" s="13"/>
    </row>
    <row r="476" spans="1:22" s="26" customFormat="1" ht="13.5" thickBot="1" x14ac:dyDescent="0.25">
      <c r="A476" s="338" t="s">
        <v>965</v>
      </c>
      <c r="B476" s="719" t="s">
        <v>972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  <c r="P476" s="13"/>
      <c r="Q476" s="13"/>
      <c r="R476" s="13"/>
      <c r="S476" s="13"/>
      <c r="T476" s="13"/>
      <c r="U476" s="13"/>
      <c r="V476" s="13"/>
    </row>
    <row r="477" spans="1:22" s="13" customFormat="1" ht="13.5" thickBot="1" x14ac:dyDescent="0.25">
      <c r="A477" s="338"/>
      <c r="B477" s="341" t="s">
        <v>165</v>
      </c>
      <c r="C477" s="342"/>
      <c r="D477" s="342"/>
      <c r="E477" s="343" t="s">
        <v>161</v>
      </c>
      <c r="F477" s="344">
        <f>SUMPRODUCT($F$316:$F$476,K316:K476)</f>
        <v>0</v>
      </c>
      <c r="G477" s="344">
        <f>SUMPRODUCT($F$317:$F$476,L317:L476)</f>
        <v>0</v>
      </c>
      <c r="H477" s="344">
        <f>SUMPRODUCT($F$317:$F$476,M317:M476)</f>
        <v>0</v>
      </c>
      <c r="I477" s="344">
        <f>SUMPRODUCT($F$317:$F$476,N317:N476)</f>
        <v>0</v>
      </c>
      <c r="J477" s="344">
        <f>SUMPRODUCT($F$317:$F$476,O317:O476)</f>
        <v>0</v>
      </c>
      <c r="K477" s="319">
        <f>SUMPRODUCT($I$317:$I$476,K317:K476)</f>
        <v>0</v>
      </c>
      <c r="L477" s="319">
        <f>SUMPRODUCT($I$317:$I$476,L317:L476)</f>
        <v>0</v>
      </c>
      <c r="M477" s="319">
        <f>SUMPRODUCT($I$317:$I$476,M317:M476)</f>
        <v>0</v>
      </c>
      <c r="N477" s="319">
        <f>SUMPRODUCT($I$317:$I$476,N317:N476)</f>
        <v>0</v>
      </c>
      <c r="O477" s="319">
        <f>SUMPRODUCT($I$317:$I$476,O317:O476)</f>
        <v>0</v>
      </c>
    </row>
    <row r="478" spans="1:22" s="13" customFormat="1" ht="13.5" thickBot="1" x14ac:dyDescent="0.25">
      <c r="A478" s="717"/>
      <c r="B478" s="246" t="s">
        <v>34</v>
      </c>
      <c r="C478" s="267"/>
      <c r="D478" s="267"/>
      <c r="E478" s="267"/>
      <c r="F478" s="268"/>
      <c r="G478" s="267"/>
      <c r="H478" s="269"/>
      <c r="I478" s="269"/>
      <c r="J478" s="270"/>
      <c r="K478" s="349">
        <f>SUMPRODUCT($J$317:$J$476,K317:K476)</f>
        <v>0</v>
      </c>
      <c r="L478" s="349">
        <f>SUMPRODUCT($J$317:$J$476,L317:L476)</f>
        <v>0</v>
      </c>
      <c r="M478" s="349">
        <f>SUMPRODUCT($J$317:$J$476,M317:M476)</f>
        <v>0</v>
      </c>
      <c r="N478" s="349">
        <f>SUMPRODUCT($J$317:$J$476,N317:N476)</f>
        <v>0</v>
      </c>
      <c r="O478" s="349">
        <f>SUMPRODUCT($J$317:$J$476,O317:O476)</f>
        <v>0</v>
      </c>
    </row>
    <row r="479" spans="1:22" s="13" customFormat="1" x14ac:dyDescent="0.2">
      <c r="A479" s="324"/>
      <c r="B479" s="144"/>
      <c r="C479" s="144"/>
      <c r="D479"/>
      <c r="E479" s="159"/>
      <c r="F479" s="219"/>
      <c r="G479" s="159"/>
      <c r="H479"/>
      <c r="I479"/>
      <c r="J479" s="3"/>
      <c r="K479" s="1"/>
      <c r="L479" s="1"/>
      <c r="M479" s="1"/>
      <c r="N479" s="1"/>
      <c r="O479" s="1"/>
    </row>
    <row r="480" spans="1:22" s="13" customFormat="1" x14ac:dyDescent="0.2">
      <c r="A480" s="324"/>
      <c r="B480" s="144"/>
      <c r="C480" s="144"/>
      <c r="D480"/>
      <c r="E480" s="159"/>
      <c r="F480" s="219"/>
      <c r="G480" s="159"/>
      <c r="H480"/>
      <c r="I480"/>
      <c r="J480" s="3"/>
      <c r="K480" s="1"/>
      <c r="L480" s="1"/>
      <c r="M480" s="1"/>
      <c r="N480" s="1"/>
      <c r="O480" s="1"/>
      <c r="P480"/>
      <c r="Q480"/>
      <c r="R480"/>
      <c r="S480"/>
      <c r="T480"/>
      <c r="U480"/>
      <c r="V480"/>
    </row>
  </sheetData>
  <sheetProtection algorithmName="SHA-512" hashValue="PZ5XLSJ+ZS4s9n9wZraxHdSDxxziBk22Hjqyt3S0Mk7sqkU6AvTswuhBfp0slmwi+nZnHtbZLfAftu4MwKzeHw==" saltValue="YygfAtoIhyv/0ObF3fhHKw==" spinCount="100000" sheet="1" objects="1" scenarios="1" formatColumns="0"/>
  <autoFilter ref="B1:B480"/>
  <mergeCells count="10">
    <mergeCell ref="E1:J1"/>
    <mergeCell ref="B280:J280"/>
    <mergeCell ref="H4:J4"/>
    <mergeCell ref="H5:J5"/>
    <mergeCell ref="H6:I7"/>
    <mergeCell ref="H8:J8"/>
    <mergeCell ref="B10:O11"/>
    <mergeCell ref="C262:C267"/>
    <mergeCell ref="D261:D267"/>
    <mergeCell ref="D268:D274"/>
  </mergeCells>
  <conditionalFormatting sqref="K435:O435">
    <cfRule type="expression" dxfId="234" priority="789">
      <formula>IF(MOD(K435,$G435)&lt;&gt;0,TRUE,FALSE)</formula>
    </cfRule>
  </conditionalFormatting>
  <conditionalFormatting sqref="AD125:IV125 W459:Z459 W456:IV458 W451:IV451 W435:Z435 AD90:IV91 W316:Z316 P315:V316 AD428:IV430 P428:Z430 P377:IV378 AD100:IV100 AD145:IV150 W452:Z453 P431:IV432 P456:V459 P374:Z376 AD374:IV376 P449:V453 AD449:IV450 W449:Z450 AD102:IV102 AD132:IV143 AD41:IV61 AD241:IV241 P290:Z293 AD290:IV293 AD360:IV364 P360:Z364 W439:Z441 AD439:IV441 W444:IV445 P454:Z455 P460:Z464 AD460:IV464 W477:Y477 AC477:IV477 AD206:IV225 AD189:IV198 P189:Z225 P241:Z245 P41:Z61 P132:Z143 P102:Z102 P145:Z150 P76:Z82 AD76:IV82 P369:Z372 AD369:IV372 AD452:IV455 P394:Z398 Q399:Z402 W446:Z447 AD446:IV447 P444:V447 AD12:IV33 Q23:Q35 P12:Z33 AD152:IV161 P152:Z161 P38:Z39 Q38:Q61 P35:Z36 AD38:IV39 AD35:IV36 P90:Z100 AD94:IV98 P251:P273 R251:Z273 Q251:R263 P405:Z424 P313:V313 W313:Z314 P167:Z184 Q167:Q225 AD167:IV184 P379:Z390 AD379:IV390 AD105:IV109 P105:Z111 P164:Z165 AD164:IV165 P11:V11 P342:Z348 AD342:IV348 AD394:IV402 AD404:IV424 Q404:Z404 P228:Z232 AD228:IV232 AD235:IV239 P235:Z239 Q235:Q247 Q76:Q111 P125:Z129 Q125:Q161 Q249:Q273 W436:IV438 P435:V441 P468:Z476 AD468:IV476 AD354:IV358 P354:Z358 AD316:IV339 P317:Z339 P301:Z312 AD301:IV314 P274:Z288 AD251:IV288">
    <cfRule type="cellIs" dxfId="233" priority="788" stopIfTrue="1" operator="lessThan">
      <formula>0</formula>
    </cfRule>
  </conditionalFormatting>
  <conditionalFormatting sqref="W4:Z7 AD4:IV7">
    <cfRule type="cellIs" dxfId="232" priority="787" stopIfTrue="1" operator="lessThan">
      <formula>0</formula>
    </cfRule>
  </conditionalFormatting>
  <conditionalFormatting sqref="Q38:Q61 Q12:Q36 Q167:Q225 Q164:Q165 Q11:V11 Q228:Q232 Q235:Q247 Q76:Q111 Q125:Q161 Q249:Q273">
    <cfRule type="cellIs" dxfId="231" priority="756" stopIfTrue="1" operator="greaterThan">
      <formula>540</formula>
    </cfRule>
  </conditionalFormatting>
  <conditionalFormatting sqref="AD99:IV99">
    <cfRule type="cellIs" dxfId="230" priority="739" stopIfTrue="1" operator="lessThan">
      <formula>0</formula>
    </cfRule>
  </conditionalFormatting>
  <conditionalFormatting sqref="P10:V10">
    <cfRule type="cellIs" dxfId="229" priority="708" stopIfTrue="1" operator="lessThan">
      <formula>0</formula>
    </cfRule>
  </conditionalFormatting>
  <conditionalFormatting sqref="Q10:V10">
    <cfRule type="cellIs" dxfId="228" priority="707" stopIfTrue="1" operator="greaterThan">
      <formula>540</formula>
    </cfRule>
  </conditionalFormatting>
  <conditionalFormatting sqref="AD242:IV242">
    <cfRule type="cellIs" dxfId="227" priority="689" stopIfTrue="1" operator="lessThan">
      <formula>0</formula>
    </cfRule>
  </conditionalFormatting>
  <conditionalFormatting sqref="AD200:IV205">
    <cfRule type="cellIs" dxfId="226" priority="673" stopIfTrue="1" operator="lessThan">
      <formula>0</formula>
    </cfRule>
  </conditionalFormatting>
  <conditionalFormatting sqref="K28:O33 K238:O239 K149:O150 K330:M330 O330 K152:O158 K100:O100 K79:O80 K95:O95 K136:O143 K207:O208 K251:O251 K277:O277 K290:O293 K212:O220 K342:O344 K189:O192 K449:O451 K453:O464 K399:N402 K429:O431 K360:O364 K354:O358 K444:O447 K20:O24 K170:O186 K35:O36 K261:O274 K406:O424 K318:K320 L318:O318 K331:O339 K377:O398 K369:O375 K404:N404 K102:O109 K436:O441 K468:O476 K323:O328 K301:O313 K284:O288">
    <cfRule type="expression" dxfId="225" priority="654" stopIfTrue="1">
      <formula>IF(MOD(K20,$G20)&lt;&gt;0,TRUE,FALSE)</formula>
    </cfRule>
  </conditionalFormatting>
  <conditionalFormatting sqref="AD435:IV435 AD459:IV459">
    <cfRule type="cellIs" dxfId="224" priority="653" stopIfTrue="1" operator="lessThan">
      <formula>0</formula>
    </cfRule>
  </conditionalFormatting>
  <conditionalFormatting sqref="AD126:IV127">
    <cfRule type="cellIs" dxfId="223" priority="646" stopIfTrue="1" operator="lessThan">
      <formula>0</formula>
    </cfRule>
  </conditionalFormatting>
  <conditionalFormatting sqref="AD199:IV199">
    <cfRule type="cellIs" dxfId="222" priority="644" stopIfTrue="1" operator="lessThan">
      <formula>0</formula>
    </cfRule>
  </conditionalFormatting>
  <conditionalFormatting sqref="AD110:IV111">
    <cfRule type="cellIs" dxfId="221" priority="579" stopIfTrue="1" operator="lessThan">
      <formula>0</formula>
    </cfRule>
  </conditionalFormatting>
  <conditionalFormatting sqref="AD128:IV129">
    <cfRule type="cellIs" dxfId="220" priority="578" stopIfTrue="1" operator="lessThan">
      <formula>0</formula>
    </cfRule>
  </conditionalFormatting>
  <conditionalFormatting sqref="AD92:IV93">
    <cfRule type="cellIs" dxfId="219" priority="570" stopIfTrue="1" operator="lessThan">
      <formula>0</formula>
    </cfRule>
  </conditionalFormatting>
  <conditionalFormatting sqref="K193:O193">
    <cfRule type="expression" dxfId="218" priority="541" stopIfTrue="1">
      <formula>IF(MOD(K193,$G193)&lt;&gt;0,TRUE,FALSE)</formula>
    </cfRule>
  </conditionalFormatting>
  <conditionalFormatting sqref="AD243:IV245">
    <cfRule type="cellIs" dxfId="217" priority="530" stopIfTrue="1" operator="lessThan">
      <formula>0</formula>
    </cfRule>
  </conditionalFormatting>
  <conditionalFormatting sqref="K57:O58">
    <cfRule type="expression" dxfId="216" priority="503" stopIfTrue="1">
      <formula>IF(MOD(K57,$G57)&lt;&gt;0,TRUE,FALSE)</formula>
    </cfRule>
  </conditionalFormatting>
  <conditionalFormatting sqref="K91:O91">
    <cfRule type="expression" dxfId="215" priority="498" stopIfTrue="1">
      <formula>IF(MOD(K91,$G91)&lt;&gt;0,TRUE,FALSE)</formula>
    </cfRule>
  </conditionalFormatting>
  <conditionalFormatting sqref="K126:O127">
    <cfRule type="expression" dxfId="214" priority="494" stopIfTrue="1">
      <formula>IF(MOD(K126,$G126)&lt;&gt;0,TRUE,FALSE)</formula>
    </cfRule>
  </conditionalFormatting>
  <conditionalFormatting sqref="K194:O203">
    <cfRule type="expression" dxfId="213" priority="486" stopIfTrue="1">
      <formula>IF(MOD(K194,$G194)&lt;&gt;0,TRUE,FALSE)</formula>
    </cfRule>
  </conditionalFormatting>
  <conditionalFormatting sqref="K231:O232">
    <cfRule type="expression" dxfId="212" priority="481" stopIfTrue="1">
      <formula>IF(MOD(K231,$G231)&lt;&gt;0,TRUE,FALSE)</formula>
    </cfRule>
  </conditionalFormatting>
  <conditionalFormatting sqref="K244:O245 K247:O247 K249:O249">
    <cfRule type="expression" dxfId="211" priority="479" stopIfTrue="1">
      <formula>IF(MOD(K244,$G244)&lt;&gt;0,TRUE,FALSE)</formula>
    </cfRule>
  </conditionalFormatting>
  <conditionalFormatting sqref="K255:O257">
    <cfRule type="expression" dxfId="210" priority="477" stopIfTrue="1">
      <formula>IF(MOD(K255,$G255)&lt;&gt;0,TRUE,FALSE)</formula>
    </cfRule>
  </conditionalFormatting>
  <conditionalFormatting sqref="P294:Z296 AD294:IV296 AD298:IV299 P298:Z299">
    <cfRule type="cellIs" dxfId="209" priority="424" stopIfTrue="1" operator="lessThan">
      <formula>0</formula>
    </cfRule>
  </conditionalFormatting>
  <conditionalFormatting sqref="K294:O296 K298:O299">
    <cfRule type="expression" dxfId="208" priority="423" stopIfTrue="1">
      <formula>IF(MOD(K294,$G294)&lt;&gt;0,TRUE,FALSE)</formula>
    </cfRule>
  </conditionalFormatting>
  <conditionalFormatting sqref="K49:O53">
    <cfRule type="expression" dxfId="207" priority="416" stopIfTrue="1">
      <formula>IF(MOD(K49,$G49)&lt;&gt;0,TRUE,FALSE)</formula>
    </cfRule>
  </conditionalFormatting>
  <conditionalFormatting sqref="K41:O45">
    <cfRule type="expression" dxfId="206" priority="417" stopIfTrue="1">
      <formula>IF(MOD(K41,$G41)&lt;&gt;0,TRUE,FALSE)</formula>
    </cfRule>
  </conditionalFormatting>
  <conditionalFormatting sqref="K133:O135 K132:M132 O132">
    <cfRule type="expression" dxfId="205" priority="412" stopIfTrue="1">
      <formula>IF(MOD(K132,$G132)&lt;&gt;0,TRUE,FALSE)</formula>
    </cfRule>
  </conditionalFormatting>
  <conditionalFormatting sqref="K145:O148">
    <cfRule type="expression" dxfId="204" priority="411" stopIfTrue="1">
      <formula>IF(MOD(K145,$G145)&lt;&gt;0,TRUE,FALSE)</formula>
    </cfRule>
  </conditionalFormatting>
  <conditionalFormatting sqref="K13:O16">
    <cfRule type="expression" dxfId="203" priority="389" stopIfTrue="1">
      <formula>IF(MOD(K13,$G13)&lt;&gt;0,TRUE,FALSE)</formula>
    </cfRule>
  </conditionalFormatting>
  <conditionalFormatting sqref="AD40:IV40 P40:Z40">
    <cfRule type="cellIs" dxfId="202" priority="387" stopIfTrue="1" operator="lessThan">
      <formula>0</formula>
    </cfRule>
  </conditionalFormatting>
  <conditionalFormatting sqref="AD83:IV87 P83:Z89">
    <cfRule type="cellIs" dxfId="201" priority="378" stopIfTrue="1" operator="lessThan">
      <formula>0</formula>
    </cfRule>
  </conditionalFormatting>
  <conditionalFormatting sqref="AD88:IV89">
    <cfRule type="cellIs" dxfId="200" priority="377" stopIfTrue="1" operator="lessThan">
      <formula>0</formula>
    </cfRule>
  </conditionalFormatting>
  <conditionalFormatting sqref="K87:O87">
    <cfRule type="expression" dxfId="199" priority="376" stopIfTrue="1">
      <formula>IF(MOD(K87,$G87)&lt;&gt;0,TRUE,FALSE)</formula>
    </cfRule>
  </conditionalFormatting>
  <conditionalFormatting sqref="K84:O86">
    <cfRule type="expression" dxfId="198" priority="374" stopIfTrue="1">
      <formula>IF(MOD(K84,$G84)&lt;&gt;0,TRUE,FALSE)</formula>
    </cfRule>
  </conditionalFormatting>
  <conditionalFormatting sqref="P246:Z247 P249:Z250">
    <cfRule type="cellIs" dxfId="197" priority="356" stopIfTrue="1" operator="lessThan">
      <formula>0</formula>
    </cfRule>
  </conditionalFormatting>
  <conditionalFormatting sqref="AD246:IV247 AD249:IV250">
    <cfRule type="cellIs" dxfId="196" priority="355" stopIfTrue="1" operator="lessThan">
      <formula>0</formula>
    </cfRule>
  </conditionalFormatting>
  <conditionalFormatting sqref="K246:O246 K250:O250">
    <cfRule type="expression" dxfId="195" priority="354" stopIfTrue="1">
      <formula>IF(MOD(K246,$G246)&lt;&gt;0,TRUE,FALSE)</formula>
    </cfRule>
  </conditionalFormatting>
  <conditionalFormatting sqref="P425:Z427 AD425:IV427">
    <cfRule type="cellIs" dxfId="194" priority="352" stopIfTrue="1" operator="lessThan">
      <formula>0</formula>
    </cfRule>
  </conditionalFormatting>
  <conditionalFormatting sqref="K425:O427">
    <cfRule type="expression" dxfId="193" priority="351" stopIfTrue="1">
      <formula>IF(MOD(K425,$G425)&lt;&gt;0,TRUE,FALSE)</formula>
    </cfRule>
  </conditionalFormatting>
  <conditionalFormatting sqref="K275:O276">
    <cfRule type="expression" dxfId="192" priority="797" stopIfTrue="1">
      <formula>IF(MOD(K275,#REF!)&lt;&gt;0,TRUE,FALSE)</formula>
    </cfRule>
  </conditionalFormatting>
  <conditionalFormatting sqref="AD185:IV185 P185:Z185">
    <cfRule type="cellIs" dxfId="191" priority="342" stopIfTrue="1" operator="lessThan">
      <formula>0</formula>
    </cfRule>
  </conditionalFormatting>
  <conditionalFormatting sqref="AD289:IV289 P289:Z289">
    <cfRule type="cellIs" dxfId="190" priority="339" stopIfTrue="1" operator="lessThan">
      <formula>0</formula>
    </cfRule>
  </conditionalFormatting>
  <conditionalFormatting sqref="K289:O289">
    <cfRule type="expression" dxfId="189" priority="338" stopIfTrue="1">
      <formula>IF(MOD(K289,$G289)&lt;&gt;0,TRUE,FALSE)</formula>
    </cfRule>
  </conditionalFormatting>
  <conditionalFormatting sqref="AD151:IV151 P151:Z151">
    <cfRule type="cellIs" dxfId="188" priority="336" stopIfTrue="1" operator="lessThan">
      <formula>0</formula>
    </cfRule>
  </conditionalFormatting>
  <conditionalFormatting sqref="K151:O151">
    <cfRule type="expression" dxfId="187" priority="335" stopIfTrue="1">
      <formula>IF(MOD(K151,$G151)&lt;&gt;0,TRUE,FALSE)</formula>
    </cfRule>
  </conditionalFormatting>
  <conditionalFormatting sqref="AD359:IV359 P359:Z359">
    <cfRule type="cellIs" dxfId="186" priority="333" stopIfTrue="1" operator="lessThan">
      <formula>0</formula>
    </cfRule>
  </conditionalFormatting>
  <conditionalFormatting sqref="K359:O359">
    <cfRule type="expression" dxfId="185" priority="332" stopIfTrue="1">
      <formula>IF(MOD(K359,$G359)&lt;&gt;0,TRUE,FALSE)</formula>
    </cfRule>
  </conditionalFormatting>
  <conditionalFormatting sqref="N330">
    <cfRule type="expression" dxfId="184" priority="326" stopIfTrue="1">
      <formula>IF(MOD(N330,$G330)&lt;&gt;0,TRUE,FALSE)</formula>
    </cfRule>
  </conditionalFormatting>
  <conditionalFormatting sqref="P433:IV434">
    <cfRule type="cellIs" dxfId="183" priority="310" stopIfTrue="1" operator="lessThan">
      <formula>0</formula>
    </cfRule>
  </conditionalFormatting>
  <conditionalFormatting sqref="K433:O434">
    <cfRule type="expression" dxfId="182" priority="309" stopIfTrue="1">
      <formula>IF(MOD(K433,$G433)&lt;&gt;0,TRUE,FALSE)</formula>
    </cfRule>
  </conditionalFormatting>
  <conditionalFormatting sqref="AD240:IV240 P240:Z240">
    <cfRule type="cellIs" dxfId="181" priority="306" stopIfTrue="1" operator="lessThan">
      <formula>0</formula>
    </cfRule>
  </conditionalFormatting>
  <conditionalFormatting sqref="K240:O240">
    <cfRule type="expression" dxfId="180" priority="305" stopIfTrue="1">
      <formula>IF(MOD(K240,$G240)&lt;&gt;0,TRUE,FALSE)</formula>
    </cfRule>
  </conditionalFormatting>
  <conditionalFormatting sqref="K188:O188">
    <cfRule type="expression" dxfId="179" priority="298" stopIfTrue="1">
      <formula>IF(MOD(K188,$G188)&lt;&gt;0,TRUE,FALSE)</formula>
    </cfRule>
  </conditionalFormatting>
  <conditionalFormatting sqref="AD188:IV188 P188:Z188">
    <cfRule type="cellIs" dxfId="178" priority="296" stopIfTrue="1" operator="lessThan">
      <formula>0</formula>
    </cfRule>
  </conditionalFormatting>
  <conditionalFormatting sqref="AD186:IV186 P186:Z186">
    <cfRule type="cellIs" dxfId="177" priority="290" stopIfTrue="1" operator="lessThan">
      <formula>0</formula>
    </cfRule>
  </conditionalFormatting>
  <conditionalFormatting sqref="K187:O187">
    <cfRule type="expression" dxfId="176" priority="288" stopIfTrue="1">
      <formula>IF(MOD(K187,$G187)&lt;&gt;0,TRUE,FALSE)</formula>
    </cfRule>
  </conditionalFormatting>
  <conditionalFormatting sqref="AD187:IV187 P187:Z187">
    <cfRule type="cellIs" dxfId="175" priority="287" stopIfTrue="1" operator="lessThan">
      <formula>0</formula>
    </cfRule>
  </conditionalFormatting>
  <conditionalFormatting sqref="AD34:IV34 P34:Z34">
    <cfRule type="cellIs" dxfId="174" priority="277" stopIfTrue="1" operator="lessThan">
      <formula>0</formula>
    </cfRule>
  </conditionalFormatting>
  <conditionalFormatting sqref="K34:O34">
    <cfRule type="expression" dxfId="173" priority="276" stopIfTrue="1">
      <formula>IF(MOD(K34,$G34)&lt;&gt;0,TRUE,FALSE)</formula>
    </cfRule>
  </conditionalFormatting>
  <conditionalFormatting sqref="AD373:IV373 P373:Z373">
    <cfRule type="cellIs" dxfId="172" priority="271" stopIfTrue="1" operator="lessThan">
      <formula>0</formula>
    </cfRule>
  </conditionalFormatting>
  <conditionalFormatting sqref="AD391:IV393 P391:Z393">
    <cfRule type="cellIs" dxfId="171" priority="268" stopIfTrue="1" operator="lessThan">
      <formula>0</formula>
    </cfRule>
  </conditionalFormatting>
  <conditionalFormatting sqref="AD448:IV448 P448:Z448">
    <cfRule type="cellIs" dxfId="170" priority="265" stopIfTrue="1" operator="lessThan">
      <formula>0</formula>
    </cfRule>
  </conditionalFormatting>
  <conditionalFormatting sqref="K448:O448">
    <cfRule type="expression" dxfId="169" priority="264" stopIfTrue="1">
      <formula>IF(MOD(K448,$G448)&lt;&gt;0,TRUE,FALSE)</formula>
    </cfRule>
  </conditionalFormatting>
  <conditionalFormatting sqref="AD144:IV144 P144:Z144">
    <cfRule type="cellIs" dxfId="168" priority="261" stopIfTrue="1" operator="lessThan">
      <formula>0</formula>
    </cfRule>
  </conditionalFormatting>
  <conditionalFormatting sqref="K405">
    <cfRule type="expression" dxfId="167" priority="257" stopIfTrue="1">
      <formula>IF(MOD(K405,$G405)&lt;&gt;0,TRUE,FALSE)</formula>
    </cfRule>
  </conditionalFormatting>
  <conditionalFormatting sqref="L405:O405">
    <cfRule type="expression" dxfId="166" priority="256" stopIfTrue="1">
      <formula>IF(MOD(L405,$G405)&lt;&gt;0,TRUE,FALSE)</formula>
    </cfRule>
  </conditionalFormatting>
  <conditionalFormatting sqref="K144:O144">
    <cfRule type="expression" dxfId="165" priority="255" stopIfTrue="1">
      <formula>IF(MOD(K144,$G144)&lt;&gt;0,TRUE,FALSE)</formula>
    </cfRule>
  </conditionalFormatting>
  <conditionalFormatting sqref="AD340:IV341 P340:Z341">
    <cfRule type="cellIs" dxfId="164" priority="253" stopIfTrue="1" operator="lessThan">
      <formula>0</formula>
    </cfRule>
  </conditionalFormatting>
  <conditionalFormatting sqref="K340:O341">
    <cfRule type="expression" dxfId="163" priority="252" stopIfTrue="1">
      <formula>IF(MOD(K340,$G340)&lt;&gt;0,TRUE,FALSE)</formula>
    </cfRule>
  </conditionalFormatting>
  <conditionalFormatting sqref="K297:O297">
    <cfRule type="expression" dxfId="162" priority="250" stopIfTrue="1">
      <formula>IF(MOD(K297,$G297)&lt;&gt;0,TRUE,FALSE)</formula>
    </cfRule>
  </conditionalFormatting>
  <conditionalFormatting sqref="P297:Z297 AD297:IV297">
    <cfRule type="cellIs" dxfId="161" priority="248" stopIfTrue="1" operator="lessThan">
      <formula>0</formula>
    </cfRule>
  </conditionalFormatting>
  <conditionalFormatting sqref="AD300:IV300 P300:Z300">
    <cfRule type="cellIs" dxfId="160" priority="247" stopIfTrue="1" operator="lessThan">
      <formula>0</formula>
    </cfRule>
  </conditionalFormatting>
  <conditionalFormatting sqref="K300:O300">
    <cfRule type="expression" dxfId="159" priority="246" stopIfTrue="1">
      <formula>IF(MOD(K300,$G300)&lt;&gt;0,TRUE,FALSE)</formula>
    </cfRule>
  </conditionalFormatting>
  <conditionalFormatting sqref="AD103:IV103 P103:Z103">
    <cfRule type="cellIs" dxfId="158" priority="244" stopIfTrue="1" operator="lessThan">
      <formula>0</formula>
    </cfRule>
  </conditionalFormatting>
  <conditionalFormatting sqref="AD104:IV104 P104:Z104">
    <cfRule type="cellIs" dxfId="157" priority="241" stopIfTrue="1" operator="lessThan">
      <formula>0</formula>
    </cfRule>
  </conditionalFormatting>
  <conditionalFormatting sqref="AD101:IV101 P101:Z101">
    <cfRule type="cellIs" dxfId="156" priority="238" stopIfTrue="1" operator="lessThan">
      <formula>0</formula>
    </cfRule>
  </conditionalFormatting>
  <conditionalFormatting sqref="K101:O101">
    <cfRule type="expression" dxfId="155" priority="237" stopIfTrue="1">
      <formula>IF(MOD(K101,$G101)&lt;&gt;0,TRUE,FALSE)</formula>
    </cfRule>
  </conditionalFormatting>
  <conditionalFormatting sqref="AD130:IV130 P130:Z130">
    <cfRule type="cellIs" dxfId="154" priority="232" stopIfTrue="1" operator="lessThan">
      <formula>0</formula>
    </cfRule>
  </conditionalFormatting>
  <conditionalFormatting sqref="K130">
    <cfRule type="expression" dxfId="153" priority="230" stopIfTrue="1">
      <formula>IF(MOD(K130,$G130)&lt;&gt;0,TRUE,FALSE)</formula>
    </cfRule>
  </conditionalFormatting>
  <conditionalFormatting sqref="AD131:IV131 P131:Z131">
    <cfRule type="cellIs" dxfId="152" priority="229" stopIfTrue="1" operator="lessThan">
      <formula>0</formula>
    </cfRule>
  </conditionalFormatting>
  <conditionalFormatting sqref="K131">
    <cfRule type="expression" dxfId="151" priority="227" stopIfTrue="1">
      <formula>IF(MOD(K131,$G131)&lt;&gt;0,TRUE,FALSE)</formula>
    </cfRule>
  </conditionalFormatting>
  <conditionalFormatting sqref="L130">
    <cfRule type="expression" dxfId="150" priority="226" stopIfTrue="1">
      <formula>IF(MOD(L130,$G130)&lt;&gt;0,TRUE,FALSE)</formula>
    </cfRule>
  </conditionalFormatting>
  <conditionalFormatting sqref="L131">
    <cfRule type="expression" dxfId="149" priority="225" stopIfTrue="1">
      <formula>IF(MOD(L131,$G131)&lt;&gt;0,TRUE,FALSE)</formula>
    </cfRule>
  </conditionalFormatting>
  <conditionalFormatting sqref="M130">
    <cfRule type="expression" dxfId="148" priority="224" stopIfTrue="1">
      <formula>IF(MOD(M130,$G130)&lt;&gt;0,TRUE,FALSE)</formula>
    </cfRule>
  </conditionalFormatting>
  <conditionalFormatting sqref="M131">
    <cfRule type="expression" dxfId="147" priority="223" stopIfTrue="1">
      <formula>IF(MOD(M131,$G131)&lt;&gt;0,TRUE,FALSE)</formula>
    </cfRule>
  </conditionalFormatting>
  <conditionalFormatting sqref="N130">
    <cfRule type="expression" dxfId="146" priority="222" stopIfTrue="1">
      <formula>IF(MOD(N130,$G130)&lt;&gt;0,TRUE,FALSE)</formula>
    </cfRule>
  </conditionalFormatting>
  <conditionalFormatting sqref="O130">
    <cfRule type="expression" dxfId="145" priority="220" stopIfTrue="1">
      <formula>IF(MOD(O130,$G130)&lt;&gt;0,TRUE,FALSE)</formula>
    </cfRule>
  </conditionalFormatting>
  <conditionalFormatting sqref="O131">
    <cfRule type="expression" dxfId="144" priority="219" stopIfTrue="1">
      <formula>IF(MOD(O131,$G131)&lt;&gt;0,TRUE,FALSE)</formula>
    </cfRule>
  </conditionalFormatting>
  <conditionalFormatting sqref="N131">
    <cfRule type="expression" dxfId="143" priority="218" stopIfTrue="1">
      <formula>IF(MOD(N131,$G131)&lt;&gt;0,TRUE,FALSE)</formula>
    </cfRule>
  </conditionalFormatting>
  <conditionalFormatting sqref="N132">
    <cfRule type="expression" dxfId="142" priority="217" stopIfTrue="1">
      <formula>IF(MOD(N132,$G132)&lt;&gt;0,TRUE,FALSE)</formula>
    </cfRule>
  </conditionalFormatting>
  <conditionalFormatting sqref="P442:IV443">
    <cfRule type="cellIs" dxfId="141" priority="209" stopIfTrue="1" operator="lessThan">
      <formula>0</formula>
    </cfRule>
  </conditionalFormatting>
  <conditionalFormatting sqref="AD465:IV467 P465:Z467">
    <cfRule type="cellIs" dxfId="140" priority="202" stopIfTrue="1" operator="lessThan">
      <formula>0</formula>
    </cfRule>
  </conditionalFormatting>
  <conditionalFormatting sqref="K467:N467 K465:K466 M465:O466">
    <cfRule type="expression" dxfId="139" priority="201" stopIfTrue="1">
      <formula>IF(MOD(K465,$G465)&lt;&gt;0,TRUE,FALSE)</formula>
    </cfRule>
  </conditionalFormatting>
  <conditionalFormatting sqref="L465:L466">
    <cfRule type="expression" dxfId="138" priority="196" stopIfTrue="1">
      <formula>IF(MOD(L465,$G465)&lt;&gt;0,TRUE,FALSE)</formula>
    </cfRule>
  </conditionalFormatting>
  <conditionalFormatting sqref="O467">
    <cfRule type="expression" dxfId="137" priority="195" stopIfTrue="1">
      <formula>IF(MOD(O467,$G467)&lt;&gt;0,TRUE,FALSE)</formula>
    </cfRule>
  </conditionalFormatting>
  <conditionalFormatting sqref="K442:O442">
    <cfRule type="expression" dxfId="136" priority="193" stopIfTrue="1">
      <formula>IF(MOD(K442,$G442)&lt;&gt;0,TRUE,FALSE)</formula>
    </cfRule>
  </conditionalFormatting>
  <conditionalFormatting sqref="K452:O452">
    <cfRule type="expression" dxfId="135" priority="192" stopIfTrue="1">
      <formula>IF(MOD(K452,$G452)&lt;&gt;0,TRUE,FALSE)</formula>
    </cfRule>
  </conditionalFormatting>
  <conditionalFormatting sqref="K443:O443">
    <cfRule type="expression" dxfId="134" priority="191" stopIfTrue="1">
      <formula>IF(MOD(K443,$G443)&lt;&gt;0,TRUE,FALSE)</formula>
    </cfRule>
  </conditionalFormatting>
  <conditionalFormatting sqref="P368:Z368 AD368:IV368">
    <cfRule type="cellIs" dxfId="133" priority="181" stopIfTrue="1" operator="lessThan">
      <formula>0</formula>
    </cfRule>
  </conditionalFormatting>
  <conditionalFormatting sqref="K368:O368">
    <cfRule type="expression" dxfId="132" priority="180" stopIfTrue="1">
      <formula>IF(MOD(K368,$G368)&lt;&gt;0,TRUE,FALSE)</formula>
    </cfRule>
  </conditionalFormatting>
  <conditionalFormatting sqref="O399:P402 O404:P404">
    <cfRule type="expression" dxfId="131" priority="170" stopIfTrue="1">
      <formula>IF(MOD(O399,$G399)&lt;&gt;0,TRUE,FALSE)</formula>
    </cfRule>
  </conditionalFormatting>
  <conditionalFormatting sqref="K432:O432">
    <cfRule type="expression" dxfId="130" priority="169">
      <formula>IF(MOD(K432,$G432)&lt;&gt;0,TRUE,FALSE)</formula>
    </cfRule>
  </conditionalFormatting>
  <conditionalFormatting sqref="L319:L320">
    <cfRule type="expression" dxfId="129" priority="162" stopIfTrue="1">
      <formula>IF(MOD(L319,$G319)&lt;&gt;0,TRUE,FALSE)</formula>
    </cfRule>
  </conditionalFormatting>
  <conditionalFormatting sqref="M319:M320">
    <cfRule type="expression" dxfId="128" priority="161" stopIfTrue="1">
      <formula>IF(MOD(M319,$G319)&lt;&gt;0,TRUE,FALSE)</formula>
    </cfRule>
  </conditionalFormatting>
  <conditionalFormatting sqref="N319:N320">
    <cfRule type="expression" dxfId="127" priority="160" stopIfTrue="1">
      <formula>IF(MOD(N319,$G319)&lt;&gt;0,TRUE,FALSE)</formula>
    </cfRule>
  </conditionalFormatting>
  <conditionalFormatting sqref="O319:O320">
    <cfRule type="expression" dxfId="126" priority="159" stopIfTrue="1">
      <formula>IF(MOD(O319,$G319)&lt;&gt;0,TRUE,FALSE)</formula>
    </cfRule>
  </conditionalFormatting>
  <conditionalFormatting sqref="AD62:IV64 P62:Z64 P69:Z75 AD69:IV75">
    <cfRule type="cellIs" dxfId="125" priority="152" stopIfTrue="1" operator="lessThan">
      <formula>0</formula>
    </cfRule>
  </conditionalFormatting>
  <conditionalFormatting sqref="Q62:Q64 Q69:Q75">
    <cfRule type="cellIs" dxfId="124" priority="151" stopIfTrue="1" operator="greaterThan">
      <formula>540</formula>
    </cfRule>
  </conditionalFormatting>
  <conditionalFormatting sqref="K62:O64 K69:O75">
    <cfRule type="expression" dxfId="123" priority="150" stopIfTrue="1">
      <formula>IF(MOD(K62,$G62)&lt;&gt;0,TRUE,FALSE)</formula>
    </cfRule>
  </conditionalFormatting>
  <conditionalFormatting sqref="AD365:IV366 P365:Z366">
    <cfRule type="cellIs" dxfId="122" priority="148" stopIfTrue="1" operator="lessThan">
      <formula>0</formula>
    </cfRule>
  </conditionalFormatting>
  <conditionalFormatting sqref="K365:O366">
    <cfRule type="expression" dxfId="121" priority="147" stopIfTrue="1">
      <formula>IF(MOD(K365,$G365)&lt;&gt;0,TRUE,FALSE)</formula>
    </cfRule>
  </conditionalFormatting>
  <conditionalFormatting sqref="AD367:IV367 P367:Z367">
    <cfRule type="cellIs" dxfId="120" priority="132" stopIfTrue="1" operator="lessThan">
      <formula>0</formula>
    </cfRule>
  </conditionalFormatting>
  <conditionalFormatting sqref="K367:O367">
    <cfRule type="expression" dxfId="119" priority="131" stopIfTrue="1">
      <formula>IF(MOD(K367,$G367)&lt;&gt;0,TRUE,FALSE)</formula>
    </cfRule>
  </conditionalFormatting>
  <conditionalFormatting sqref="P166:Z166 AD166:IV166">
    <cfRule type="cellIs" dxfId="118" priority="123" stopIfTrue="1" operator="lessThan">
      <formula>0</formula>
    </cfRule>
  </conditionalFormatting>
  <conditionalFormatting sqref="K164:O166">
    <cfRule type="expression" dxfId="117" priority="120" stopIfTrue="1">
      <formula>IF(MOD(K164,$G164)&lt;&gt;0,TRUE,FALSE)</formula>
    </cfRule>
  </conditionalFormatting>
  <conditionalFormatting sqref="P163:Z163 AD163:IV163">
    <cfRule type="cellIs" dxfId="116" priority="106" stopIfTrue="1" operator="lessThan">
      <formula>0</formula>
    </cfRule>
  </conditionalFormatting>
  <conditionalFormatting sqref="Q163">
    <cfRule type="cellIs" dxfId="115" priority="105" stopIfTrue="1" operator="greaterThan">
      <formula>540</formula>
    </cfRule>
  </conditionalFormatting>
  <conditionalFormatting sqref="K163:O163">
    <cfRule type="expression" dxfId="114" priority="103" stopIfTrue="1">
      <formula>IF(MOD(K163,$G163)&lt;&gt;0,TRUE,FALSE)</formula>
    </cfRule>
  </conditionalFormatting>
  <conditionalFormatting sqref="P162:Z162 AD162:IV162">
    <cfRule type="cellIs" dxfId="113" priority="102" stopIfTrue="1" operator="lessThan">
      <formula>0</formula>
    </cfRule>
  </conditionalFormatting>
  <conditionalFormatting sqref="Q162">
    <cfRule type="cellIs" dxfId="112" priority="101" stopIfTrue="1" operator="greaterThan">
      <formula>540</formula>
    </cfRule>
  </conditionalFormatting>
  <conditionalFormatting sqref="K162:O162">
    <cfRule type="expression" dxfId="111" priority="99" stopIfTrue="1">
      <formula>IF(MOD(K162,$G162)&lt;&gt;0,TRUE,FALSE)</formula>
    </cfRule>
  </conditionalFormatting>
  <conditionalFormatting sqref="AD37:IV37 P37:Z37">
    <cfRule type="cellIs" dxfId="110" priority="97" stopIfTrue="1" operator="lessThan">
      <formula>0</formula>
    </cfRule>
  </conditionalFormatting>
  <conditionalFormatting sqref="Q37">
    <cfRule type="cellIs" dxfId="109" priority="96" stopIfTrue="1" operator="greaterThan">
      <formula>540</formula>
    </cfRule>
  </conditionalFormatting>
  <conditionalFormatting sqref="K37:O37">
    <cfRule type="expression" dxfId="108" priority="95" stopIfTrue="1">
      <formula>IF(MOD(K37,$G37)&lt;&gt;0,TRUE,FALSE)</formula>
    </cfRule>
  </conditionalFormatting>
  <conditionalFormatting sqref="K317:O317">
    <cfRule type="expression" dxfId="107" priority="93" stopIfTrue="1">
      <formula>IF(MOD(K317,$G317)&lt;&gt;0,TRUE,FALSE)</formula>
    </cfRule>
  </conditionalFormatting>
  <conditionalFormatting sqref="AD403:IV403 Q403:Z403">
    <cfRule type="cellIs" dxfId="106" priority="91" stopIfTrue="1" operator="lessThan">
      <formula>0</formula>
    </cfRule>
  </conditionalFormatting>
  <conditionalFormatting sqref="K403:N403">
    <cfRule type="expression" dxfId="105" priority="90" stopIfTrue="1">
      <formula>IF(MOD(K403,$G403)&lt;&gt;0,TRUE,FALSE)</formula>
    </cfRule>
  </conditionalFormatting>
  <conditionalFormatting sqref="O403:P403">
    <cfRule type="expression" dxfId="104" priority="89" stopIfTrue="1">
      <formula>IF(MOD(O403,$G403)&lt;&gt;0,TRUE,FALSE)</formula>
    </cfRule>
  </conditionalFormatting>
  <conditionalFormatting sqref="P226:Z226 AD226:IV226">
    <cfRule type="cellIs" dxfId="103" priority="88" stopIfTrue="1" operator="lessThan">
      <formula>0</formula>
    </cfRule>
  </conditionalFormatting>
  <conditionalFormatting sqref="Q226">
    <cfRule type="cellIs" dxfId="102" priority="87" stopIfTrue="1" operator="greaterThan">
      <formula>540</formula>
    </cfRule>
  </conditionalFormatting>
  <conditionalFormatting sqref="P227:Z227 AD227:IV227">
    <cfRule type="cellIs" dxfId="101" priority="84" stopIfTrue="1" operator="lessThan">
      <formula>0</formula>
    </cfRule>
  </conditionalFormatting>
  <conditionalFormatting sqref="Q227">
    <cfRule type="cellIs" dxfId="100" priority="83" stopIfTrue="1" operator="greaterThan">
      <formula>540</formula>
    </cfRule>
  </conditionalFormatting>
  <conditionalFormatting sqref="AD233:IV233 P233:Z233">
    <cfRule type="cellIs" dxfId="99" priority="78" stopIfTrue="1" operator="lessThan">
      <formula>0</formula>
    </cfRule>
  </conditionalFormatting>
  <conditionalFormatting sqref="Q233">
    <cfRule type="cellIs" dxfId="98" priority="77" stopIfTrue="1" operator="greaterThan">
      <formula>540</formula>
    </cfRule>
  </conditionalFormatting>
  <conditionalFormatting sqref="K233:O233">
    <cfRule type="expression" dxfId="97" priority="76" stopIfTrue="1">
      <formula>IF(MOD(K233,$G233)&lt;&gt;0,TRUE,FALSE)</formula>
    </cfRule>
  </conditionalFormatting>
  <conditionalFormatting sqref="K224:O225 K227:O227">
    <cfRule type="expression" dxfId="96" priority="74" stopIfTrue="1">
      <formula>IF(MOD(K224,$G224)&lt;&gt;0,TRUE,FALSE)</formula>
    </cfRule>
  </conditionalFormatting>
  <conditionalFormatting sqref="K226:O226">
    <cfRule type="expression" dxfId="95" priority="73" stopIfTrue="1">
      <formula>IF(MOD(K226,$G226)&lt;&gt;0,TRUE,FALSE)</formula>
    </cfRule>
  </conditionalFormatting>
  <conditionalFormatting sqref="P234:Z234 AD234:IV234">
    <cfRule type="cellIs" dxfId="94" priority="72" stopIfTrue="1" operator="lessThan">
      <formula>0</formula>
    </cfRule>
  </conditionalFormatting>
  <conditionalFormatting sqref="Q234">
    <cfRule type="cellIs" dxfId="93" priority="71" stopIfTrue="1" operator="greaterThan">
      <formula>540</formula>
    </cfRule>
  </conditionalFormatting>
  <conditionalFormatting sqref="K234:O234">
    <cfRule type="expression" dxfId="92" priority="70" stopIfTrue="1">
      <formula>IF(MOD(K234,$G234)&lt;&gt;0,TRUE,FALSE)</formula>
    </cfRule>
  </conditionalFormatting>
  <conditionalFormatting sqref="AD65:IV65 P65:Z65">
    <cfRule type="cellIs" dxfId="91" priority="67" stopIfTrue="1" operator="lessThan">
      <formula>0</formula>
    </cfRule>
  </conditionalFormatting>
  <conditionalFormatting sqref="Q65">
    <cfRule type="cellIs" dxfId="90" priority="66" stopIfTrue="1" operator="greaterThan">
      <formula>540</formula>
    </cfRule>
  </conditionalFormatting>
  <conditionalFormatting sqref="K65:O65">
    <cfRule type="expression" dxfId="89" priority="65" stopIfTrue="1">
      <formula>IF(MOD(K65,$G65)&lt;&gt;0,TRUE,FALSE)</formula>
    </cfRule>
  </conditionalFormatting>
  <conditionalFormatting sqref="AD66:IV66 P66:Z66">
    <cfRule type="cellIs" dxfId="88" priority="64" stopIfTrue="1" operator="lessThan">
      <formula>0</formula>
    </cfRule>
  </conditionalFormatting>
  <conditionalFormatting sqref="Q66">
    <cfRule type="cellIs" dxfId="87" priority="63" stopIfTrue="1" operator="greaterThan">
      <formula>540</formula>
    </cfRule>
  </conditionalFormatting>
  <conditionalFormatting sqref="K66:O66">
    <cfRule type="expression" dxfId="86" priority="62" stopIfTrue="1">
      <formula>IF(MOD(K66,$G66)&lt;&gt;0,TRUE,FALSE)</formula>
    </cfRule>
  </conditionalFormatting>
  <conditionalFormatting sqref="Q67">
    <cfRule type="cellIs" dxfId="85" priority="60" stopIfTrue="1" operator="lessThan">
      <formula>0</formula>
    </cfRule>
  </conditionalFormatting>
  <conditionalFormatting sqref="Q67">
    <cfRule type="cellIs" dxfId="84" priority="59" stopIfTrue="1" operator="greaterThan">
      <formula>540</formula>
    </cfRule>
  </conditionalFormatting>
  <conditionalFormatting sqref="AD67:IV67 P67:Z67">
    <cfRule type="cellIs" dxfId="83" priority="57" stopIfTrue="1" operator="lessThan">
      <formula>0</formula>
    </cfRule>
  </conditionalFormatting>
  <conditionalFormatting sqref="K67:O67">
    <cfRule type="expression" dxfId="82" priority="56" stopIfTrue="1">
      <formula>IF(MOD(K67,$G67)&lt;&gt;0,TRUE,FALSE)</formula>
    </cfRule>
  </conditionalFormatting>
  <conditionalFormatting sqref="Q68">
    <cfRule type="cellIs" dxfId="81" priority="55" stopIfTrue="1" operator="lessThan">
      <formula>0</formula>
    </cfRule>
  </conditionalFormatting>
  <conditionalFormatting sqref="Q68">
    <cfRule type="cellIs" dxfId="80" priority="54" stopIfTrue="1" operator="greaterThan">
      <formula>540</formula>
    </cfRule>
  </conditionalFormatting>
  <conditionalFormatting sqref="AD68:IV68 P68:Z68">
    <cfRule type="cellIs" dxfId="79" priority="52" stopIfTrue="1" operator="lessThan">
      <formula>0</formula>
    </cfRule>
  </conditionalFormatting>
  <conditionalFormatting sqref="K68:O68">
    <cfRule type="expression" dxfId="78" priority="51" stopIfTrue="1">
      <formula>IF(MOD(K68,$G68)&lt;&gt;0,TRUE,FALSE)</formula>
    </cfRule>
  </conditionalFormatting>
  <conditionalFormatting sqref="AD112:IV112 Q117:Q118 Q114:Q115 P112:Z112">
    <cfRule type="cellIs" dxfId="77" priority="37" stopIfTrue="1" operator="lessThan">
      <formula>0</formula>
    </cfRule>
  </conditionalFormatting>
  <conditionalFormatting sqref="Q117:Q118 Q114:Q115 Q112">
    <cfRule type="cellIs" dxfId="76" priority="36" stopIfTrue="1" operator="greaterThan">
      <formula>540</formula>
    </cfRule>
  </conditionalFormatting>
  <conditionalFormatting sqref="AD114:IV115 P114:Z115">
    <cfRule type="cellIs" dxfId="75" priority="34" stopIfTrue="1" operator="lessThan">
      <formula>0</formula>
    </cfRule>
  </conditionalFormatting>
  <conditionalFormatting sqref="AD117:IV118 P117:Z118">
    <cfRule type="cellIs" dxfId="74" priority="33" stopIfTrue="1" operator="lessThan">
      <formula>0</formula>
    </cfRule>
  </conditionalFormatting>
  <conditionalFormatting sqref="AD116:IV116 P116:Z116">
    <cfRule type="cellIs" dxfId="73" priority="27" stopIfTrue="1" operator="lessThan">
      <formula>0</formula>
    </cfRule>
  </conditionalFormatting>
  <conditionalFormatting sqref="Q120:Q121">
    <cfRule type="cellIs" dxfId="72" priority="20" stopIfTrue="1" operator="lessThan">
      <formula>0</formula>
    </cfRule>
  </conditionalFormatting>
  <conditionalFormatting sqref="Q120:Q121">
    <cfRule type="cellIs" dxfId="71" priority="19" stopIfTrue="1" operator="greaterThan">
      <formula>540</formula>
    </cfRule>
  </conditionalFormatting>
  <conditionalFormatting sqref="P113:Z113 AD113:IV113">
    <cfRule type="cellIs" dxfId="70" priority="24" stopIfTrue="1" operator="lessThan">
      <formula>0</formula>
    </cfRule>
  </conditionalFormatting>
  <conditionalFormatting sqref="Q116">
    <cfRule type="cellIs" dxfId="69" priority="26" stopIfTrue="1" operator="greaterThan">
      <formula>540</formula>
    </cfRule>
  </conditionalFormatting>
  <conditionalFormatting sqref="K116:O116">
    <cfRule type="expression" dxfId="68" priority="25" stopIfTrue="1">
      <formula>IF(MOD(K116,$G116)&lt;&gt;0,TRUE,FALSE)</formula>
    </cfRule>
  </conditionalFormatting>
  <conditionalFormatting sqref="AD120:IV121 P120:Z121">
    <cfRule type="cellIs" dxfId="67" priority="18" stopIfTrue="1" operator="lessThan">
      <formula>0</formula>
    </cfRule>
  </conditionalFormatting>
  <conditionalFormatting sqref="Q113">
    <cfRule type="cellIs" dxfId="66" priority="23" stopIfTrue="1" operator="greaterThan">
      <formula>540</formula>
    </cfRule>
  </conditionalFormatting>
  <conditionalFormatting sqref="K113:O113">
    <cfRule type="expression" dxfId="65" priority="22" stopIfTrue="1">
      <formula>IF(MOD(K113,$G113)&lt;&gt;0,TRUE,FALSE)</formula>
    </cfRule>
  </conditionalFormatting>
  <conditionalFormatting sqref="Q119">
    <cfRule type="cellIs" dxfId="64" priority="17" stopIfTrue="1" operator="lessThan">
      <formula>0</formula>
    </cfRule>
  </conditionalFormatting>
  <conditionalFormatting sqref="Q119">
    <cfRule type="cellIs" dxfId="63" priority="16" stopIfTrue="1" operator="greaterThan">
      <formula>540</formula>
    </cfRule>
  </conditionalFormatting>
  <conditionalFormatting sqref="AD119:IV119 P119:Z119">
    <cfRule type="cellIs" dxfId="62" priority="15" stopIfTrue="1" operator="lessThan">
      <formula>0</formula>
    </cfRule>
  </conditionalFormatting>
  <conditionalFormatting sqref="K119:O119">
    <cfRule type="expression" dxfId="61" priority="14" stopIfTrue="1">
      <formula>IF(MOD(K119,$G119)&lt;&gt;0,TRUE,FALSE)</formula>
    </cfRule>
  </conditionalFormatting>
  <conditionalFormatting sqref="AD122:IV122 Q122:Q124 P122 R122:Z122">
    <cfRule type="cellIs" dxfId="60" priority="13" stopIfTrue="1" operator="lessThan">
      <formula>0</formula>
    </cfRule>
  </conditionalFormatting>
  <conditionalFormatting sqref="Q122:Q124">
    <cfRule type="cellIs" dxfId="59" priority="12" stopIfTrue="1" operator="greaterThan">
      <formula>540</formula>
    </cfRule>
  </conditionalFormatting>
  <conditionalFormatting sqref="K122:O122">
    <cfRule type="expression" dxfId="58" priority="11" stopIfTrue="1">
      <formula>IF(MOD(K122,$G122)&lt;&gt;0,TRUE,FALSE)</formula>
    </cfRule>
  </conditionalFormatting>
  <conditionalFormatting sqref="AD123:IV124 P123:Z124">
    <cfRule type="cellIs" dxfId="57" priority="9" stopIfTrue="1" operator="lessThan">
      <formula>0</formula>
    </cfRule>
  </conditionalFormatting>
  <conditionalFormatting sqref="Q248">
    <cfRule type="cellIs" dxfId="56" priority="8" stopIfTrue="1" operator="lessThan">
      <formula>0</formula>
    </cfRule>
  </conditionalFormatting>
  <conditionalFormatting sqref="Q248">
    <cfRule type="cellIs" dxfId="55" priority="7" stopIfTrue="1" operator="greaterThan">
      <formula>540</formula>
    </cfRule>
  </conditionalFormatting>
  <conditionalFormatting sqref="P248:Z248">
    <cfRule type="cellIs" dxfId="54" priority="5" stopIfTrue="1" operator="lessThan">
      <formula>0</formula>
    </cfRule>
  </conditionalFormatting>
  <conditionalFormatting sqref="AD248:IV248">
    <cfRule type="cellIs" dxfId="53" priority="4" stopIfTrue="1" operator="lessThan">
      <formula>0</formula>
    </cfRule>
  </conditionalFormatting>
  <conditionalFormatting sqref="K248:O248">
    <cfRule type="expression" dxfId="52" priority="3" stopIfTrue="1">
      <formula>IF(MOD(K248,$G248)&lt;&gt;0,TRUE,FALSE)</formula>
    </cfRule>
  </conditionalFormatting>
  <conditionalFormatting sqref="P349:Z353 AD349:IV353">
    <cfRule type="cellIs" dxfId="51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A13:A39 A41:A122 A344:A478 A125:A342</xm:sqref>
        </x14:conditionalFormatting>
        <x14:conditionalFormatting xmlns:xm="http://schemas.microsoft.com/office/excel/2006/main">
          <x14:cfRule type="expression" priority="386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11" id="{0A2EF05E-879D-4AAC-9F48-320D96E8A945}">
            <xm:f>-MATCH($A343,'\\server\zayavki\30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A343</xm:sqref>
        </x14:conditionalFormatting>
        <x14:conditionalFormatting xmlns:xm="http://schemas.microsoft.com/office/excel/2006/main">
          <x14:cfRule type="expression" priority="10" id="{344C3954-C72D-4421-9051-A0855B6F321F}">
            <xm:f>-MATCH($A123,'\\server\zayavki\Архив\32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A123:A124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"/>
  <sheetViews>
    <sheetView zoomScale="85" zoomScaleNormal="85" workbookViewId="0">
      <pane ySplit="1" topLeftCell="A49" activePane="bottomLeft" state="frozen"/>
      <selection pane="bottomLeft" activeCell="B78" sqref="B78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ht="13.5" thickBot="1" x14ac:dyDescent="0.25">
      <c r="A7" s="690" t="s">
        <v>256</v>
      </c>
      <c r="B7" s="101" t="s">
        <v>4</v>
      </c>
      <c r="C7" s="53" t="s">
        <v>5</v>
      </c>
      <c r="D7" s="472">
        <v>12</v>
      </c>
      <c r="E7" s="182">
        <v>0.505</v>
      </c>
      <c r="F7" s="35">
        <v>54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338"/>
      <c r="B8" s="25" t="s">
        <v>6</v>
      </c>
      <c r="C8" s="187"/>
      <c r="D8" s="45"/>
      <c r="E8" s="45"/>
      <c r="F8" s="45"/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x14ac:dyDescent="0.2">
      <c r="A9" s="690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494">
        <v>144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257</v>
      </c>
      <c r="B10" s="185" t="s">
        <v>3</v>
      </c>
      <c r="C10" s="50" t="s">
        <v>47</v>
      </c>
      <c r="D10" s="183">
        <v>20</v>
      </c>
      <c r="E10" s="180">
        <v>0.67</v>
      </c>
      <c r="F10" s="495">
        <v>80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950</v>
      </c>
      <c r="B11" s="185" t="s">
        <v>780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338" t="s">
        <v>386</v>
      </c>
      <c r="B12" s="185" t="s">
        <v>3</v>
      </c>
      <c r="C12" s="50" t="s">
        <v>48</v>
      </c>
      <c r="D12" s="107">
        <v>10</v>
      </c>
      <c r="E12" s="181">
        <v>0.505</v>
      </c>
      <c r="F12" s="480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441</v>
      </c>
      <c r="B13" s="185" t="s">
        <v>4</v>
      </c>
      <c r="C13" s="50" t="s">
        <v>5</v>
      </c>
      <c r="D13" s="183">
        <v>12</v>
      </c>
      <c r="E13" s="98">
        <v>0.505</v>
      </c>
      <c r="F13" s="495">
        <v>54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ht="13.5" thickBot="1" x14ac:dyDescent="0.25">
      <c r="A14" s="690" t="s">
        <v>438</v>
      </c>
      <c r="B14" s="101" t="s">
        <v>439</v>
      </c>
      <c r="C14" s="53" t="s">
        <v>5</v>
      </c>
      <c r="D14" s="83">
        <v>12</v>
      </c>
      <c r="E14" s="182">
        <v>0.505</v>
      </c>
      <c r="F14" s="496">
        <v>54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ht="13.5" thickBot="1" x14ac:dyDescent="0.25">
      <c r="A15" s="338"/>
      <c r="B15" s="55" t="s">
        <v>7</v>
      </c>
      <c r="C15" s="618"/>
      <c r="D15" s="55"/>
      <c r="E15" s="55"/>
      <c r="F15" s="55"/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897" t="s">
        <v>516</v>
      </c>
      <c r="B16" s="730" t="s">
        <v>3</v>
      </c>
      <c r="C16" s="905" t="s">
        <v>37</v>
      </c>
      <c r="D16" s="81">
        <v>40</v>
      </c>
      <c r="E16" s="82">
        <v>0.67</v>
      </c>
      <c r="F16" s="494">
        <v>144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x14ac:dyDescent="0.2">
      <c r="A17" s="873" t="s">
        <v>514</v>
      </c>
      <c r="B17" s="880" t="s">
        <v>3</v>
      </c>
      <c r="C17" s="902" t="s">
        <v>29</v>
      </c>
      <c r="D17" s="183">
        <v>20</v>
      </c>
      <c r="E17" s="180">
        <v>0.67</v>
      </c>
      <c r="F17" s="495">
        <v>144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73" t="s">
        <v>727</v>
      </c>
      <c r="B18" s="880" t="s">
        <v>3</v>
      </c>
      <c r="C18" s="902" t="s">
        <v>29</v>
      </c>
      <c r="D18" s="183">
        <v>20</v>
      </c>
      <c r="E18" s="181">
        <v>0.505</v>
      </c>
      <c r="F18" s="495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3" t="s">
        <v>258</v>
      </c>
      <c r="B19" s="880" t="s">
        <v>3</v>
      </c>
      <c r="C19" s="902" t="s">
        <v>47</v>
      </c>
      <c r="D19" s="107">
        <v>20</v>
      </c>
      <c r="E19" s="181">
        <v>0.505</v>
      </c>
      <c r="F19" s="480">
        <v>80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3" t="s">
        <v>1228</v>
      </c>
      <c r="B20" s="880" t="s">
        <v>1227</v>
      </c>
      <c r="C20" s="902" t="s">
        <v>47</v>
      </c>
      <c r="D20" s="107">
        <v>20</v>
      </c>
      <c r="E20" s="181">
        <v>0.72</v>
      </c>
      <c r="F20" s="480">
        <v>80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3" t="s">
        <v>993</v>
      </c>
      <c r="B21" s="880" t="s">
        <v>3</v>
      </c>
      <c r="C21" s="902" t="s">
        <v>580</v>
      </c>
      <c r="D21" s="107">
        <v>12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3" t="s">
        <v>782</v>
      </c>
      <c r="B22" s="880" t="s">
        <v>3</v>
      </c>
      <c r="C22" s="902" t="s">
        <v>580</v>
      </c>
      <c r="D22" s="107">
        <v>12</v>
      </c>
      <c r="E22" s="181">
        <v>0.4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3" t="s">
        <v>1028</v>
      </c>
      <c r="B23" s="880" t="s">
        <v>3</v>
      </c>
      <c r="C23" s="902" t="s">
        <v>48</v>
      </c>
      <c r="D23" s="183">
        <v>10</v>
      </c>
      <c r="E23" s="98">
        <v>0.505</v>
      </c>
      <c r="F23" s="495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3" t="s">
        <v>820</v>
      </c>
      <c r="B24" s="881" t="s">
        <v>819</v>
      </c>
      <c r="C24" s="991" t="s">
        <v>209</v>
      </c>
      <c r="D24" s="640">
        <v>12</v>
      </c>
      <c r="E24" s="641">
        <v>0.4</v>
      </c>
      <c r="F24" s="642">
        <v>54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3" t="s">
        <v>259</v>
      </c>
      <c r="B25" s="880" t="s">
        <v>4</v>
      </c>
      <c r="C25" s="992" t="s">
        <v>5</v>
      </c>
      <c r="D25" s="428">
        <v>12</v>
      </c>
      <c r="E25" s="871">
        <v>0.505</v>
      </c>
      <c r="F25" s="879">
        <v>54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3" t="s">
        <v>1158</v>
      </c>
      <c r="B26" s="990" t="s">
        <v>4</v>
      </c>
      <c r="C26" s="902" t="s">
        <v>1154</v>
      </c>
      <c r="D26" s="51">
        <v>12</v>
      </c>
      <c r="E26" s="59">
        <v>0.505</v>
      </c>
      <c r="F26" s="480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ht="13.5" thickBot="1" x14ac:dyDescent="0.25">
      <c r="A27" s="873" t="s">
        <v>1211</v>
      </c>
      <c r="B27" s="882" t="s">
        <v>1213</v>
      </c>
      <c r="C27" s="901" t="s">
        <v>15</v>
      </c>
      <c r="D27" s="747">
        <v>8</v>
      </c>
      <c r="E27" s="59">
        <v>0.505</v>
      </c>
      <c r="F27" s="52">
        <v>64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ht="13.5" thickBot="1" x14ac:dyDescent="0.25">
      <c r="A28" s="338"/>
      <c r="B28" s="45" t="s">
        <v>8</v>
      </c>
      <c r="C28" s="44"/>
      <c r="D28" s="24"/>
      <c r="E28" s="24"/>
      <c r="F28" s="773"/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338" t="s">
        <v>513</v>
      </c>
      <c r="B29" s="99" t="s">
        <v>3</v>
      </c>
      <c r="C29" s="46" t="s">
        <v>29</v>
      </c>
      <c r="D29" s="47">
        <v>20</v>
      </c>
      <c r="E29" s="57">
        <v>0.67</v>
      </c>
      <c r="F29" s="48">
        <v>144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x14ac:dyDescent="0.2">
      <c r="A30" s="338" t="s">
        <v>260</v>
      </c>
      <c r="B30" s="185" t="s">
        <v>3</v>
      </c>
      <c r="C30" s="50" t="s">
        <v>47</v>
      </c>
      <c r="D30" s="51">
        <v>20</v>
      </c>
      <c r="E30" s="58">
        <v>0.67</v>
      </c>
      <c r="F30" s="52">
        <v>80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951</v>
      </c>
      <c r="B31" s="185" t="s">
        <v>780</v>
      </c>
      <c r="C31" s="50" t="s">
        <v>47</v>
      </c>
      <c r="D31" s="51">
        <v>20</v>
      </c>
      <c r="E31" s="59">
        <v>0.505</v>
      </c>
      <c r="F31" s="52">
        <v>80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1030</v>
      </c>
      <c r="B32" s="185" t="s">
        <v>3</v>
      </c>
      <c r="C32" s="50" t="s">
        <v>48</v>
      </c>
      <c r="D32" s="51">
        <v>10</v>
      </c>
      <c r="E32" s="59">
        <v>0.505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ht="13.5" thickBot="1" x14ac:dyDescent="0.25">
      <c r="A33" s="690" t="s">
        <v>261</v>
      </c>
      <c r="B33" s="101" t="s">
        <v>4</v>
      </c>
      <c r="C33" s="53" t="s">
        <v>5</v>
      </c>
      <c r="D33" s="54">
        <v>12</v>
      </c>
      <c r="E33" s="60">
        <v>0.505</v>
      </c>
      <c r="F33" s="34">
        <v>54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ht="13.5" thickBot="1" x14ac:dyDescent="0.25">
      <c r="A34" s="338"/>
      <c r="B34" s="64" t="s">
        <v>9</v>
      </c>
      <c r="C34" s="65"/>
      <c r="D34" s="55"/>
      <c r="E34" s="55"/>
      <c r="F34" s="55"/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515</v>
      </c>
      <c r="B35" s="99" t="s">
        <v>3</v>
      </c>
      <c r="C35" s="27" t="s">
        <v>29</v>
      </c>
      <c r="D35" s="66">
        <v>20</v>
      </c>
      <c r="E35" s="67">
        <v>0.505</v>
      </c>
      <c r="F35" s="48">
        <v>144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338" t="s">
        <v>262</v>
      </c>
      <c r="B36" s="185" t="s">
        <v>3</v>
      </c>
      <c r="C36" s="62" t="s">
        <v>47</v>
      </c>
      <c r="D36" s="68">
        <v>20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x14ac:dyDescent="0.2">
      <c r="A37" s="338" t="s">
        <v>1029</v>
      </c>
      <c r="B37" s="185" t="s">
        <v>3</v>
      </c>
      <c r="C37" s="29" t="s">
        <v>48</v>
      </c>
      <c r="D37" s="188">
        <v>10</v>
      </c>
      <c r="E37" s="59">
        <v>0.505</v>
      </c>
      <c r="F37" s="52">
        <v>80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895</v>
      </c>
      <c r="B38" s="745" t="s">
        <v>896</v>
      </c>
      <c r="C38" s="746" t="s">
        <v>15</v>
      </c>
      <c r="D38" s="747">
        <v>8</v>
      </c>
      <c r="E38" s="59">
        <v>0.505</v>
      </c>
      <c r="F38" s="52">
        <v>64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ht="13.5" thickBot="1" x14ac:dyDescent="0.25">
      <c r="A39" s="338" t="s">
        <v>263</v>
      </c>
      <c r="B39" s="31" t="s">
        <v>4</v>
      </c>
      <c r="C39" s="53" t="s">
        <v>1154</v>
      </c>
      <c r="D39" s="33">
        <v>12</v>
      </c>
      <c r="E39" s="60">
        <v>0.505</v>
      </c>
      <c r="F39" s="748">
        <v>54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ht="13.5" thickBot="1" x14ac:dyDescent="0.25">
      <c r="A40" s="338" t="s">
        <v>263</v>
      </c>
      <c r="B40" s="31" t="s">
        <v>4</v>
      </c>
      <c r="C40" s="53" t="s">
        <v>5</v>
      </c>
      <c r="D40" s="33">
        <v>12</v>
      </c>
      <c r="E40" s="60">
        <v>0.505</v>
      </c>
      <c r="F40" s="748">
        <v>54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ht="13.5" thickBot="1" x14ac:dyDescent="0.25">
      <c r="A41" s="338"/>
      <c r="B41" s="73" t="s">
        <v>931</v>
      </c>
      <c r="C41" s="65"/>
      <c r="D41" s="55"/>
      <c r="E41" s="55"/>
      <c r="F41" s="55"/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264</v>
      </c>
      <c r="B42" s="189" t="s">
        <v>134</v>
      </c>
      <c r="C42" s="76" t="s">
        <v>54</v>
      </c>
      <c r="D42" s="77">
        <v>4</v>
      </c>
      <c r="E42" s="78">
        <v>0.505</v>
      </c>
      <c r="F42" s="79">
        <v>36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/>
      <c r="B43" s="73" t="s">
        <v>26</v>
      </c>
      <c r="C43" s="74"/>
      <c r="D43" s="55"/>
      <c r="E43" s="55"/>
      <c r="F43" s="55"/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x14ac:dyDescent="0.2">
      <c r="A44" s="338" t="s">
        <v>466</v>
      </c>
      <c r="B44" s="841" t="s">
        <v>467</v>
      </c>
      <c r="C44" s="80" t="s">
        <v>53</v>
      </c>
      <c r="D44" s="28">
        <v>1</v>
      </c>
      <c r="E44" s="190">
        <v>0.67</v>
      </c>
      <c r="F44" s="494">
        <v>44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1080</v>
      </c>
      <c r="B45" s="843" t="s">
        <v>1079</v>
      </c>
      <c r="C45" s="840" t="s">
        <v>1078</v>
      </c>
      <c r="D45" s="827">
        <v>1</v>
      </c>
      <c r="E45" s="836">
        <v>0.67</v>
      </c>
      <c r="F45" s="835">
        <v>48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x14ac:dyDescent="0.2">
      <c r="A46" s="338" t="s">
        <v>525</v>
      </c>
      <c r="B46" s="841" t="s">
        <v>524</v>
      </c>
      <c r="C46" s="839" t="s">
        <v>53</v>
      </c>
      <c r="D46" s="28">
        <v>1</v>
      </c>
      <c r="E46" s="837">
        <v>0.56999999999999995</v>
      </c>
      <c r="F46" s="494">
        <v>44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 t="s">
        <v>1082</v>
      </c>
      <c r="B47" s="842" t="s">
        <v>1081</v>
      </c>
      <c r="C47" s="840" t="s">
        <v>1078</v>
      </c>
      <c r="D47" s="827">
        <v>1</v>
      </c>
      <c r="E47" s="838">
        <v>0.56999999999999995</v>
      </c>
      <c r="F47" s="828">
        <v>48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465</v>
      </c>
      <c r="B48" s="844" t="s">
        <v>464</v>
      </c>
      <c r="C48" s="839" t="s">
        <v>53</v>
      </c>
      <c r="D48" s="30">
        <v>1</v>
      </c>
      <c r="E48" s="825">
        <v>0.505</v>
      </c>
      <c r="F48" s="826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1076</v>
      </c>
      <c r="B49" s="845" t="s">
        <v>1077</v>
      </c>
      <c r="C49" s="840" t="s">
        <v>1078</v>
      </c>
      <c r="D49" s="827">
        <v>1</v>
      </c>
      <c r="E49" s="526">
        <v>0.505</v>
      </c>
      <c r="F49" s="828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/>
      <c r="B50" s="378" t="s">
        <v>215</v>
      </c>
      <c r="C50" s="833"/>
      <c r="D50" s="834"/>
      <c r="E50" s="834"/>
      <c r="F50" s="834"/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265</v>
      </c>
      <c r="B51" s="101" t="s">
        <v>198</v>
      </c>
      <c r="C51" s="829" t="s">
        <v>54</v>
      </c>
      <c r="D51" s="830">
        <v>4</v>
      </c>
      <c r="E51" s="831">
        <v>0.505</v>
      </c>
      <c r="F51" s="832">
        <v>36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/>
      <c r="B52" s="175" t="s">
        <v>111</v>
      </c>
      <c r="C52" s="176"/>
      <c r="D52" s="177"/>
      <c r="E52" s="177"/>
      <c r="F52" s="177"/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 t="s">
        <v>266</v>
      </c>
      <c r="B53" s="651" t="s">
        <v>3</v>
      </c>
      <c r="C53" s="46" t="s">
        <v>47</v>
      </c>
      <c r="D53" s="100">
        <v>20</v>
      </c>
      <c r="E53" s="67">
        <v>0.505</v>
      </c>
      <c r="F53" s="48">
        <v>80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 t="s">
        <v>267</v>
      </c>
      <c r="B54" s="652" t="s">
        <v>3</v>
      </c>
      <c r="C54" s="271" t="s">
        <v>48</v>
      </c>
      <c r="D54" s="107">
        <v>10</v>
      </c>
      <c r="E54" s="59">
        <v>0.505</v>
      </c>
      <c r="F54" s="52">
        <v>80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268</v>
      </c>
      <c r="B55" s="653" t="s">
        <v>4</v>
      </c>
      <c r="C55" s="32" t="s">
        <v>5</v>
      </c>
      <c r="D55" s="102">
        <v>12</v>
      </c>
      <c r="E55" s="60">
        <v>0.505</v>
      </c>
      <c r="F55" s="34">
        <v>54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569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>
        <v>31178</v>
      </c>
      <c r="B57" s="99" t="s">
        <v>1134</v>
      </c>
      <c r="C57" s="875" t="s">
        <v>47</v>
      </c>
      <c r="D57" s="91">
        <v>20</v>
      </c>
      <c r="E57" s="67">
        <v>0.505</v>
      </c>
      <c r="F57" s="491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1135</v>
      </c>
      <c r="B58" s="745" t="s">
        <v>1131</v>
      </c>
      <c r="C58" s="50" t="s">
        <v>580</v>
      </c>
      <c r="D58" s="107">
        <v>12</v>
      </c>
      <c r="E58" s="181">
        <v>0.505</v>
      </c>
      <c r="F58" s="480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x14ac:dyDescent="0.2">
      <c r="A59" s="338" t="s">
        <v>1133</v>
      </c>
      <c r="B59" s="874" t="s">
        <v>1132</v>
      </c>
      <c r="C59" s="50" t="s">
        <v>580</v>
      </c>
      <c r="D59" s="107">
        <v>12</v>
      </c>
      <c r="E59" s="181">
        <v>0.4</v>
      </c>
      <c r="F59" s="480">
        <v>80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 t="s">
        <v>571</v>
      </c>
      <c r="B60" s="101" t="s">
        <v>570</v>
      </c>
      <c r="C60" s="876" t="s">
        <v>48</v>
      </c>
      <c r="D60" s="94">
        <v>10</v>
      </c>
      <c r="E60" s="60">
        <v>0.505</v>
      </c>
      <c r="F60" s="550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ht="13.5" thickBot="1" x14ac:dyDescent="0.25">
      <c r="A61" s="338"/>
      <c r="B61" s="546" t="s">
        <v>828</v>
      </c>
      <c r="C61" s="547"/>
      <c r="D61" s="70"/>
      <c r="E61" s="70"/>
      <c r="F61" s="70"/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279</v>
      </c>
      <c r="B62" s="651" t="s">
        <v>3</v>
      </c>
      <c r="C62" s="46" t="s">
        <v>47</v>
      </c>
      <c r="D62" s="100">
        <v>20</v>
      </c>
      <c r="E62" s="67">
        <v>0.67</v>
      </c>
      <c r="F62" s="48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/>
      <c r="B63" s="546" t="s">
        <v>534</v>
      </c>
      <c r="C63" s="547"/>
      <c r="D63" s="70"/>
      <c r="E63" s="70"/>
      <c r="F63" s="70"/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>
        <v>30830</v>
      </c>
      <c r="B64" s="651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175" t="s">
        <v>216</v>
      </c>
      <c r="C65" s="176"/>
      <c r="D65" s="177"/>
      <c r="E65" s="177"/>
      <c r="F65" s="177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 t="s">
        <v>269</v>
      </c>
      <c r="B66" s="651" t="s">
        <v>3</v>
      </c>
      <c r="C66" s="46" t="s">
        <v>47</v>
      </c>
      <c r="D66" s="100">
        <v>20</v>
      </c>
      <c r="E66" s="67">
        <v>0.505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175" t="s">
        <v>217</v>
      </c>
      <c r="C67" s="176"/>
      <c r="D67" s="177"/>
      <c r="E67" s="177"/>
      <c r="F67" s="177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 t="s">
        <v>270</v>
      </c>
      <c r="B68" s="651" t="s">
        <v>3</v>
      </c>
      <c r="C68" s="46" t="s">
        <v>47</v>
      </c>
      <c r="D68" s="911">
        <v>20</v>
      </c>
      <c r="E68" s="78">
        <v>0.505</v>
      </c>
      <c r="F68" s="912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585"/>
      <c r="B69" s="358" t="s">
        <v>10</v>
      </c>
      <c r="C69" s="359"/>
      <c r="D69" s="84"/>
      <c r="E69" s="84"/>
      <c r="F69" s="84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x14ac:dyDescent="0.2">
      <c r="A70" s="906" t="s">
        <v>708</v>
      </c>
      <c r="B70" s="730" t="s">
        <v>3</v>
      </c>
      <c r="C70" s="905" t="s">
        <v>49</v>
      </c>
      <c r="D70" s="100">
        <v>20</v>
      </c>
      <c r="E70" s="57">
        <v>0.4</v>
      </c>
      <c r="F70" s="491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x14ac:dyDescent="0.2">
      <c r="A71" s="907" t="s">
        <v>867</v>
      </c>
      <c r="B71" s="898" t="s">
        <v>3</v>
      </c>
      <c r="C71" s="902" t="s">
        <v>580</v>
      </c>
      <c r="D71" s="107">
        <v>12</v>
      </c>
      <c r="E71" s="58">
        <v>0.4</v>
      </c>
      <c r="F71" s="480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x14ac:dyDescent="0.2">
      <c r="A72" s="907" t="s">
        <v>710</v>
      </c>
      <c r="B72" s="880" t="s">
        <v>3</v>
      </c>
      <c r="C72" s="903" t="s">
        <v>52</v>
      </c>
      <c r="D72" s="107">
        <v>10</v>
      </c>
      <c r="E72" s="86">
        <v>0.4</v>
      </c>
      <c r="F72" s="48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4.25" customHeight="1" thickBot="1" x14ac:dyDescent="0.25">
      <c r="A73" s="908" t="s">
        <v>709</v>
      </c>
      <c r="B73" s="882" t="s">
        <v>4</v>
      </c>
      <c r="C73" s="904" t="s">
        <v>5</v>
      </c>
      <c r="D73" s="102">
        <v>12</v>
      </c>
      <c r="E73" s="87">
        <v>0.4</v>
      </c>
      <c r="F73" s="550">
        <v>54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ht="18" customHeight="1" thickBot="1" x14ac:dyDescent="0.3">
      <c r="A74" s="896"/>
      <c r="B74" s="910" t="s">
        <v>1164</v>
      </c>
      <c r="C74" s="891"/>
      <c r="D74" s="911"/>
      <c r="E74" s="915"/>
      <c r="F74" s="912"/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ht="13.5" thickBot="1" x14ac:dyDescent="0.25">
      <c r="A75" s="897" t="s">
        <v>1167</v>
      </c>
      <c r="B75" s="898" t="s">
        <v>1165</v>
      </c>
      <c r="C75" s="901" t="s">
        <v>1166</v>
      </c>
      <c r="D75" s="913">
        <v>8</v>
      </c>
      <c r="E75" s="831">
        <v>0.505</v>
      </c>
      <c r="F75" s="914">
        <v>144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6.5" thickBot="1" x14ac:dyDescent="0.25">
      <c r="A76" s="873"/>
      <c r="B76" s="899" t="s">
        <v>139</v>
      </c>
      <c r="C76" s="235"/>
      <c r="D76" s="892"/>
      <c r="E76" s="70"/>
      <c r="F76" s="546"/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6.5" thickBot="1" x14ac:dyDescent="0.3">
      <c r="A77" s="873"/>
      <c r="B77" s="900" t="s">
        <v>210</v>
      </c>
      <c r="C77" s="891"/>
      <c r="D77" s="893"/>
      <c r="E77" s="894"/>
      <c r="F77" s="895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x14ac:dyDescent="0.2">
      <c r="A78" s="338" t="s">
        <v>272</v>
      </c>
      <c r="B78" s="99" t="s">
        <v>212</v>
      </c>
      <c r="C78" s="46" t="s">
        <v>38</v>
      </c>
      <c r="D78" s="100">
        <v>20</v>
      </c>
      <c r="E78" s="67">
        <v>0.505</v>
      </c>
      <c r="F78" s="491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x14ac:dyDescent="0.2">
      <c r="A79" s="338" t="s">
        <v>1033</v>
      </c>
      <c r="B79" s="781" t="s">
        <v>968</v>
      </c>
      <c r="C79" s="50" t="s">
        <v>38</v>
      </c>
      <c r="D79" s="107">
        <v>20</v>
      </c>
      <c r="E79" s="58">
        <v>0.25</v>
      </c>
      <c r="F79" s="480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x14ac:dyDescent="0.2">
      <c r="A80" s="338" t="s">
        <v>271</v>
      </c>
      <c r="B80" s="185" t="s">
        <v>211</v>
      </c>
      <c r="C80" s="50" t="s">
        <v>38</v>
      </c>
      <c r="D80" s="107">
        <v>20</v>
      </c>
      <c r="E80" s="59">
        <v>0.505</v>
      </c>
      <c r="F80" s="480">
        <v>144</v>
      </c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1201</v>
      </c>
      <c r="B81" s="185" t="s">
        <v>1202</v>
      </c>
      <c r="C81" s="746" t="s">
        <v>15</v>
      </c>
      <c r="D81" s="747">
        <v>8</v>
      </c>
      <c r="E81" s="59">
        <v>0.505</v>
      </c>
      <c r="F81" s="52">
        <v>64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967</v>
      </c>
      <c r="B82" s="185" t="s">
        <v>966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273</v>
      </c>
      <c r="B83" s="185" t="s">
        <v>214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1203</v>
      </c>
      <c r="B84" s="185" t="s">
        <v>1204</v>
      </c>
      <c r="C84" s="746" t="s">
        <v>1212</v>
      </c>
      <c r="D84" s="747">
        <v>8</v>
      </c>
      <c r="E84" s="59">
        <v>0.505</v>
      </c>
      <c r="F84" s="52">
        <v>64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720</v>
      </c>
      <c r="B85" s="185" t="s">
        <v>719</v>
      </c>
      <c r="C85" s="50" t="s">
        <v>38</v>
      </c>
      <c r="D85" s="107">
        <v>20</v>
      </c>
      <c r="E85" s="59">
        <v>0.505</v>
      </c>
      <c r="F85" s="480">
        <v>144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274</v>
      </c>
      <c r="B86" s="185" t="s">
        <v>213</v>
      </c>
      <c r="C86" s="50" t="s">
        <v>38</v>
      </c>
      <c r="D86" s="107">
        <v>20</v>
      </c>
      <c r="E86" s="59">
        <v>0.505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1205</v>
      </c>
      <c r="B87" s="185" t="s">
        <v>1206</v>
      </c>
      <c r="C87" s="746" t="s">
        <v>15</v>
      </c>
      <c r="D87" s="747">
        <v>8</v>
      </c>
      <c r="E87" s="59">
        <v>0.505</v>
      </c>
      <c r="F87" s="52">
        <v>64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956</v>
      </c>
      <c r="B88" s="185" t="s">
        <v>957</v>
      </c>
      <c r="C88" s="50" t="s">
        <v>958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>
        <v>28300</v>
      </c>
      <c r="B89" s="185" t="s">
        <v>535</v>
      </c>
      <c r="C89" s="50" t="s">
        <v>38</v>
      </c>
      <c r="D89" s="107">
        <v>20</v>
      </c>
      <c r="E89" s="59">
        <v>0.505</v>
      </c>
      <c r="F89" s="480">
        <v>144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>
        <v>28146</v>
      </c>
      <c r="B90" s="185" t="s">
        <v>536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625</v>
      </c>
      <c r="B91" s="185" t="s">
        <v>624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628</v>
      </c>
      <c r="B92" s="185" t="s">
        <v>627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1195</v>
      </c>
      <c r="B93" s="185" t="s">
        <v>1196</v>
      </c>
      <c r="C93" s="50" t="s">
        <v>38</v>
      </c>
      <c r="D93" s="107">
        <v>20</v>
      </c>
      <c r="E93" s="59">
        <v>0.505</v>
      </c>
      <c r="F93" s="480">
        <v>144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1197</v>
      </c>
      <c r="B94" s="185" t="s">
        <v>1198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 t="s">
        <v>774</v>
      </c>
      <c r="B95" s="185" t="s">
        <v>775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ht="16.5" thickBot="1" x14ac:dyDescent="0.3">
      <c r="A96" s="338"/>
      <c r="B96" s="778" t="s">
        <v>175</v>
      </c>
      <c r="C96" s="779"/>
      <c r="D96" s="70"/>
      <c r="E96" s="70"/>
      <c r="F96" s="70"/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510</v>
      </c>
      <c r="B97" s="99" t="s">
        <v>230</v>
      </c>
      <c r="C97" s="46" t="s">
        <v>29</v>
      </c>
      <c r="D97" s="100">
        <v>20</v>
      </c>
      <c r="E97" s="67">
        <v>0.3</v>
      </c>
      <c r="F97" s="48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ht="13.5" thickBot="1" x14ac:dyDescent="0.25">
      <c r="A98" s="338" t="s">
        <v>275</v>
      </c>
      <c r="B98" s="101" t="s">
        <v>231</v>
      </c>
      <c r="C98" s="53" t="s">
        <v>49</v>
      </c>
      <c r="D98" s="102">
        <v>20</v>
      </c>
      <c r="E98" s="60">
        <v>0.3</v>
      </c>
      <c r="F98" s="34">
        <v>80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ht="13.5" thickBot="1" x14ac:dyDescent="0.25">
      <c r="A99" s="338"/>
      <c r="B99" s="25" t="s">
        <v>11</v>
      </c>
      <c r="C99" s="931"/>
      <c r="D99" s="45"/>
      <c r="E99" s="45"/>
      <c r="F99" s="45"/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1192</v>
      </c>
      <c r="B100" s="935" t="s">
        <v>381</v>
      </c>
      <c r="C100" s="46" t="s">
        <v>50</v>
      </c>
      <c r="D100" s="81">
        <v>120</v>
      </c>
      <c r="E100" s="96">
        <v>0.4</v>
      </c>
      <c r="F100" s="491">
        <v>220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382</v>
      </c>
      <c r="B101" s="932" t="s">
        <v>381</v>
      </c>
      <c r="C101" s="454" t="s">
        <v>50</v>
      </c>
      <c r="D101" s="933">
        <v>480</v>
      </c>
      <c r="E101" s="934">
        <v>0.4</v>
      </c>
      <c r="F101" s="936">
        <v>80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276</v>
      </c>
      <c r="B102" s="602" t="s">
        <v>232</v>
      </c>
      <c r="C102" s="603" t="s">
        <v>50</v>
      </c>
      <c r="D102" s="604">
        <v>480</v>
      </c>
      <c r="E102" s="605">
        <v>0.25</v>
      </c>
      <c r="F102" s="937">
        <v>80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1193</v>
      </c>
      <c r="B103" s="453" t="s">
        <v>140</v>
      </c>
      <c r="C103" s="454" t="s">
        <v>50</v>
      </c>
      <c r="D103" s="455">
        <v>120</v>
      </c>
      <c r="E103" s="456"/>
      <c r="F103" s="936">
        <v>220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277</v>
      </c>
      <c r="B104" s="453" t="s">
        <v>140</v>
      </c>
      <c r="C104" s="454" t="s">
        <v>50</v>
      </c>
      <c r="D104" s="455">
        <v>480</v>
      </c>
      <c r="E104" s="456"/>
      <c r="F104" s="936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1194</v>
      </c>
      <c r="B105" s="453" t="s">
        <v>141</v>
      </c>
      <c r="C105" s="454" t="s">
        <v>50</v>
      </c>
      <c r="D105" s="455">
        <v>120</v>
      </c>
      <c r="E105" s="456"/>
      <c r="F105" s="936">
        <v>220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278</v>
      </c>
      <c r="B106" s="453" t="s">
        <v>141</v>
      </c>
      <c r="C106" s="454" t="s">
        <v>50</v>
      </c>
      <c r="D106" s="455">
        <v>480</v>
      </c>
      <c r="E106" s="456"/>
      <c r="F106" s="936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1015</v>
      </c>
      <c r="B107" s="453" t="s">
        <v>1014</v>
      </c>
      <c r="C107" s="454" t="s">
        <v>1013</v>
      </c>
      <c r="D107" s="455">
        <v>300</v>
      </c>
      <c r="E107" s="456"/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>
        <v>32101</v>
      </c>
      <c r="B108" s="602" t="s">
        <v>538</v>
      </c>
      <c r="C108" s="603" t="s">
        <v>537</v>
      </c>
      <c r="D108" s="604">
        <v>108</v>
      </c>
      <c r="E108" s="605">
        <v>0.505</v>
      </c>
      <c r="F108" s="937">
        <v>140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>
        <v>32102</v>
      </c>
      <c r="B109" s="602" t="s">
        <v>539</v>
      </c>
      <c r="C109" s="603" t="s">
        <v>537</v>
      </c>
      <c r="D109" s="604">
        <v>108</v>
      </c>
      <c r="E109" s="605">
        <v>0.505</v>
      </c>
      <c r="F109" s="937">
        <v>140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ht="13.5" thickBot="1" x14ac:dyDescent="0.25">
      <c r="A110" s="338">
        <v>32103</v>
      </c>
      <c r="B110" s="602" t="s">
        <v>540</v>
      </c>
      <c r="C110" s="603" t="s">
        <v>537</v>
      </c>
      <c r="D110" s="604">
        <v>108</v>
      </c>
      <c r="E110" s="605">
        <v>0.505</v>
      </c>
      <c r="F110" s="937">
        <v>140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ht="13.5" thickBot="1" x14ac:dyDescent="0.25">
      <c r="A111" s="338"/>
      <c r="B111" s="25" t="s">
        <v>12</v>
      </c>
      <c r="C111" s="938"/>
      <c r="D111" s="939"/>
      <c r="E111" s="939"/>
      <c r="F111" s="940"/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975</v>
      </c>
      <c r="B112" s="792" t="s">
        <v>974</v>
      </c>
      <c r="C112" s="236" t="s">
        <v>976</v>
      </c>
      <c r="D112" s="237">
        <v>16</v>
      </c>
      <c r="E112" s="237" t="s">
        <v>62</v>
      </c>
      <c r="F112" s="478">
        <v>144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978</v>
      </c>
      <c r="B113" s="793" t="s">
        <v>977</v>
      </c>
      <c r="C113" s="789" t="s">
        <v>976</v>
      </c>
      <c r="D113" s="790">
        <v>16</v>
      </c>
      <c r="E113" s="790" t="s">
        <v>62</v>
      </c>
      <c r="F113" s="791">
        <v>144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280</v>
      </c>
      <c r="B114" s="788" t="s">
        <v>144</v>
      </c>
      <c r="C114" s="789" t="s">
        <v>27</v>
      </c>
      <c r="D114" s="790">
        <v>16</v>
      </c>
      <c r="E114" s="790" t="s">
        <v>62</v>
      </c>
      <c r="F114" s="791">
        <v>144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 t="s">
        <v>281</v>
      </c>
      <c r="B115" s="654" t="s">
        <v>151</v>
      </c>
      <c r="C115" s="239" t="s">
        <v>27</v>
      </c>
      <c r="D115" s="240">
        <v>16</v>
      </c>
      <c r="E115" s="240" t="s">
        <v>62</v>
      </c>
      <c r="F115" s="479">
        <v>144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 t="s">
        <v>282</v>
      </c>
      <c r="B116" s="654" t="s">
        <v>150</v>
      </c>
      <c r="C116" s="239" t="s">
        <v>27</v>
      </c>
      <c r="D116" s="240">
        <v>16</v>
      </c>
      <c r="E116" s="240" t="s">
        <v>62</v>
      </c>
      <c r="F116" s="479">
        <v>144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283</v>
      </c>
      <c r="B117" s="654" t="s">
        <v>204</v>
      </c>
      <c r="C117" s="239" t="s">
        <v>27</v>
      </c>
      <c r="D117" s="240">
        <v>16</v>
      </c>
      <c r="E117" s="240" t="s">
        <v>62</v>
      </c>
      <c r="F117" s="479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416</v>
      </c>
      <c r="B118" s="654" t="s">
        <v>415</v>
      </c>
      <c r="C118" s="239" t="s">
        <v>27</v>
      </c>
      <c r="D118" s="240">
        <v>16</v>
      </c>
      <c r="E118" s="240" t="s">
        <v>62</v>
      </c>
      <c r="F118" s="479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ht="13.5" customHeight="1" x14ac:dyDescent="0.2">
      <c r="A119" s="338" t="s">
        <v>284</v>
      </c>
      <c r="B119" s="654" t="s">
        <v>145</v>
      </c>
      <c r="C119" s="239" t="s">
        <v>27</v>
      </c>
      <c r="D119" s="240">
        <v>16</v>
      </c>
      <c r="E119" s="240" t="s">
        <v>62</v>
      </c>
      <c r="F119" s="479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285</v>
      </c>
      <c r="B120" s="654" t="s">
        <v>146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286</v>
      </c>
      <c r="B121" s="654" t="s">
        <v>147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287</v>
      </c>
      <c r="B122" s="654" t="s">
        <v>148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387</v>
      </c>
      <c r="B123" s="654" t="s">
        <v>148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458</v>
      </c>
      <c r="B124" s="654" t="s">
        <v>457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471</v>
      </c>
      <c r="B125" s="654" t="s">
        <v>152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1157</v>
      </c>
      <c r="B126" s="654" t="s">
        <v>589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1156</v>
      </c>
      <c r="B127" s="654" t="s">
        <v>590</v>
      </c>
      <c r="C127" s="548" t="s">
        <v>27</v>
      </c>
      <c r="D127" s="545">
        <v>16</v>
      </c>
      <c r="E127" s="240" t="s">
        <v>62</v>
      </c>
      <c r="F127" s="557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617</v>
      </c>
      <c r="B128" s="654" t="s">
        <v>618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620</v>
      </c>
      <c r="B129" s="654" t="s">
        <v>619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1226</v>
      </c>
      <c r="B130" s="654" t="s">
        <v>1225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288</v>
      </c>
      <c r="B131" s="655" t="s">
        <v>143</v>
      </c>
      <c r="C131" s="30" t="s">
        <v>31</v>
      </c>
      <c r="D131" s="97">
        <v>10</v>
      </c>
      <c r="E131" s="93" t="s">
        <v>62</v>
      </c>
      <c r="F131" s="480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289</v>
      </c>
      <c r="B132" s="655" t="s">
        <v>142</v>
      </c>
      <c r="C132" s="30" t="s">
        <v>31</v>
      </c>
      <c r="D132" s="97">
        <v>10</v>
      </c>
      <c r="E132" s="93" t="s">
        <v>62</v>
      </c>
      <c r="F132" s="480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290</v>
      </c>
      <c r="B133" s="655" t="s">
        <v>205</v>
      </c>
      <c r="C133" s="30" t="s">
        <v>31</v>
      </c>
      <c r="D133" s="97">
        <v>10</v>
      </c>
      <c r="E133" s="93" t="s">
        <v>62</v>
      </c>
      <c r="F133" s="480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291</v>
      </c>
      <c r="B134" s="655" t="s">
        <v>149</v>
      </c>
      <c r="C134" s="30" t="s">
        <v>31</v>
      </c>
      <c r="D134" s="97">
        <v>10</v>
      </c>
      <c r="E134" s="93" t="s">
        <v>62</v>
      </c>
      <c r="F134" s="480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292</v>
      </c>
      <c r="B135" s="655" t="s">
        <v>206</v>
      </c>
      <c r="C135" s="30" t="s">
        <v>31</v>
      </c>
      <c r="D135" s="97">
        <v>10</v>
      </c>
      <c r="E135" s="93" t="s">
        <v>62</v>
      </c>
      <c r="F135" s="480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293</v>
      </c>
      <c r="B136" s="655" t="s">
        <v>146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294</v>
      </c>
      <c r="B137" s="656" t="s">
        <v>147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843</v>
      </c>
      <c r="B138" s="656" t="s">
        <v>842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893</v>
      </c>
      <c r="B139" s="655" t="s">
        <v>894</v>
      </c>
      <c r="C139" s="52" t="s">
        <v>27</v>
      </c>
      <c r="D139" s="93">
        <v>16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1130</v>
      </c>
      <c r="B140" s="655" t="s">
        <v>589</v>
      </c>
      <c r="C140" s="52" t="s">
        <v>31</v>
      </c>
      <c r="D140" s="93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1128</v>
      </c>
      <c r="B141" s="655" t="s">
        <v>1129</v>
      </c>
      <c r="C141" s="52" t="s">
        <v>31</v>
      </c>
      <c r="D141" s="93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295</v>
      </c>
      <c r="B142" s="657" t="s">
        <v>143</v>
      </c>
      <c r="C142" s="431" t="s">
        <v>209</v>
      </c>
      <c r="D142" s="432">
        <v>6</v>
      </c>
      <c r="E142" s="432" t="s">
        <v>62</v>
      </c>
      <c r="F142" s="481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296</v>
      </c>
      <c r="B143" s="657" t="s">
        <v>149</v>
      </c>
      <c r="C143" s="431" t="s">
        <v>209</v>
      </c>
      <c r="D143" s="432">
        <v>6</v>
      </c>
      <c r="E143" s="432" t="s">
        <v>62</v>
      </c>
      <c r="F143" s="481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252</v>
      </c>
      <c r="B144" s="657" t="s">
        <v>152</v>
      </c>
      <c r="C144" s="431" t="s">
        <v>209</v>
      </c>
      <c r="D144" s="432">
        <v>6</v>
      </c>
      <c r="E144" s="432" t="s">
        <v>62</v>
      </c>
      <c r="F144" s="481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1034</v>
      </c>
      <c r="B145" s="658" t="s">
        <v>589</v>
      </c>
      <c r="C145" s="548" t="s">
        <v>209</v>
      </c>
      <c r="D145" s="545">
        <v>6</v>
      </c>
      <c r="E145" s="545" t="s">
        <v>62</v>
      </c>
      <c r="F145" s="557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1035</v>
      </c>
      <c r="B146" s="1022" t="s">
        <v>590</v>
      </c>
      <c r="C146" s="548" t="s">
        <v>209</v>
      </c>
      <c r="D146" s="545">
        <v>6</v>
      </c>
      <c r="E146" s="545" t="s">
        <v>62</v>
      </c>
      <c r="F146" s="557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1234</v>
      </c>
      <c r="B147" s="1019" t="s">
        <v>1233</v>
      </c>
      <c r="C147" s="1020">
        <v>1000</v>
      </c>
      <c r="D147" s="1021">
        <v>8</v>
      </c>
      <c r="E147" s="545" t="s">
        <v>62</v>
      </c>
      <c r="F147" s="937">
        <v>64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ht="13.5" thickBot="1" x14ac:dyDescent="0.25">
      <c r="A148" s="338" t="s">
        <v>1235</v>
      </c>
      <c r="B148" s="744" t="s">
        <v>1236</v>
      </c>
      <c r="C148" s="549">
        <v>1000</v>
      </c>
      <c r="D148" s="551">
        <v>8</v>
      </c>
      <c r="E148" s="545" t="s">
        <v>62</v>
      </c>
      <c r="F148" s="552">
        <v>64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873"/>
      <c r="B149" s="947" t="s">
        <v>13</v>
      </c>
      <c r="C149" s="959"/>
      <c r="D149" s="25"/>
      <c r="E149" s="968"/>
      <c r="F149" s="963"/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873" t="s">
        <v>1207</v>
      </c>
      <c r="B150" s="985" t="s">
        <v>1210</v>
      </c>
      <c r="C150" s="272" t="s">
        <v>170</v>
      </c>
      <c r="D150" s="983">
        <v>72</v>
      </c>
      <c r="E150" s="437" t="s">
        <v>62</v>
      </c>
      <c r="F150" s="984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873" t="s">
        <v>1208</v>
      </c>
      <c r="B151" s="985" t="s">
        <v>1209</v>
      </c>
      <c r="C151" s="272" t="s">
        <v>2</v>
      </c>
      <c r="D151" s="983">
        <v>36</v>
      </c>
      <c r="E151" s="437" t="s">
        <v>62</v>
      </c>
      <c r="F151" s="984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873" t="s">
        <v>297</v>
      </c>
      <c r="B152" s="986" t="s">
        <v>96</v>
      </c>
      <c r="C152" s="454" t="s">
        <v>118</v>
      </c>
      <c r="D152" s="960">
        <v>12</v>
      </c>
      <c r="E152" s="437" t="s">
        <v>62</v>
      </c>
      <c r="F152" s="964">
        <v>190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873" t="s">
        <v>298</v>
      </c>
      <c r="B153" s="975" t="s">
        <v>14</v>
      </c>
      <c r="C153" s="278" t="s">
        <v>31</v>
      </c>
      <c r="D153" s="961">
        <v>12</v>
      </c>
      <c r="E153" s="437" t="s">
        <v>62</v>
      </c>
      <c r="F153" s="965">
        <v>66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ht="13.5" thickBot="1" x14ac:dyDescent="0.25">
      <c r="A154" s="873" t="s">
        <v>299</v>
      </c>
      <c r="B154" s="987" t="s">
        <v>14</v>
      </c>
      <c r="C154" s="621" t="s">
        <v>15</v>
      </c>
      <c r="D154" s="962">
        <v>6</v>
      </c>
      <c r="E154" s="966" t="s">
        <v>62</v>
      </c>
      <c r="F154" s="967">
        <v>80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338"/>
      <c r="B155" s="373" t="s">
        <v>22</v>
      </c>
      <c r="C155" s="187"/>
      <c r="D155" s="45"/>
      <c r="E155" s="45"/>
      <c r="F155" s="45"/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338" t="s">
        <v>300</v>
      </c>
      <c r="B156" s="331" t="s">
        <v>28</v>
      </c>
      <c r="C156" s="105" t="s">
        <v>27</v>
      </c>
      <c r="D156" s="436">
        <v>16</v>
      </c>
      <c r="E156" s="93" t="s">
        <v>62</v>
      </c>
      <c r="F156" s="106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338" t="s">
        <v>301</v>
      </c>
      <c r="B157" s="622" t="s">
        <v>20</v>
      </c>
      <c r="C157" s="623" t="s">
        <v>27</v>
      </c>
      <c r="D157" s="624">
        <v>16</v>
      </c>
      <c r="E157" s="545" t="s">
        <v>62</v>
      </c>
      <c r="F157" s="625">
        <v>144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338"/>
      <c r="B158" s="330" t="s">
        <v>1245</v>
      </c>
      <c r="C158" s="105" t="s">
        <v>15</v>
      </c>
      <c r="D158" s="436">
        <v>8</v>
      </c>
      <c r="E158" s="93" t="s">
        <v>62</v>
      </c>
      <c r="F158" s="106">
        <v>64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338" t="s">
        <v>302</v>
      </c>
      <c r="B159" s="331" t="s">
        <v>21</v>
      </c>
      <c r="C159" s="105" t="s">
        <v>27</v>
      </c>
      <c r="D159" s="436">
        <v>16</v>
      </c>
      <c r="E159" s="93" t="s">
        <v>62</v>
      </c>
      <c r="F159" s="106">
        <v>144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 t="s">
        <v>303</v>
      </c>
      <c r="B160" s="330" t="s">
        <v>19</v>
      </c>
      <c r="C160" s="105" t="s">
        <v>27</v>
      </c>
      <c r="D160" s="436">
        <v>16</v>
      </c>
      <c r="E160" s="93" t="s">
        <v>62</v>
      </c>
      <c r="F160" s="106">
        <v>144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1244</v>
      </c>
      <c r="B161" s="330" t="s">
        <v>19</v>
      </c>
      <c r="C161" s="105" t="s">
        <v>15</v>
      </c>
      <c r="D161" s="436">
        <v>8</v>
      </c>
      <c r="E161" s="93" t="s">
        <v>62</v>
      </c>
      <c r="F161" s="106">
        <v>64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304</v>
      </c>
      <c r="B162" s="330" t="s">
        <v>187</v>
      </c>
      <c r="C162" s="278" t="s">
        <v>27</v>
      </c>
      <c r="D162" s="436">
        <v>16</v>
      </c>
      <c r="E162" s="93" t="s">
        <v>62</v>
      </c>
      <c r="F162" s="4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305</v>
      </c>
      <c r="B163" s="330" t="s">
        <v>24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306</v>
      </c>
      <c r="B164" s="330" t="s">
        <v>223</v>
      </c>
      <c r="C164" s="278" t="s">
        <v>27</v>
      </c>
      <c r="D164" s="436">
        <v>16</v>
      </c>
      <c r="E164" s="93" t="s">
        <v>62</v>
      </c>
      <c r="F164" s="4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307</v>
      </c>
      <c r="B165" s="330" t="s">
        <v>23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308</v>
      </c>
      <c r="B166" s="331" t="s">
        <v>18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1251</v>
      </c>
      <c r="B167" s="331" t="s">
        <v>18</v>
      </c>
      <c r="C167" s="105" t="s">
        <v>15</v>
      </c>
      <c r="D167" s="436">
        <v>8</v>
      </c>
      <c r="E167" s="93" t="s">
        <v>62</v>
      </c>
      <c r="F167" s="106">
        <v>64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309</v>
      </c>
      <c r="B168" s="330" t="s">
        <v>153</v>
      </c>
      <c r="C168" s="278" t="s">
        <v>27</v>
      </c>
      <c r="D168" s="436">
        <v>16</v>
      </c>
      <c r="E168" s="93" t="s">
        <v>62</v>
      </c>
      <c r="F168" s="4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310</v>
      </c>
      <c r="B169" s="330" t="s">
        <v>154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829</v>
      </c>
      <c r="B170" s="721" t="s">
        <v>830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886</v>
      </c>
      <c r="B171" s="330" t="s">
        <v>882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885</v>
      </c>
      <c r="B172" s="330" t="s">
        <v>881</v>
      </c>
      <c r="C172" s="278" t="s">
        <v>27</v>
      </c>
      <c r="D172" s="436">
        <v>16</v>
      </c>
      <c r="E172" s="93" t="s">
        <v>62</v>
      </c>
      <c r="F172" s="4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884</v>
      </c>
      <c r="B173" s="330" t="s">
        <v>883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613</v>
      </c>
      <c r="B174" s="330" t="s">
        <v>612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311</v>
      </c>
      <c r="B175" s="330" t="s">
        <v>222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583</v>
      </c>
      <c r="B176" s="330" t="s">
        <v>582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857</v>
      </c>
      <c r="B177" s="330" t="s">
        <v>856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767</v>
      </c>
      <c r="B178" s="330" t="s">
        <v>771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768</v>
      </c>
      <c r="B179" s="330" t="s">
        <v>772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761</v>
      </c>
      <c r="B180" s="330" t="s">
        <v>773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707</v>
      </c>
      <c r="B181" s="599" t="s">
        <v>706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479</v>
      </c>
      <c r="B182" s="659" t="s">
        <v>477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480</v>
      </c>
      <c r="B183" s="659" t="s">
        <v>478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312</v>
      </c>
      <c r="B184" s="331" t="s">
        <v>43</v>
      </c>
      <c r="C184" s="105" t="s">
        <v>30</v>
      </c>
      <c r="D184" s="438">
        <v>10</v>
      </c>
      <c r="E184" s="93" t="s">
        <v>62</v>
      </c>
      <c r="F184" s="462">
        <v>84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313</v>
      </c>
      <c r="B185" s="330" t="s">
        <v>40</v>
      </c>
      <c r="C185" s="278" t="s">
        <v>30</v>
      </c>
      <c r="D185" s="436">
        <v>10</v>
      </c>
      <c r="E185" s="93" t="s">
        <v>62</v>
      </c>
      <c r="F185" s="127">
        <v>84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314</v>
      </c>
      <c r="B186" s="330" t="s">
        <v>42</v>
      </c>
      <c r="C186" s="278" t="s">
        <v>30</v>
      </c>
      <c r="D186" s="436">
        <v>10</v>
      </c>
      <c r="E186" s="93" t="s">
        <v>62</v>
      </c>
      <c r="F186" s="127">
        <v>84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315</v>
      </c>
      <c r="B187" s="330" t="s">
        <v>188</v>
      </c>
      <c r="C187" s="278" t="s">
        <v>30</v>
      </c>
      <c r="D187" s="436">
        <v>10</v>
      </c>
      <c r="E187" s="93" t="s">
        <v>62</v>
      </c>
      <c r="F187" s="127">
        <v>84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316</v>
      </c>
      <c r="B188" s="331" t="s">
        <v>41</v>
      </c>
      <c r="C188" s="105" t="s">
        <v>30</v>
      </c>
      <c r="D188" s="438">
        <v>10</v>
      </c>
      <c r="E188" s="93" t="s">
        <v>62</v>
      </c>
      <c r="F188" s="462">
        <v>84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317</v>
      </c>
      <c r="B189" s="330" t="s">
        <v>192</v>
      </c>
      <c r="C189" s="278" t="s">
        <v>30</v>
      </c>
      <c r="D189" s="436">
        <v>10</v>
      </c>
      <c r="E189" s="93" t="s">
        <v>62</v>
      </c>
      <c r="F189" s="127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318</v>
      </c>
      <c r="B190" s="331" t="s">
        <v>44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319</v>
      </c>
      <c r="B191" s="330" t="s">
        <v>75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320</v>
      </c>
      <c r="B192" s="330" t="s">
        <v>178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ht="13.5" thickBot="1" x14ac:dyDescent="0.25">
      <c r="A193" s="338" t="s">
        <v>321</v>
      </c>
      <c r="B193" s="330" t="s">
        <v>179</v>
      </c>
      <c r="C193" s="280" t="s">
        <v>30</v>
      </c>
      <c r="D193" s="439">
        <v>10</v>
      </c>
      <c r="E193" s="94" t="s">
        <v>62</v>
      </c>
      <c r="F193" s="11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ht="13.5" thickBot="1" x14ac:dyDescent="0.25">
      <c r="A194" s="338"/>
      <c r="B194" s="226" t="s">
        <v>34</v>
      </c>
      <c r="C194" s="227"/>
      <c r="D194" s="228"/>
      <c r="E194" s="228"/>
      <c r="F194" s="230"/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585"/>
      <c r="B195" s="25" t="s">
        <v>668</v>
      </c>
      <c r="C195" s="141"/>
      <c r="D195" s="45"/>
      <c r="E195" s="45"/>
      <c r="F195" s="45"/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691" t="s">
        <v>749</v>
      </c>
      <c r="B196" s="660" t="s">
        <v>669</v>
      </c>
      <c r="C196" s="636" t="s">
        <v>741</v>
      </c>
      <c r="D196" s="107">
        <v>12</v>
      </c>
      <c r="E196" s="112" t="s">
        <v>62</v>
      </c>
      <c r="F196" s="406">
        <v>120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691" t="s">
        <v>750</v>
      </c>
      <c r="B197" s="660" t="s">
        <v>678</v>
      </c>
      <c r="C197" s="636" t="s">
        <v>741</v>
      </c>
      <c r="D197" s="107">
        <v>12</v>
      </c>
      <c r="E197" s="112" t="s">
        <v>62</v>
      </c>
      <c r="F197" s="406">
        <v>120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743</v>
      </c>
      <c r="B198" s="637" t="s">
        <v>742</v>
      </c>
      <c r="C198" s="278" t="s">
        <v>741</v>
      </c>
      <c r="D198" s="107">
        <v>12</v>
      </c>
      <c r="E198" s="112" t="s">
        <v>62</v>
      </c>
      <c r="F198" s="406">
        <v>120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746</v>
      </c>
      <c r="B199" s="637" t="s">
        <v>744</v>
      </c>
      <c r="C199" s="568" t="s">
        <v>745</v>
      </c>
      <c r="D199" s="569">
        <v>12</v>
      </c>
      <c r="E199" s="629" t="s">
        <v>62</v>
      </c>
      <c r="F199" s="570">
        <v>120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818</v>
      </c>
      <c r="B200" s="637" t="s">
        <v>817</v>
      </c>
      <c r="C200" s="568" t="s">
        <v>741</v>
      </c>
      <c r="D200" s="107">
        <v>12</v>
      </c>
      <c r="E200" s="112" t="s">
        <v>62</v>
      </c>
      <c r="F200" s="406">
        <v>120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5" t="s">
        <v>481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1031</v>
      </c>
      <c r="B203" s="661" t="s">
        <v>482</v>
      </c>
      <c r="C203" s="131" t="s">
        <v>27</v>
      </c>
      <c r="D203" s="91">
        <v>16</v>
      </c>
      <c r="E203" s="111" t="s">
        <v>102</v>
      </c>
      <c r="F203" s="522">
        <v>144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ht="13.5" thickBot="1" x14ac:dyDescent="0.25">
      <c r="A204" s="338">
        <v>31495</v>
      </c>
      <c r="B204" s="333" t="s">
        <v>755</v>
      </c>
      <c r="C204" s="117" t="s">
        <v>27</v>
      </c>
      <c r="D204" s="94">
        <v>16</v>
      </c>
      <c r="E204" s="113" t="s">
        <v>102</v>
      </c>
      <c r="F204" s="524">
        <v>144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>
        <v>31494</v>
      </c>
      <c r="B205" s="662" t="s">
        <v>783</v>
      </c>
      <c r="C205" s="117" t="s">
        <v>27</v>
      </c>
      <c r="D205" s="94">
        <v>16</v>
      </c>
      <c r="E205" s="113" t="s">
        <v>102</v>
      </c>
      <c r="F205" s="524">
        <v>144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519" t="s">
        <v>34</v>
      </c>
      <c r="C206" s="520"/>
      <c r="D206" s="493"/>
      <c r="E206" s="493"/>
      <c r="F206" s="521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307" t="s">
        <v>16</v>
      </c>
      <c r="C207" s="308"/>
      <c r="D207" s="309"/>
      <c r="E207" s="309"/>
      <c r="F207" s="309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322</v>
      </c>
      <c r="B208" s="329" t="s">
        <v>135</v>
      </c>
      <c r="C208" s="104" t="s">
        <v>37</v>
      </c>
      <c r="D208" s="284">
        <v>15</v>
      </c>
      <c r="E208" s="95" t="s">
        <v>102</v>
      </c>
      <c r="F208" s="115">
        <v>128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x14ac:dyDescent="0.2">
      <c r="A209" s="338" t="s">
        <v>323</v>
      </c>
      <c r="B209" s="331" t="s">
        <v>46</v>
      </c>
      <c r="C209" s="272" t="s">
        <v>37</v>
      </c>
      <c r="D209" s="275">
        <v>15</v>
      </c>
      <c r="E209" s="97" t="s">
        <v>102</v>
      </c>
      <c r="F209" s="462">
        <v>128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639</v>
      </c>
      <c r="B210" s="330" t="s">
        <v>638</v>
      </c>
      <c r="C210" s="50" t="s">
        <v>2</v>
      </c>
      <c r="D210" s="581">
        <v>18</v>
      </c>
      <c r="E210" s="93" t="s">
        <v>102</v>
      </c>
      <c r="F210" s="52">
        <v>147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1037</v>
      </c>
      <c r="B211" s="637" t="s">
        <v>694</v>
      </c>
      <c r="C211" s="630" t="s">
        <v>172</v>
      </c>
      <c r="D211" s="631">
        <v>16</v>
      </c>
      <c r="E211" s="93" t="s">
        <v>102</v>
      </c>
      <c r="F211" s="536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x14ac:dyDescent="0.2">
      <c r="A212" s="338"/>
      <c r="B212" s="1047" t="s">
        <v>1273</v>
      </c>
      <c r="C212" s="630">
        <v>1000</v>
      </c>
      <c r="D212" s="631">
        <v>8</v>
      </c>
      <c r="E212" s="93" t="s">
        <v>102</v>
      </c>
      <c r="F212" s="536">
        <v>64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641</v>
      </c>
      <c r="B213" s="583" t="s">
        <v>644</v>
      </c>
      <c r="C213" s="50" t="s">
        <v>2</v>
      </c>
      <c r="D213" s="581">
        <v>18</v>
      </c>
      <c r="E213" s="93" t="s">
        <v>102</v>
      </c>
      <c r="F213" s="52">
        <v>147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1036</v>
      </c>
      <c r="B214" s="1048" t="s">
        <v>693</v>
      </c>
      <c r="C214" s="630" t="s">
        <v>172</v>
      </c>
      <c r="D214" s="631">
        <v>16</v>
      </c>
      <c r="E214" s="93" t="s">
        <v>102</v>
      </c>
      <c r="F214" s="536">
        <v>144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640</v>
      </c>
      <c r="B215" s="583" t="s">
        <v>645</v>
      </c>
      <c r="C215" s="50" t="s">
        <v>2</v>
      </c>
      <c r="D215" s="581">
        <v>18</v>
      </c>
      <c r="E215" s="93" t="s">
        <v>102</v>
      </c>
      <c r="F215" s="52">
        <v>114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324</v>
      </c>
      <c r="B216" s="332" t="s">
        <v>703</v>
      </c>
      <c r="C216" s="279" t="s">
        <v>29</v>
      </c>
      <c r="D216" s="285">
        <v>12</v>
      </c>
      <c r="E216" s="97" t="s">
        <v>102</v>
      </c>
      <c r="F216" s="162">
        <v>190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705</v>
      </c>
      <c r="B217" s="598" t="s">
        <v>704</v>
      </c>
      <c r="C217" s="279" t="s">
        <v>29</v>
      </c>
      <c r="D217" s="285">
        <v>12</v>
      </c>
      <c r="E217" s="97" t="s">
        <v>102</v>
      </c>
      <c r="F217" s="162">
        <v>190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ht="13.5" thickBot="1" x14ac:dyDescent="0.25">
      <c r="A218" s="338" t="s">
        <v>325</v>
      </c>
      <c r="B218" s="334" t="s">
        <v>83</v>
      </c>
      <c r="C218" s="287" t="s">
        <v>29</v>
      </c>
      <c r="D218" s="286">
        <v>12</v>
      </c>
      <c r="E218" s="160" t="s">
        <v>102</v>
      </c>
      <c r="F218" s="164">
        <v>190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ht="13.5" thickBot="1" x14ac:dyDescent="0.25">
      <c r="A219" s="338"/>
      <c r="B219" s="226" t="s">
        <v>34</v>
      </c>
      <c r="C219" s="227"/>
      <c r="D219" s="228"/>
      <c r="E219" s="228"/>
      <c r="F219" s="230"/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ht="13.5" thickBot="1" x14ac:dyDescent="0.25">
      <c r="A220" s="338"/>
      <c r="B220" s="461" t="s">
        <v>17</v>
      </c>
      <c r="C220" s="313"/>
      <c r="D220" s="309"/>
      <c r="E220" s="309"/>
      <c r="F220" s="309"/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690" t="s">
        <v>326</v>
      </c>
      <c r="B221" s="626" t="s">
        <v>39</v>
      </c>
      <c r="C221" s="104" t="s">
        <v>37</v>
      </c>
      <c r="D221" s="284">
        <v>15</v>
      </c>
      <c r="E221" s="95" t="s">
        <v>102</v>
      </c>
      <c r="F221" s="115">
        <v>128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646</v>
      </c>
      <c r="B222" s="622" t="s">
        <v>95</v>
      </c>
      <c r="C222" s="50" t="s">
        <v>2</v>
      </c>
      <c r="D222" s="581">
        <v>18</v>
      </c>
      <c r="E222" s="93" t="s">
        <v>102</v>
      </c>
      <c r="F222" s="52">
        <v>147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697</v>
      </c>
      <c r="B223" s="627" t="s">
        <v>696</v>
      </c>
      <c r="C223" s="630" t="s">
        <v>172</v>
      </c>
      <c r="D223" s="631">
        <v>16</v>
      </c>
      <c r="E223" s="93" t="s">
        <v>102</v>
      </c>
      <c r="F223" s="536">
        <v>144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 t="s">
        <v>327</v>
      </c>
      <c r="B224" s="628" t="s">
        <v>136</v>
      </c>
      <c r="C224" s="280" t="s">
        <v>29</v>
      </c>
      <c r="D224" s="288">
        <v>12</v>
      </c>
      <c r="E224" s="94" t="s">
        <v>102</v>
      </c>
      <c r="F224" s="129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226" t="s">
        <v>34</v>
      </c>
      <c r="C225" s="227"/>
      <c r="D225" s="228"/>
      <c r="E225" s="228"/>
      <c r="F225" s="230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461" t="s">
        <v>119</v>
      </c>
      <c r="C226" s="313"/>
      <c r="D226" s="309"/>
      <c r="E226" s="309"/>
      <c r="F226" s="309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328</v>
      </c>
      <c r="B227" s="335" t="s">
        <v>137</v>
      </c>
      <c r="C227" s="277" t="s">
        <v>37</v>
      </c>
      <c r="D227" s="289">
        <v>15</v>
      </c>
      <c r="E227" s="95" t="s">
        <v>102</v>
      </c>
      <c r="F227" s="131">
        <v>128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648</v>
      </c>
      <c r="B228" s="330" t="s">
        <v>117</v>
      </c>
      <c r="C228" s="50" t="s">
        <v>2</v>
      </c>
      <c r="D228" s="581">
        <v>18</v>
      </c>
      <c r="E228" s="93" t="s">
        <v>102</v>
      </c>
      <c r="F228" s="52">
        <v>147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1223</v>
      </c>
      <c r="B229" s="333" t="s">
        <v>1224</v>
      </c>
      <c r="C229" s="630" t="s">
        <v>172</v>
      </c>
      <c r="D229" s="631">
        <v>16</v>
      </c>
      <c r="E229" s="93" t="s">
        <v>102</v>
      </c>
      <c r="F229" s="536">
        <v>144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 t="s">
        <v>329</v>
      </c>
      <c r="B230" s="333" t="s">
        <v>138</v>
      </c>
      <c r="C230" s="280" t="s">
        <v>29</v>
      </c>
      <c r="D230" s="288">
        <v>12</v>
      </c>
      <c r="E230" s="94" t="s">
        <v>102</v>
      </c>
      <c r="F230" s="129">
        <v>190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226" t="s">
        <v>34</v>
      </c>
      <c r="C231" s="227"/>
      <c r="D231" s="228"/>
      <c r="E231" s="228"/>
      <c r="F231" s="230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376" t="s">
        <v>114</v>
      </c>
      <c r="C232" s="377"/>
      <c r="D232" s="378"/>
      <c r="E232" s="378"/>
      <c r="F232" s="378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330</v>
      </c>
      <c r="B233" s="663" t="s">
        <v>112</v>
      </c>
      <c r="C233" s="131" t="s">
        <v>27</v>
      </c>
      <c r="D233" s="131">
        <v>16</v>
      </c>
      <c r="E233" s="131" t="s">
        <v>62</v>
      </c>
      <c r="F233" s="522">
        <v>144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331</v>
      </c>
      <c r="B234" s="660" t="s">
        <v>113</v>
      </c>
      <c r="C234" s="127" t="s">
        <v>27</v>
      </c>
      <c r="D234" s="127">
        <v>16</v>
      </c>
      <c r="E234" s="127" t="s">
        <v>62</v>
      </c>
      <c r="F234" s="523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1032</v>
      </c>
      <c r="B235" s="660" t="s">
        <v>521</v>
      </c>
      <c r="C235" s="127" t="s">
        <v>27</v>
      </c>
      <c r="D235" s="127">
        <v>16</v>
      </c>
      <c r="E235" s="127" t="s">
        <v>62</v>
      </c>
      <c r="F235" s="523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879</v>
      </c>
      <c r="B236" s="660" t="s">
        <v>880</v>
      </c>
      <c r="C236" s="127" t="s">
        <v>27</v>
      </c>
      <c r="D236" s="127">
        <v>16</v>
      </c>
      <c r="E236" s="127" t="s">
        <v>62</v>
      </c>
      <c r="F236" s="523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x14ac:dyDescent="0.2">
      <c r="A237" s="338" t="s">
        <v>332</v>
      </c>
      <c r="B237" s="660" t="s">
        <v>177</v>
      </c>
      <c r="C237" s="127" t="s">
        <v>27</v>
      </c>
      <c r="D237" s="127">
        <v>16</v>
      </c>
      <c r="E237" s="127" t="s">
        <v>62</v>
      </c>
      <c r="F237" s="523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519" t="s">
        <v>34</v>
      </c>
      <c r="C238" s="520"/>
      <c r="D238" s="493"/>
      <c r="E238" s="493"/>
      <c r="F238" s="521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873"/>
      <c r="B239" s="1053" t="s">
        <v>228</v>
      </c>
      <c r="C239" s="376"/>
      <c r="D239" s="376"/>
      <c r="E239" s="376"/>
      <c r="F239" s="1054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873" t="s">
        <v>333</v>
      </c>
      <c r="B240" s="1051" t="s">
        <v>224</v>
      </c>
      <c r="C240" s="131" t="s">
        <v>227</v>
      </c>
      <c r="D240" s="131">
        <v>16</v>
      </c>
      <c r="E240" s="131" t="s">
        <v>62</v>
      </c>
      <c r="F240" s="588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873" t="s">
        <v>334</v>
      </c>
      <c r="B241" s="1050" t="s">
        <v>225</v>
      </c>
      <c r="C241" s="127" t="s">
        <v>227</v>
      </c>
      <c r="D241" s="127">
        <v>16</v>
      </c>
      <c r="E241" s="127" t="s">
        <v>62</v>
      </c>
      <c r="F241" s="589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873" t="s">
        <v>335</v>
      </c>
      <c r="B242" s="1050" t="s">
        <v>226</v>
      </c>
      <c r="C242" s="127" t="s">
        <v>227</v>
      </c>
      <c r="D242" s="127">
        <v>16</v>
      </c>
      <c r="E242" s="127" t="s">
        <v>62</v>
      </c>
      <c r="F242" s="589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873" t="s">
        <v>777</v>
      </c>
      <c r="B243" s="1050" t="s">
        <v>776</v>
      </c>
      <c r="C243" s="127" t="s">
        <v>227</v>
      </c>
      <c r="D243" s="127">
        <v>16</v>
      </c>
      <c r="E243" s="127" t="s">
        <v>62</v>
      </c>
      <c r="F243" s="589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873" t="s">
        <v>779</v>
      </c>
      <c r="B244" s="721" t="s">
        <v>778</v>
      </c>
      <c r="C244" s="127" t="s">
        <v>227</v>
      </c>
      <c r="D244" s="127">
        <v>16</v>
      </c>
      <c r="E244" s="127" t="s">
        <v>62</v>
      </c>
      <c r="F244" s="589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3" t="s">
        <v>689</v>
      </c>
      <c r="B245" s="1050" t="s">
        <v>688</v>
      </c>
      <c r="C245" s="127" t="s">
        <v>227</v>
      </c>
      <c r="D245" s="127">
        <v>16</v>
      </c>
      <c r="E245" s="127" t="s">
        <v>62</v>
      </c>
      <c r="F245" s="589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3" t="s">
        <v>690</v>
      </c>
      <c r="B246" s="1050" t="s">
        <v>691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3" t="s">
        <v>1239</v>
      </c>
      <c r="B247" s="1050" t="s">
        <v>1238</v>
      </c>
      <c r="C247" s="127" t="s">
        <v>1237</v>
      </c>
      <c r="D247" s="127">
        <v>12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73" t="s">
        <v>1241</v>
      </c>
      <c r="B248" s="1052" t="s">
        <v>1240</v>
      </c>
      <c r="C248" s="612" t="s">
        <v>1237</v>
      </c>
      <c r="D248" s="612">
        <v>12</v>
      </c>
      <c r="E248" s="612" t="s">
        <v>62</v>
      </c>
      <c r="F248" s="1055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ht="13.5" thickBot="1" x14ac:dyDescent="0.25">
      <c r="A249" s="338"/>
      <c r="B249" s="519" t="s">
        <v>34</v>
      </c>
      <c r="C249" s="520"/>
      <c r="D249" s="493"/>
      <c r="E249" s="493"/>
      <c r="F249" s="521"/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338"/>
      <c r="B250" s="376" t="s">
        <v>483</v>
      </c>
      <c r="C250" s="376"/>
      <c r="D250" s="378"/>
      <c r="E250" s="378"/>
      <c r="F250" s="378"/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ht="13.5" thickBot="1" x14ac:dyDescent="0.25">
      <c r="A251" s="338" t="s">
        <v>485</v>
      </c>
      <c r="B251" s="333" t="s">
        <v>484</v>
      </c>
      <c r="C251" s="280" t="s">
        <v>172</v>
      </c>
      <c r="D251" s="288">
        <v>16</v>
      </c>
      <c r="E251" s="94" t="s">
        <v>63</v>
      </c>
      <c r="F251" s="382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ht="13.5" thickBot="1" x14ac:dyDescent="0.25">
      <c r="A252" s="338"/>
      <c r="B252" s="226" t="s">
        <v>34</v>
      </c>
      <c r="C252" s="227"/>
      <c r="D252" s="228"/>
      <c r="E252" s="228"/>
      <c r="F252" s="230"/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338"/>
      <c r="B253" s="376" t="s">
        <v>229</v>
      </c>
      <c r="C253" s="376"/>
      <c r="D253" s="378"/>
      <c r="E253" s="378"/>
      <c r="F253" s="378"/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 t="s">
        <v>336</v>
      </c>
      <c r="B254" s="330" t="s">
        <v>180</v>
      </c>
      <c r="C254" s="278" t="s">
        <v>172</v>
      </c>
      <c r="D254" s="290">
        <v>16</v>
      </c>
      <c r="E254" s="93" t="s">
        <v>102</v>
      </c>
      <c r="F254" s="124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ht="13.5" thickBot="1" x14ac:dyDescent="0.25">
      <c r="A255" s="338"/>
      <c r="B255" s="226" t="s">
        <v>34</v>
      </c>
      <c r="C255" s="227"/>
      <c r="D255" s="228"/>
      <c r="E255" s="228"/>
      <c r="F255" s="230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/>
      <c r="B256" s="461" t="s">
        <v>104</v>
      </c>
      <c r="C256" s="461"/>
      <c r="D256" s="309"/>
      <c r="E256" s="309"/>
      <c r="F256" s="309"/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338" t="s">
        <v>337</v>
      </c>
      <c r="B257" s="664" t="s">
        <v>109</v>
      </c>
      <c r="C257" s="443" t="s">
        <v>106</v>
      </c>
      <c r="D257" s="115">
        <v>64</v>
      </c>
      <c r="E257" s="115" t="s">
        <v>62</v>
      </c>
      <c r="F257" s="136">
        <v>36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338" t="s">
        <v>614</v>
      </c>
      <c r="B258" s="665" t="s">
        <v>108</v>
      </c>
      <c r="C258" s="442" t="s">
        <v>105</v>
      </c>
      <c r="D258" s="492">
        <v>64</v>
      </c>
      <c r="E258" s="462" t="s">
        <v>62</v>
      </c>
      <c r="F258" s="123">
        <v>36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690" t="s">
        <v>437</v>
      </c>
      <c r="B259" s="666" t="s">
        <v>110</v>
      </c>
      <c r="C259" s="446" t="s">
        <v>107</v>
      </c>
      <c r="D259" s="492">
        <v>64</v>
      </c>
      <c r="E259" s="463" t="s">
        <v>62</v>
      </c>
      <c r="F259" s="134">
        <v>36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690"/>
      <c r="B260" s="226" t="s">
        <v>34</v>
      </c>
      <c r="C260" s="227"/>
      <c r="D260" s="493"/>
      <c r="E260" s="228"/>
      <c r="F260" s="230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690"/>
      <c r="B261" s="309" t="s">
        <v>80</v>
      </c>
      <c r="C261" s="309"/>
      <c r="D261" s="309"/>
      <c r="E261" s="309"/>
      <c r="F261" s="309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690" t="s">
        <v>338</v>
      </c>
      <c r="B262" s="667" t="s">
        <v>156</v>
      </c>
      <c r="C262" s="91" t="s">
        <v>129</v>
      </c>
      <c r="D262" s="1107">
        <v>64</v>
      </c>
      <c r="E262" s="115" t="s">
        <v>62</v>
      </c>
      <c r="F262" s="91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690" t="s">
        <v>339</v>
      </c>
      <c r="B263" s="668" t="s">
        <v>176</v>
      </c>
      <c r="C263" s="93" t="s">
        <v>129</v>
      </c>
      <c r="D263" s="1104"/>
      <c r="E263" s="127" t="s">
        <v>62</v>
      </c>
      <c r="F263" s="9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2.75" customHeight="1" x14ac:dyDescent="0.2">
      <c r="A264" s="690" t="s">
        <v>340</v>
      </c>
      <c r="B264" s="660" t="s">
        <v>81</v>
      </c>
      <c r="C264" s="1101" t="s">
        <v>453</v>
      </c>
      <c r="D264" s="1104"/>
      <c r="E264" s="127" t="s">
        <v>62</v>
      </c>
      <c r="F264" s="93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690" t="s">
        <v>341</v>
      </c>
      <c r="B265" s="660" t="s">
        <v>88</v>
      </c>
      <c r="C265" s="1102"/>
      <c r="D265" s="1104"/>
      <c r="E265" s="127" t="s">
        <v>62</v>
      </c>
      <c r="F265" s="93">
        <v>36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x14ac:dyDescent="0.2">
      <c r="A266" s="690" t="s">
        <v>473</v>
      </c>
      <c r="B266" s="660" t="s">
        <v>155</v>
      </c>
      <c r="C266" s="1102"/>
      <c r="D266" s="1104"/>
      <c r="E266" s="492" t="s">
        <v>62</v>
      </c>
      <c r="F266" s="123">
        <v>36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476</v>
      </c>
      <c r="B267" s="660" t="s">
        <v>101</v>
      </c>
      <c r="C267" s="1102"/>
      <c r="D267" s="1104"/>
      <c r="E267" s="492" t="s">
        <v>62</v>
      </c>
      <c r="F267" s="123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2.75" customHeight="1" x14ac:dyDescent="0.2">
      <c r="A268" s="690" t="s">
        <v>454</v>
      </c>
      <c r="B268" s="660" t="s">
        <v>32</v>
      </c>
      <c r="C268" s="1102"/>
      <c r="D268" s="1104"/>
      <c r="E268" s="492" t="s">
        <v>62</v>
      </c>
      <c r="F268" s="12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" customHeight="1" x14ac:dyDescent="0.2">
      <c r="A269" s="690" t="s">
        <v>520</v>
      </c>
      <c r="B269" s="665" t="s">
        <v>89</v>
      </c>
      <c r="C269" s="1102"/>
      <c r="D269" s="1104"/>
      <c r="E269" s="492" t="s">
        <v>62</v>
      </c>
      <c r="F269" s="52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2.75" customHeight="1" x14ac:dyDescent="0.2">
      <c r="A270" s="690" t="s">
        <v>498</v>
      </c>
      <c r="B270" s="660" t="s">
        <v>45</v>
      </c>
      <c r="C270" s="1103"/>
      <c r="D270" s="1105"/>
      <c r="E270" s="49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2.75" customHeight="1" x14ac:dyDescent="0.2">
      <c r="A271" s="690" t="s">
        <v>653</v>
      </c>
      <c r="B271" s="669" t="s">
        <v>658</v>
      </c>
      <c r="C271" s="579" t="s">
        <v>533</v>
      </c>
      <c r="D271" s="1106">
        <v>32</v>
      </c>
      <c r="E271" s="492" t="s">
        <v>62</v>
      </c>
      <c r="F271" s="123">
        <v>60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2.75" customHeight="1" x14ac:dyDescent="0.2">
      <c r="A272" s="690" t="s">
        <v>654</v>
      </c>
      <c r="B272" s="669" t="s">
        <v>659</v>
      </c>
      <c r="C272" s="579" t="s">
        <v>533</v>
      </c>
      <c r="D272" s="1104"/>
      <c r="E272" s="492" t="s">
        <v>62</v>
      </c>
      <c r="F272" s="123">
        <v>60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656</v>
      </c>
      <c r="B273" s="669" t="s">
        <v>660</v>
      </c>
      <c r="C273" s="579" t="s">
        <v>533</v>
      </c>
      <c r="D273" s="1104"/>
      <c r="E273" s="492" t="s">
        <v>62</v>
      </c>
      <c r="F273" s="123">
        <v>60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.75" customHeight="1" x14ac:dyDescent="0.2">
      <c r="A274" s="690" t="s">
        <v>663</v>
      </c>
      <c r="B274" s="669" t="s">
        <v>662</v>
      </c>
      <c r="C274" s="579" t="s">
        <v>533</v>
      </c>
      <c r="D274" s="1104"/>
      <c r="E274" s="492" t="s">
        <v>62</v>
      </c>
      <c r="F274" s="123">
        <v>60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665</v>
      </c>
      <c r="B275" s="669" t="s">
        <v>664</v>
      </c>
      <c r="C275" s="579" t="s">
        <v>533</v>
      </c>
      <c r="D275" s="1104"/>
      <c r="E275" s="492" t="s">
        <v>62</v>
      </c>
      <c r="F275" s="123">
        <v>60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667</v>
      </c>
      <c r="B276" s="669" t="s">
        <v>666</v>
      </c>
      <c r="C276" s="579" t="s">
        <v>533</v>
      </c>
      <c r="D276" s="1104"/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657</v>
      </c>
      <c r="B277" s="669" t="s">
        <v>661</v>
      </c>
      <c r="C277" s="503" t="s">
        <v>129</v>
      </c>
      <c r="D277" s="1104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655</v>
      </c>
      <c r="B278" s="669" t="s">
        <v>659</v>
      </c>
      <c r="C278" s="503" t="s">
        <v>129</v>
      </c>
      <c r="D278" s="1105"/>
      <c r="E278" s="492" t="s">
        <v>62</v>
      </c>
      <c r="F278" s="123"/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342</v>
      </c>
      <c r="B279" s="660" t="s">
        <v>88</v>
      </c>
      <c r="C279" s="517" t="s">
        <v>533</v>
      </c>
      <c r="D279" s="518">
        <v>48</v>
      </c>
      <c r="E279" s="492" t="s">
        <v>62</v>
      </c>
      <c r="F279" s="123">
        <v>48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>
        <v>31931</v>
      </c>
      <c r="B280" s="660" t="s">
        <v>530</v>
      </c>
      <c r="C280" s="517" t="s">
        <v>532</v>
      </c>
      <c r="D280" s="518">
        <v>32</v>
      </c>
      <c r="E280" s="492" t="s">
        <v>62</v>
      </c>
      <c r="F280" s="123">
        <v>24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>
        <v>31930</v>
      </c>
      <c r="B281" s="660" t="s">
        <v>531</v>
      </c>
      <c r="C281" s="517" t="s">
        <v>532</v>
      </c>
      <c r="D281" s="518">
        <v>32</v>
      </c>
      <c r="E281" s="492" t="s">
        <v>62</v>
      </c>
      <c r="F281" s="123">
        <v>24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1062</v>
      </c>
      <c r="B282" s="660" t="s">
        <v>1060</v>
      </c>
      <c r="C282" s="517" t="s">
        <v>1061</v>
      </c>
      <c r="D282" s="518">
        <v>64</v>
      </c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3.5" thickBot="1" x14ac:dyDescent="0.25">
      <c r="A283" s="690" t="s">
        <v>343</v>
      </c>
      <c r="B283" s="670" t="s">
        <v>32</v>
      </c>
      <c r="C283" s="52" t="s">
        <v>82</v>
      </c>
      <c r="D283" s="52">
        <v>24</v>
      </c>
      <c r="E283" s="492" t="s">
        <v>62</v>
      </c>
      <c r="F283" s="52">
        <v>80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3.5" thickBot="1" x14ac:dyDescent="0.25">
      <c r="A284" s="338"/>
      <c r="B284" s="246" t="s">
        <v>34</v>
      </c>
      <c r="C284" s="247"/>
      <c r="D284" s="228"/>
      <c r="E284" s="228"/>
      <c r="F284" s="230"/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338" t="s">
        <v>233</v>
      </c>
      <c r="B285" s="671" t="s">
        <v>25</v>
      </c>
      <c r="C285" s="47"/>
      <c r="D285" s="48">
        <v>500</v>
      </c>
      <c r="E285" s="48"/>
      <c r="F285" s="92"/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x14ac:dyDescent="0.2">
      <c r="A286" s="338" t="s">
        <v>635</v>
      </c>
      <c r="B286" s="672" t="s">
        <v>634</v>
      </c>
      <c r="C286" s="571"/>
      <c r="D286" s="572">
        <v>500</v>
      </c>
      <c r="E286" s="572"/>
      <c r="F286" s="574"/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3.5" thickBot="1" x14ac:dyDescent="0.25">
      <c r="A287" s="338" t="s">
        <v>234</v>
      </c>
      <c r="B287" s="673" t="s">
        <v>200</v>
      </c>
      <c r="C287" s="428"/>
      <c r="D287" s="429">
        <v>500</v>
      </c>
      <c r="E287" s="429"/>
      <c r="F287" s="429"/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x14ac:dyDescent="0.2">
      <c r="A288" s="338" t="s">
        <v>344</v>
      </c>
      <c r="B288" s="674" t="s">
        <v>157</v>
      </c>
      <c r="C288" s="414" t="s">
        <v>36</v>
      </c>
      <c r="D288" s="415">
        <v>25</v>
      </c>
      <c r="E288" s="416" t="s">
        <v>63</v>
      </c>
      <c r="F288" s="416">
        <v>35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x14ac:dyDescent="0.2">
      <c r="A289" s="338" t="s">
        <v>345</v>
      </c>
      <c r="B289" s="675" t="s">
        <v>158</v>
      </c>
      <c r="C289" s="304" t="s">
        <v>36</v>
      </c>
      <c r="D289" s="274">
        <v>25</v>
      </c>
      <c r="E289" s="93" t="s">
        <v>63</v>
      </c>
      <c r="F289" s="97">
        <v>35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346</v>
      </c>
      <c r="B290" s="675" t="s">
        <v>159</v>
      </c>
      <c r="C290" s="304" t="s">
        <v>36</v>
      </c>
      <c r="D290" s="274">
        <v>25</v>
      </c>
      <c r="E290" s="93" t="s">
        <v>63</v>
      </c>
      <c r="F290" s="97">
        <v>35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822</v>
      </c>
      <c r="B291" s="675" t="s">
        <v>157</v>
      </c>
      <c r="C291" s="304" t="s">
        <v>821</v>
      </c>
      <c r="D291" s="276">
        <v>14</v>
      </c>
      <c r="E291" s="93" t="s">
        <v>63</v>
      </c>
      <c r="F291" s="97">
        <v>30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338" t="s">
        <v>980</v>
      </c>
      <c r="B292" s="675" t="s">
        <v>159</v>
      </c>
      <c r="C292" s="304" t="s">
        <v>821</v>
      </c>
      <c r="D292" s="276">
        <v>14</v>
      </c>
      <c r="E292" s="93" t="s">
        <v>63</v>
      </c>
      <c r="F292" s="97">
        <v>30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981</v>
      </c>
      <c r="B293" s="675" t="s">
        <v>159</v>
      </c>
      <c r="C293" s="304" t="s">
        <v>2</v>
      </c>
      <c r="D293" s="276">
        <v>14</v>
      </c>
      <c r="E293" s="93" t="s">
        <v>63</v>
      </c>
      <c r="F293" s="97">
        <v>30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347</v>
      </c>
      <c r="B294" s="675" t="s">
        <v>121</v>
      </c>
      <c r="C294" s="305" t="s">
        <v>122</v>
      </c>
      <c r="D294" s="107">
        <v>25</v>
      </c>
      <c r="E294" s="93" t="s">
        <v>63</v>
      </c>
      <c r="F294" s="93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348</v>
      </c>
      <c r="B295" s="675" t="s">
        <v>123</v>
      </c>
      <c r="C295" s="305" t="s">
        <v>122</v>
      </c>
      <c r="D295" s="107">
        <v>25</v>
      </c>
      <c r="E295" s="93" t="s">
        <v>63</v>
      </c>
      <c r="F295" s="93">
        <v>35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>
        <v>31945</v>
      </c>
      <c r="B296" s="675" t="s">
        <v>526</v>
      </c>
      <c r="C296" s="305" t="s">
        <v>527</v>
      </c>
      <c r="D296" s="107">
        <v>14</v>
      </c>
      <c r="E296" s="93" t="s">
        <v>63</v>
      </c>
      <c r="F296" s="93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>
        <v>31946</v>
      </c>
      <c r="B297" s="675" t="s">
        <v>529</v>
      </c>
      <c r="C297" s="305" t="s">
        <v>527</v>
      </c>
      <c r="D297" s="107">
        <v>14</v>
      </c>
      <c r="E297" s="93" t="s">
        <v>63</v>
      </c>
      <c r="F297" s="93">
        <v>30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/>
      <c r="B298" s="675"/>
      <c r="C298" s="305"/>
      <c r="D298" s="107"/>
      <c r="E298" s="93"/>
      <c r="F298" s="93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9" t="s">
        <v>349</v>
      </c>
      <c r="B299" s="676" t="s">
        <v>127</v>
      </c>
      <c r="C299" s="306" t="s">
        <v>128</v>
      </c>
      <c r="D299" s="303">
        <v>30</v>
      </c>
      <c r="E299" s="296" t="s">
        <v>64</v>
      </c>
      <c r="F299" s="299">
        <v>30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9" t="s">
        <v>652</v>
      </c>
      <c r="B300" s="676" t="s">
        <v>472</v>
      </c>
      <c r="C300" s="306" t="s">
        <v>128</v>
      </c>
      <c r="D300" s="303">
        <v>16</v>
      </c>
      <c r="E300" s="296" t="s">
        <v>64</v>
      </c>
      <c r="F300" s="299">
        <v>30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9" t="s">
        <v>500</v>
      </c>
      <c r="B301" s="676" t="s">
        <v>499</v>
      </c>
      <c r="C301" s="306" t="s">
        <v>128</v>
      </c>
      <c r="D301" s="303">
        <v>20</v>
      </c>
      <c r="E301" s="296" t="s">
        <v>64</v>
      </c>
      <c r="F301" s="299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9"/>
      <c r="B302" s="676"/>
      <c r="C302" s="306"/>
      <c r="D302" s="303"/>
      <c r="E302" s="296"/>
      <c r="F302" s="29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350</v>
      </c>
      <c r="B303" s="675" t="s">
        <v>201</v>
      </c>
      <c r="C303" s="305" t="s">
        <v>202</v>
      </c>
      <c r="D303" s="107"/>
      <c r="E303" s="93" t="s">
        <v>64</v>
      </c>
      <c r="F303" s="93">
        <v>100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351</v>
      </c>
      <c r="B304" s="675" t="s">
        <v>190</v>
      </c>
      <c r="C304" s="305" t="s">
        <v>202</v>
      </c>
      <c r="D304" s="107"/>
      <c r="E304" s="93" t="s">
        <v>64</v>
      </c>
      <c r="F304" s="93">
        <v>100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>
        <v>31195</v>
      </c>
      <c r="B305" s="675" t="s">
        <v>522</v>
      </c>
      <c r="C305" s="305" t="s">
        <v>523</v>
      </c>
      <c r="D305" s="107">
        <v>22</v>
      </c>
      <c r="E305" s="93" t="s">
        <v>64</v>
      </c>
      <c r="F305" s="93">
        <v>80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572</v>
      </c>
      <c r="B306" s="675" t="s">
        <v>508</v>
      </c>
      <c r="C306" s="305" t="s">
        <v>523</v>
      </c>
      <c r="D306" s="107">
        <v>22</v>
      </c>
      <c r="E306" s="93"/>
      <c r="F306" s="93">
        <v>80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31198</v>
      </c>
      <c r="B307" s="675" t="s">
        <v>509</v>
      </c>
      <c r="C307" s="305" t="s">
        <v>523</v>
      </c>
      <c r="D307" s="107">
        <v>22</v>
      </c>
      <c r="E307" s="93" t="s">
        <v>63</v>
      </c>
      <c r="F307" s="93">
        <v>80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9" t="s">
        <v>397</v>
      </c>
      <c r="B308" s="676" t="s">
        <v>399</v>
      </c>
      <c r="C308" s="306" t="s">
        <v>128</v>
      </c>
      <c r="D308" s="303">
        <v>16</v>
      </c>
      <c r="E308" s="93" t="s">
        <v>64</v>
      </c>
      <c r="F308" s="299">
        <v>80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9" t="s">
        <v>398</v>
      </c>
      <c r="B309" s="676" t="s">
        <v>400</v>
      </c>
      <c r="C309" s="306" t="s">
        <v>128</v>
      </c>
      <c r="D309" s="303">
        <v>16</v>
      </c>
      <c r="E309" s="93" t="s">
        <v>64</v>
      </c>
      <c r="F309" s="299">
        <v>80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352</v>
      </c>
      <c r="B310" s="676" t="s">
        <v>236</v>
      </c>
      <c r="C310" s="306" t="s">
        <v>235</v>
      </c>
      <c r="D310" s="303">
        <v>29</v>
      </c>
      <c r="E310" s="93" t="s">
        <v>64</v>
      </c>
      <c r="F310" s="299">
        <v>100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353</v>
      </c>
      <c r="B311" s="676" t="s">
        <v>237</v>
      </c>
      <c r="C311" s="306" t="s">
        <v>238</v>
      </c>
      <c r="D311" s="303">
        <v>30</v>
      </c>
      <c r="E311" s="93" t="s">
        <v>64</v>
      </c>
      <c r="F311" s="299">
        <v>100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354</v>
      </c>
      <c r="B312" s="676" t="s">
        <v>239</v>
      </c>
      <c r="C312" s="306" t="s">
        <v>240</v>
      </c>
      <c r="D312" s="303">
        <v>30</v>
      </c>
      <c r="E312" s="93" t="s">
        <v>64</v>
      </c>
      <c r="F312" s="299">
        <v>100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355</v>
      </c>
      <c r="B313" s="676" t="s">
        <v>241</v>
      </c>
      <c r="C313" s="306" t="s">
        <v>240</v>
      </c>
      <c r="D313" s="303">
        <v>20</v>
      </c>
      <c r="E313" s="93" t="s">
        <v>64</v>
      </c>
      <c r="F313" s="299">
        <v>100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356</v>
      </c>
      <c r="B314" s="676" t="s">
        <v>250</v>
      </c>
      <c r="C314" s="306" t="s">
        <v>249</v>
      </c>
      <c r="D314" s="303">
        <v>30</v>
      </c>
      <c r="E314" s="93" t="s">
        <v>64</v>
      </c>
      <c r="F314" s="299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600</v>
      </c>
      <c r="B315" s="676" t="s">
        <v>474</v>
      </c>
      <c r="C315" s="306" t="s">
        <v>475</v>
      </c>
      <c r="D315" s="303">
        <v>60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633</v>
      </c>
      <c r="B316" s="676" t="s">
        <v>623</v>
      </c>
      <c r="C316" s="306" t="s">
        <v>72</v>
      </c>
      <c r="D316" s="303">
        <v>10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834</v>
      </c>
      <c r="B317" s="675" t="s">
        <v>833</v>
      </c>
      <c r="C317" s="305" t="s">
        <v>765</v>
      </c>
      <c r="D317" s="107">
        <v>20</v>
      </c>
      <c r="E317" s="93" t="s">
        <v>63</v>
      </c>
      <c r="F317" s="620">
        <v>30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766</v>
      </c>
      <c r="B318" s="675" t="s">
        <v>764</v>
      </c>
      <c r="C318" s="305" t="s">
        <v>765</v>
      </c>
      <c r="D318" s="107">
        <v>20</v>
      </c>
      <c r="E318" s="93" t="s">
        <v>63</v>
      </c>
      <c r="F318" s="620">
        <v>30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448</v>
      </c>
      <c r="B319" s="675" t="s">
        <v>442</v>
      </c>
      <c r="C319" s="305" t="s">
        <v>446</v>
      </c>
      <c r="D319" s="274">
        <v>42</v>
      </c>
      <c r="E319" s="93" t="s">
        <v>64</v>
      </c>
      <c r="F319" s="93">
        <v>35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 t="s">
        <v>757</v>
      </c>
      <c r="B320" s="675" t="s">
        <v>756</v>
      </c>
      <c r="C320" s="305" t="s">
        <v>36</v>
      </c>
      <c r="D320" s="274">
        <v>18</v>
      </c>
      <c r="E320" s="93" t="s">
        <v>64</v>
      </c>
      <c r="F320" s="93">
        <v>36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449</v>
      </c>
      <c r="B321" s="675" t="s">
        <v>443</v>
      </c>
      <c r="C321" s="305" t="s">
        <v>446</v>
      </c>
      <c r="D321" s="274">
        <v>42</v>
      </c>
      <c r="E321" s="93" t="s">
        <v>64</v>
      </c>
      <c r="F321" s="93">
        <v>35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 t="s">
        <v>952</v>
      </c>
      <c r="B322" s="675" t="s">
        <v>953</v>
      </c>
      <c r="C322" s="305" t="s">
        <v>235</v>
      </c>
      <c r="D322" s="274">
        <v>18</v>
      </c>
      <c r="E322" s="93" t="s">
        <v>64</v>
      </c>
      <c r="F322" s="93">
        <v>28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8" t="s">
        <v>450</v>
      </c>
      <c r="B323" s="675" t="s">
        <v>444</v>
      </c>
      <c r="C323" s="305" t="s">
        <v>446</v>
      </c>
      <c r="D323" s="274">
        <v>42</v>
      </c>
      <c r="E323" s="93" t="s">
        <v>64</v>
      </c>
      <c r="F323" s="93">
        <v>35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759</v>
      </c>
      <c r="B324" s="675" t="s">
        <v>760</v>
      </c>
      <c r="C324" s="305" t="s">
        <v>36</v>
      </c>
      <c r="D324" s="274">
        <v>18</v>
      </c>
      <c r="E324" s="93" t="s">
        <v>64</v>
      </c>
      <c r="F324" s="93">
        <v>36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954</v>
      </c>
      <c r="B325" s="675" t="s">
        <v>955</v>
      </c>
      <c r="C325" s="305" t="s">
        <v>235</v>
      </c>
      <c r="D325" s="274">
        <v>18</v>
      </c>
      <c r="E325" s="93" t="s">
        <v>64</v>
      </c>
      <c r="F325" s="93">
        <v>28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452</v>
      </c>
      <c r="B326" s="675" t="s">
        <v>445</v>
      </c>
      <c r="C326" s="305" t="s">
        <v>446</v>
      </c>
      <c r="D326" s="274">
        <v>42</v>
      </c>
      <c r="E326" s="93" t="s">
        <v>64</v>
      </c>
      <c r="F326" s="93">
        <v>35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1051</v>
      </c>
      <c r="B327" s="675" t="s">
        <v>1050</v>
      </c>
      <c r="C327" s="305" t="s">
        <v>36</v>
      </c>
      <c r="D327" s="274">
        <v>18</v>
      </c>
      <c r="E327" s="93" t="s">
        <v>64</v>
      </c>
      <c r="F327" s="93">
        <v>36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1055</v>
      </c>
      <c r="B328" s="675" t="s">
        <v>1054</v>
      </c>
      <c r="C328" s="305" t="s">
        <v>235</v>
      </c>
      <c r="D328" s="274">
        <v>18</v>
      </c>
      <c r="E328" s="93" t="s">
        <v>64</v>
      </c>
      <c r="F328" s="93">
        <v>28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1260</v>
      </c>
      <c r="B329" s="675" t="s">
        <v>1261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1262</v>
      </c>
      <c r="B330" s="675" t="s">
        <v>1263</v>
      </c>
      <c r="C330" s="305" t="s">
        <v>36</v>
      </c>
      <c r="D330" s="274">
        <v>18</v>
      </c>
      <c r="E330" s="93" t="s">
        <v>64</v>
      </c>
      <c r="F330" s="93">
        <v>36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1053</v>
      </c>
      <c r="B331" s="675" t="s">
        <v>1052</v>
      </c>
      <c r="C331" s="305" t="s">
        <v>36</v>
      </c>
      <c r="D331" s="274">
        <v>18</v>
      </c>
      <c r="E331" s="93" t="s">
        <v>64</v>
      </c>
      <c r="F331" s="93">
        <v>36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1058</v>
      </c>
      <c r="B332" s="675" t="s">
        <v>1057</v>
      </c>
      <c r="C332" s="305" t="s">
        <v>235</v>
      </c>
      <c r="D332" s="274">
        <v>18</v>
      </c>
      <c r="E332" s="93" t="s">
        <v>64</v>
      </c>
      <c r="F332" s="93">
        <v>28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/>
      <c r="B333" s="675"/>
      <c r="C333" s="305"/>
      <c r="D333" s="274"/>
      <c r="E333" s="93"/>
      <c r="F333" s="93"/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357</v>
      </c>
      <c r="B334" s="675" t="s">
        <v>169</v>
      </c>
      <c r="C334" s="305" t="s">
        <v>170</v>
      </c>
      <c r="D334" s="274">
        <v>50</v>
      </c>
      <c r="E334" s="93" t="s">
        <v>171</v>
      </c>
      <c r="F334" s="93">
        <v>72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358</v>
      </c>
      <c r="B335" s="675" t="s">
        <v>169</v>
      </c>
      <c r="C335" s="305" t="s">
        <v>2</v>
      </c>
      <c r="D335" s="107">
        <v>30</v>
      </c>
      <c r="E335" s="93" t="s">
        <v>171</v>
      </c>
      <c r="F335" s="93">
        <v>72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359</v>
      </c>
      <c r="B336" s="675" t="s">
        <v>169</v>
      </c>
      <c r="C336" s="305" t="s">
        <v>172</v>
      </c>
      <c r="D336" s="107">
        <v>15</v>
      </c>
      <c r="E336" s="93" t="s">
        <v>171</v>
      </c>
      <c r="F336" s="93">
        <v>80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585</v>
      </c>
      <c r="B337" s="675" t="s">
        <v>584</v>
      </c>
      <c r="C337" s="305" t="s">
        <v>2</v>
      </c>
      <c r="D337" s="107">
        <v>36</v>
      </c>
      <c r="E337" s="93" t="s">
        <v>171</v>
      </c>
      <c r="F337" s="93">
        <v>50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1006</v>
      </c>
      <c r="B338" s="675" t="s">
        <v>1004</v>
      </c>
      <c r="C338" s="305" t="s">
        <v>1005</v>
      </c>
      <c r="D338" s="107">
        <v>13</v>
      </c>
      <c r="E338" s="93" t="s">
        <v>171</v>
      </c>
      <c r="F338" s="93">
        <v>50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587</v>
      </c>
      <c r="B339" s="675" t="s">
        <v>586</v>
      </c>
      <c r="C339" s="305" t="s">
        <v>172</v>
      </c>
      <c r="D339" s="107">
        <v>21</v>
      </c>
      <c r="E339" s="93" t="s">
        <v>171</v>
      </c>
      <c r="F339" s="93">
        <v>50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694" t="s">
        <v>360</v>
      </c>
      <c r="B340" s="675" t="s">
        <v>51</v>
      </c>
      <c r="C340" s="305" t="s">
        <v>37</v>
      </c>
      <c r="D340" s="107">
        <v>40</v>
      </c>
      <c r="E340" s="93" t="s">
        <v>171</v>
      </c>
      <c r="F340" s="93">
        <v>80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ht="13.5" thickBot="1" x14ac:dyDescent="0.25">
      <c r="A341" s="338" t="s">
        <v>361</v>
      </c>
      <c r="B341" s="677" t="s">
        <v>51</v>
      </c>
      <c r="C341" s="555" t="s">
        <v>38</v>
      </c>
      <c r="D341" s="102">
        <v>20</v>
      </c>
      <c r="E341" s="94" t="s">
        <v>171</v>
      </c>
      <c r="F341" s="94">
        <v>80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848"/>
      <c r="B342" s="851" t="s">
        <v>184</v>
      </c>
      <c r="C342" s="477"/>
      <c r="D342" s="111"/>
      <c r="E342" s="131"/>
      <c r="F342" s="111"/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848" t="s">
        <v>1085</v>
      </c>
      <c r="B343" s="849" t="s">
        <v>1083</v>
      </c>
      <c r="C343" s="847" t="s">
        <v>74</v>
      </c>
      <c r="D343" s="846">
        <v>20</v>
      </c>
      <c r="E343" s="536" t="s">
        <v>63</v>
      </c>
      <c r="F343" s="846">
        <v>72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848" t="s">
        <v>1086</v>
      </c>
      <c r="B344" s="740" t="s">
        <v>1084</v>
      </c>
      <c r="C344" s="274" t="s">
        <v>74</v>
      </c>
      <c r="D344" s="112">
        <v>20</v>
      </c>
      <c r="E344" s="127" t="s">
        <v>63</v>
      </c>
      <c r="F344" s="112">
        <v>72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848" t="s">
        <v>362</v>
      </c>
      <c r="B345" s="849" t="s">
        <v>185</v>
      </c>
      <c r="C345" s="847" t="s">
        <v>74</v>
      </c>
      <c r="D345" s="846">
        <v>20</v>
      </c>
      <c r="E345" s="536" t="s">
        <v>63</v>
      </c>
      <c r="F345" s="846">
        <v>72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848" t="s">
        <v>1179</v>
      </c>
      <c r="B346" s="849" t="s">
        <v>185</v>
      </c>
      <c r="C346" s="847" t="s">
        <v>74</v>
      </c>
      <c r="D346" s="929">
        <v>10</v>
      </c>
      <c r="E346" s="127" t="s">
        <v>63</v>
      </c>
      <c r="F346" s="929">
        <v>128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8" t="s">
        <v>363</v>
      </c>
      <c r="B347" s="740" t="s">
        <v>186</v>
      </c>
      <c r="C347" s="274" t="s">
        <v>74</v>
      </c>
      <c r="D347" s="112">
        <v>20</v>
      </c>
      <c r="E347" s="536" t="s">
        <v>63</v>
      </c>
      <c r="F347" s="112">
        <v>72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8" t="s">
        <v>1180</v>
      </c>
      <c r="B348" s="740" t="s">
        <v>186</v>
      </c>
      <c r="C348" s="847" t="s">
        <v>74</v>
      </c>
      <c r="D348" s="112">
        <v>10</v>
      </c>
      <c r="E348" s="127" t="s">
        <v>63</v>
      </c>
      <c r="F348" s="112">
        <v>128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8" t="s">
        <v>364</v>
      </c>
      <c r="B349" s="740" t="s">
        <v>185</v>
      </c>
      <c r="C349" s="274" t="s">
        <v>55</v>
      </c>
      <c r="D349" s="112">
        <v>4</v>
      </c>
      <c r="E349" s="536" t="s">
        <v>63</v>
      </c>
      <c r="F349" s="112">
        <v>64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ht="13.5" thickBot="1" x14ac:dyDescent="0.25">
      <c r="A350" s="848" t="s">
        <v>365</v>
      </c>
      <c r="B350" s="850" t="s">
        <v>186</v>
      </c>
      <c r="C350" s="606" t="s">
        <v>55</v>
      </c>
      <c r="D350" s="113">
        <v>4</v>
      </c>
      <c r="E350" s="117" t="s">
        <v>63</v>
      </c>
      <c r="F350" s="113">
        <v>64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40"/>
      <c r="B351" s="680" t="s">
        <v>181</v>
      </c>
      <c r="C351" s="553"/>
      <c r="D351" s="553"/>
      <c r="E351" s="138"/>
      <c r="F351" s="553"/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40" t="s">
        <v>366</v>
      </c>
      <c r="B352" s="678" t="s">
        <v>218</v>
      </c>
      <c r="C352" s="112" t="s">
        <v>219</v>
      </c>
      <c r="D352" s="112">
        <v>5</v>
      </c>
      <c r="E352" s="127" t="s">
        <v>126</v>
      </c>
      <c r="F352" s="112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40" t="s">
        <v>367</v>
      </c>
      <c r="B353" s="678" t="s">
        <v>220</v>
      </c>
      <c r="C353" s="112" t="s">
        <v>219</v>
      </c>
      <c r="D353" s="112">
        <v>5</v>
      </c>
      <c r="E353" s="127" t="s">
        <v>126</v>
      </c>
      <c r="F353" s="112">
        <v>72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40" t="s">
        <v>984</v>
      </c>
      <c r="B354" s="678" t="s">
        <v>985</v>
      </c>
      <c r="C354" s="112" t="s">
        <v>986</v>
      </c>
      <c r="D354" s="112">
        <v>5</v>
      </c>
      <c r="E354" s="127" t="s">
        <v>987</v>
      </c>
      <c r="F354" s="112">
        <v>160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40" t="s">
        <v>794</v>
      </c>
      <c r="B355" s="678" t="s">
        <v>795</v>
      </c>
      <c r="C355" s="112" t="s">
        <v>182</v>
      </c>
      <c r="D355" s="112">
        <v>4</v>
      </c>
      <c r="E355" s="127" t="s">
        <v>126</v>
      </c>
      <c r="F355" s="112">
        <v>100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 t="s">
        <v>1109</v>
      </c>
      <c r="B356" s="678" t="s">
        <v>1108</v>
      </c>
      <c r="C356" s="112">
        <v>4</v>
      </c>
      <c r="D356" s="112"/>
      <c r="E356" s="127" t="s">
        <v>126</v>
      </c>
      <c r="F356" s="112">
        <v>100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487</v>
      </c>
      <c r="B357" s="678" t="s">
        <v>488</v>
      </c>
      <c r="C357" s="112" t="s">
        <v>74</v>
      </c>
      <c r="D357" s="112">
        <v>10</v>
      </c>
      <c r="E357" s="127" t="s">
        <v>126</v>
      </c>
      <c r="F357" s="112">
        <v>144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789</v>
      </c>
      <c r="B358" s="678" t="s">
        <v>790</v>
      </c>
      <c r="C358" s="112" t="s">
        <v>182</v>
      </c>
      <c r="D358" s="112">
        <v>4</v>
      </c>
      <c r="E358" s="127" t="s">
        <v>126</v>
      </c>
      <c r="F358" s="112">
        <v>100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797</v>
      </c>
      <c r="B359" s="678" t="s">
        <v>737</v>
      </c>
      <c r="C359" s="112" t="s">
        <v>182</v>
      </c>
      <c r="D359" s="112">
        <v>4</v>
      </c>
      <c r="E359" s="127" t="s">
        <v>126</v>
      </c>
      <c r="F359" s="112">
        <v>100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1111</v>
      </c>
      <c r="B360" s="678" t="s">
        <v>1110</v>
      </c>
      <c r="C360" s="112">
        <v>4</v>
      </c>
      <c r="D360" s="112"/>
      <c r="E360" s="127" t="s">
        <v>126</v>
      </c>
      <c r="F360" s="112">
        <v>100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1191</v>
      </c>
      <c r="B361" s="678" t="s">
        <v>1190</v>
      </c>
      <c r="C361" s="112">
        <v>4</v>
      </c>
      <c r="D361" s="112"/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853</v>
      </c>
      <c r="B362" s="678" t="s">
        <v>852</v>
      </c>
      <c r="C362" s="112">
        <v>4</v>
      </c>
      <c r="D362" s="112"/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1186</v>
      </c>
      <c r="B363" s="678" t="s">
        <v>1187</v>
      </c>
      <c r="C363" s="112" t="s">
        <v>182</v>
      </c>
      <c r="D363" s="112">
        <v>4</v>
      </c>
      <c r="E363" s="127" t="s">
        <v>126</v>
      </c>
      <c r="F363" s="112">
        <v>100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1189</v>
      </c>
      <c r="B364" s="678" t="s">
        <v>1188</v>
      </c>
      <c r="C364" s="112">
        <v>4</v>
      </c>
      <c r="D364" s="112"/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948</v>
      </c>
      <c r="B365" s="678" t="s">
        <v>949</v>
      </c>
      <c r="C365" s="112" t="s">
        <v>505</v>
      </c>
      <c r="D365" s="112">
        <v>8</v>
      </c>
      <c r="E365" s="127" t="s">
        <v>126</v>
      </c>
      <c r="F365" s="112">
        <v>72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1114</v>
      </c>
      <c r="B366" s="678" t="s">
        <v>1112</v>
      </c>
      <c r="C366" s="112" t="s">
        <v>1113</v>
      </c>
      <c r="D366" s="112">
        <v>4</v>
      </c>
      <c r="E366" s="127" t="s">
        <v>126</v>
      </c>
      <c r="F366" s="112">
        <v>96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504</v>
      </c>
      <c r="B367" s="678" t="s">
        <v>501</v>
      </c>
      <c r="C367" s="112" t="s">
        <v>505</v>
      </c>
      <c r="D367" s="112">
        <v>8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592</v>
      </c>
      <c r="B368" s="678" t="s">
        <v>591</v>
      </c>
      <c r="C368" s="112" t="s">
        <v>194</v>
      </c>
      <c r="D368" s="112">
        <v>5</v>
      </c>
      <c r="E368" s="127" t="s">
        <v>63</v>
      </c>
      <c r="F368" s="112">
        <v>128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594</v>
      </c>
      <c r="B369" s="678" t="s">
        <v>593</v>
      </c>
      <c r="C369" s="112" t="s">
        <v>194</v>
      </c>
      <c r="D369" s="112">
        <v>5</v>
      </c>
      <c r="E369" s="127" t="s">
        <v>63</v>
      </c>
      <c r="F369" s="112">
        <v>128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630</v>
      </c>
      <c r="B370" s="681" t="s">
        <v>629</v>
      </c>
      <c r="C370" s="112" t="s">
        <v>194</v>
      </c>
      <c r="D370" s="112">
        <v>5</v>
      </c>
      <c r="E370" s="127" t="s">
        <v>63</v>
      </c>
      <c r="F370" s="112">
        <v>128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632</v>
      </c>
      <c r="B371" s="678" t="s">
        <v>631</v>
      </c>
      <c r="C371" s="112" t="s">
        <v>194</v>
      </c>
      <c r="D371" s="112">
        <v>5</v>
      </c>
      <c r="E371" s="127" t="s">
        <v>63</v>
      </c>
      <c r="F371" s="112">
        <v>128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596</v>
      </c>
      <c r="B372" s="678" t="s">
        <v>595</v>
      </c>
      <c r="C372" s="112" t="s">
        <v>182</v>
      </c>
      <c r="D372" s="112">
        <v>4</v>
      </c>
      <c r="E372" s="127" t="s">
        <v>126</v>
      </c>
      <c r="F372" s="112">
        <v>64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1116</v>
      </c>
      <c r="B373" s="678" t="s">
        <v>1115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1090</v>
      </c>
      <c r="B374" s="678" t="s">
        <v>1089</v>
      </c>
      <c r="C374" s="112" t="s">
        <v>31</v>
      </c>
      <c r="D374" s="112">
        <v>10</v>
      </c>
      <c r="E374" s="127" t="s">
        <v>126</v>
      </c>
      <c r="F374" s="112">
        <v>72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599</v>
      </c>
      <c r="B375" s="678" t="s">
        <v>598</v>
      </c>
      <c r="C375" s="112" t="s">
        <v>182</v>
      </c>
      <c r="D375" s="112">
        <v>4</v>
      </c>
      <c r="E375" s="127" t="s">
        <v>126</v>
      </c>
      <c r="F375" s="112">
        <v>64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1117</v>
      </c>
      <c r="B376" s="678" t="s">
        <v>1118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1119</v>
      </c>
      <c r="B377" s="678" t="s">
        <v>1120</v>
      </c>
      <c r="C377" s="112" t="s">
        <v>31</v>
      </c>
      <c r="D377" s="112">
        <v>10</v>
      </c>
      <c r="E377" s="127" t="s">
        <v>126</v>
      </c>
      <c r="F377" s="112">
        <v>72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1171</v>
      </c>
      <c r="B378" s="678" t="s">
        <v>1170</v>
      </c>
      <c r="C378" s="112">
        <v>3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1169</v>
      </c>
      <c r="B379" s="678" t="s">
        <v>1168</v>
      </c>
      <c r="C379" s="112" t="s">
        <v>31</v>
      </c>
      <c r="D379" s="112">
        <v>10</v>
      </c>
      <c r="E379" s="127" t="s">
        <v>126</v>
      </c>
      <c r="F379" s="112">
        <v>72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1246</v>
      </c>
      <c r="B380" s="678" t="s">
        <v>1248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1274</v>
      </c>
      <c r="B381" s="678" t="s">
        <v>1266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1275</v>
      </c>
      <c r="B382" s="678" t="s">
        <v>1267</v>
      </c>
      <c r="C382" s="112" t="s">
        <v>182</v>
      </c>
      <c r="D382" s="112">
        <v>4</v>
      </c>
      <c r="E382" s="127" t="s">
        <v>126</v>
      </c>
      <c r="F382" s="112">
        <v>64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1276</v>
      </c>
      <c r="B383" s="678" t="s">
        <v>1268</v>
      </c>
      <c r="C383" s="112">
        <v>4</v>
      </c>
      <c r="D383" s="112"/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1277</v>
      </c>
      <c r="B384" s="678" t="s">
        <v>1269</v>
      </c>
      <c r="C384" s="112" t="s">
        <v>182</v>
      </c>
      <c r="D384" s="112">
        <v>4</v>
      </c>
      <c r="E384" s="127" t="s">
        <v>1270</v>
      </c>
      <c r="F384" s="112">
        <v>64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683</v>
      </c>
      <c r="B385" s="678" t="s">
        <v>699</v>
      </c>
      <c r="C385" s="112" t="s">
        <v>685</v>
      </c>
      <c r="D385" s="254">
        <v>15</v>
      </c>
      <c r="E385" s="127" t="s">
        <v>126</v>
      </c>
      <c r="F385" s="112">
        <v>120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684</v>
      </c>
      <c r="B386" s="678" t="s">
        <v>700</v>
      </c>
      <c r="C386" s="112" t="s">
        <v>685</v>
      </c>
      <c r="D386" s="254">
        <v>15</v>
      </c>
      <c r="E386" s="127" t="s">
        <v>126</v>
      </c>
      <c r="F386" s="112">
        <v>120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686</v>
      </c>
      <c r="B387" s="678" t="s">
        <v>701</v>
      </c>
      <c r="C387" s="112" t="s">
        <v>698</v>
      </c>
      <c r="D387" s="254">
        <v>15</v>
      </c>
      <c r="E387" s="127" t="s">
        <v>126</v>
      </c>
      <c r="F387" s="112">
        <v>120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687</v>
      </c>
      <c r="B388" s="678" t="s">
        <v>702</v>
      </c>
      <c r="C388" s="112" t="s">
        <v>698</v>
      </c>
      <c r="D388" s="254">
        <v>15</v>
      </c>
      <c r="E388" s="127" t="s">
        <v>126</v>
      </c>
      <c r="F388" s="112">
        <v>120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841</v>
      </c>
      <c r="B389" s="720" t="s">
        <v>840</v>
      </c>
      <c r="C389" s="112" t="s">
        <v>55</v>
      </c>
      <c r="D389" s="254"/>
      <c r="E389" s="127" t="s">
        <v>64</v>
      </c>
      <c r="F389" s="112">
        <v>160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680</v>
      </c>
      <c r="B390" s="678" t="s">
        <v>679</v>
      </c>
      <c r="C390" s="112">
        <v>2.5</v>
      </c>
      <c r="D390" s="112">
        <v>2.5</v>
      </c>
      <c r="E390" s="127" t="s">
        <v>126</v>
      </c>
      <c r="F390" s="112">
        <v>160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682</v>
      </c>
      <c r="B391" s="678" t="s">
        <v>681</v>
      </c>
      <c r="C391" s="112">
        <v>2.5</v>
      </c>
      <c r="D391" s="112">
        <v>2.5</v>
      </c>
      <c r="E391" s="127" t="s">
        <v>126</v>
      </c>
      <c r="F391" s="112">
        <v>160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368</v>
      </c>
      <c r="B392" s="678" t="s">
        <v>221</v>
      </c>
      <c r="C392" s="112" t="s">
        <v>219</v>
      </c>
      <c r="D392" s="112">
        <v>5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763</v>
      </c>
      <c r="B393" s="678" t="s">
        <v>762</v>
      </c>
      <c r="C393" s="112" t="s">
        <v>219</v>
      </c>
      <c r="D393" s="112">
        <v>5</v>
      </c>
      <c r="E393" s="127" t="s">
        <v>126</v>
      </c>
      <c r="F393" s="112">
        <v>72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1107</v>
      </c>
      <c r="B394" s="678" t="s">
        <v>1106</v>
      </c>
      <c r="C394" s="112" t="s">
        <v>194</v>
      </c>
      <c r="D394" s="112">
        <v>10</v>
      </c>
      <c r="E394" s="127" t="s">
        <v>64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715</v>
      </c>
      <c r="B395" s="678" t="s">
        <v>716</v>
      </c>
      <c r="C395" s="112" t="s">
        <v>717</v>
      </c>
      <c r="D395" s="112">
        <v>14</v>
      </c>
      <c r="E395" s="127" t="s">
        <v>126</v>
      </c>
      <c r="F395" s="112">
        <v>105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1255</v>
      </c>
      <c r="B396" s="678" t="s">
        <v>1254</v>
      </c>
      <c r="C396" s="112" t="s">
        <v>717</v>
      </c>
      <c r="D396" s="112">
        <v>14</v>
      </c>
      <c r="E396" s="127" t="s">
        <v>126</v>
      </c>
      <c r="F396" s="112">
        <v>105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1257</v>
      </c>
      <c r="B397" s="678" t="s">
        <v>1256</v>
      </c>
      <c r="C397" s="112" t="s">
        <v>717</v>
      </c>
      <c r="D397" s="112">
        <v>14</v>
      </c>
      <c r="E397" s="127" t="s">
        <v>126</v>
      </c>
      <c r="F397" s="112">
        <v>105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1088</v>
      </c>
      <c r="B398" s="678" t="s">
        <v>1087</v>
      </c>
      <c r="C398" s="112">
        <v>5</v>
      </c>
      <c r="D398" s="112"/>
      <c r="E398" s="127" t="s">
        <v>64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865</v>
      </c>
      <c r="B399" s="678" t="s">
        <v>866</v>
      </c>
      <c r="C399" s="112" t="s">
        <v>194</v>
      </c>
      <c r="D399" s="112">
        <v>10</v>
      </c>
      <c r="E399" s="127" t="s">
        <v>64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369</v>
      </c>
      <c r="B400" s="678" t="s">
        <v>243</v>
      </c>
      <c r="C400" s="112" t="s">
        <v>219</v>
      </c>
      <c r="D400" s="112">
        <v>5</v>
      </c>
      <c r="E400" s="127" t="s">
        <v>62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784</v>
      </c>
      <c r="B401" s="678" t="s">
        <v>251</v>
      </c>
      <c r="C401" s="112" t="s">
        <v>189</v>
      </c>
      <c r="D401" s="112">
        <v>10</v>
      </c>
      <c r="E401" s="127" t="s">
        <v>62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x14ac:dyDescent="0.2">
      <c r="A402" s="340" t="s">
        <v>1038</v>
      </c>
      <c r="B402" s="678" t="s">
        <v>864</v>
      </c>
      <c r="C402" s="112" t="s">
        <v>194</v>
      </c>
      <c r="D402" s="718">
        <v>10</v>
      </c>
      <c r="E402" s="127" t="s">
        <v>62</v>
      </c>
      <c r="F402" s="718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x14ac:dyDescent="0.2">
      <c r="A403" s="340" t="s">
        <v>1122</v>
      </c>
      <c r="B403" s="678" t="s">
        <v>1121</v>
      </c>
      <c r="C403" s="112">
        <v>4</v>
      </c>
      <c r="D403" s="867"/>
      <c r="E403" s="127" t="s">
        <v>62</v>
      </c>
      <c r="F403" s="867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x14ac:dyDescent="0.2">
      <c r="A404" s="340" t="s">
        <v>1278</v>
      </c>
      <c r="B404" s="678" t="s">
        <v>1259</v>
      </c>
      <c r="C404" s="112" t="s">
        <v>118</v>
      </c>
      <c r="D404" s="1063">
        <v>10</v>
      </c>
      <c r="E404" s="127" t="s">
        <v>62</v>
      </c>
      <c r="F404" s="1063">
        <v>120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748</v>
      </c>
      <c r="B405" s="678" t="s">
        <v>747</v>
      </c>
      <c r="C405" s="112" t="s">
        <v>194</v>
      </c>
      <c r="D405" s="112">
        <v>7</v>
      </c>
      <c r="E405" s="127" t="s">
        <v>62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576</v>
      </c>
      <c r="B406" s="678" t="s">
        <v>575</v>
      </c>
      <c r="C406" s="112" t="s">
        <v>194</v>
      </c>
      <c r="D406" s="112">
        <v>7</v>
      </c>
      <c r="E406" s="127" t="s">
        <v>62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370</v>
      </c>
      <c r="B407" s="678" t="s">
        <v>242</v>
      </c>
      <c r="C407" s="112" t="s">
        <v>219</v>
      </c>
      <c r="D407" s="112">
        <v>5</v>
      </c>
      <c r="E407" s="127" t="s">
        <v>62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384</v>
      </c>
      <c r="B408" s="678" t="s">
        <v>383</v>
      </c>
      <c r="C408" s="112" t="s">
        <v>189</v>
      </c>
      <c r="D408" s="112">
        <v>25</v>
      </c>
      <c r="E408" s="127" t="s">
        <v>62</v>
      </c>
      <c r="F408" s="112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38" t="s">
        <v>874</v>
      </c>
      <c r="B409" s="263" t="s">
        <v>581</v>
      </c>
      <c r="C409" s="112" t="s">
        <v>189</v>
      </c>
      <c r="D409" s="112">
        <v>15</v>
      </c>
      <c r="E409" s="127" t="s">
        <v>126</v>
      </c>
      <c r="F409" s="112">
        <v>96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38" t="s">
        <v>1045</v>
      </c>
      <c r="B410" s="263" t="s">
        <v>892</v>
      </c>
      <c r="C410" s="112" t="s">
        <v>189</v>
      </c>
      <c r="D410" s="112">
        <v>10</v>
      </c>
      <c r="E410" s="127" t="s">
        <v>126</v>
      </c>
      <c r="F410" s="112">
        <v>72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721</v>
      </c>
      <c r="B411" s="263" t="s">
        <v>651</v>
      </c>
      <c r="C411" s="112" t="s">
        <v>189</v>
      </c>
      <c r="D411" s="112">
        <v>10</v>
      </c>
      <c r="E411" s="127" t="s">
        <v>62</v>
      </c>
      <c r="F411" s="112">
        <v>105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1046</v>
      </c>
      <c r="B412" s="263" t="s">
        <v>971</v>
      </c>
      <c r="C412" s="112" t="s">
        <v>189</v>
      </c>
      <c r="D412" s="112">
        <v>10</v>
      </c>
      <c r="E412" s="127" t="s">
        <v>126</v>
      </c>
      <c r="F412" s="112">
        <v>72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1039</v>
      </c>
      <c r="B413" s="263" t="s">
        <v>601</v>
      </c>
      <c r="C413" s="112" t="s">
        <v>194</v>
      </c>
      <c r="D413" s="112">
        <v>10</v>
      </c>
      <c r="E413" s="127" t="s">
        <v>126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855</v>
      </c>
      <c r="B414" s="263" t="s">
        <v>854</v>
      </c>
      <c r="C414" s="112">
        <v>4</v>
      </c>
      <c r="D414" s="112"/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927</v>
      </c>
      <c r="B415" s="263" t="s">
        <v>926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900</v>
      </c>
      <c r="B416" s="263" t="s">
        <v>901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1016</v>
      </c>
      <c r="B417" s="263" t="s">
        <v>1017</v>
      </c>
      <c r="C417" s="112" t="s">
        <v>194</v>
      </c>
      <c r="D417" s="112">
        <v>10</v>
      </c>
      <c r="E417" s="127" t="s">
        <v>126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568</v>
      </c>
      <c r="B418" s="263" t="s">
        <v>567</v>
      </c>
      <c r="C418" s="112" t="s">
        <v>182</v>
      </c>
      <c r="D418" s="112">
        <v>4</v>
      </c>
      <c r="E418" s="127" t="s">
        <v>126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1019</v>
      </c>
      <c r="B419" s="263" t="s">
        <v>1018</v>
      </c>
      <c r="C419" s="112" t="s">
        <v>194</v>
      </c>
      <c r="D419" s="112">
        <v>10</v>
      </c>
      <c r="E419" s="127" t="s">
        <v>126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649</v>
      </c>
      <c r="B420" s="263" t="s">
        <v>650</v>
      </c>
      <c r="C420" s="112" t="s">
        <v>182</v>
      </c>
      <c r="D420" s="112">
        <v>4</v>
      </c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>
        <v>32711</v>
      </c>
      <c r="B421" s="678" t="s">
        <v>574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1098</v>
      </c>
      <c r="B422" s="678" t="s">
        <v>1097</v>
      </c>
      <c r="C422" s="112" t="s">
        <v>118</v>
      </c>
      <c r="D422" s="112">
        <v>13</v>
      </c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1092</v>
      </c>
      <c r="B423" s="678" t="s">
        <v>1091</v>
      </c>
      <c r="C423" s="112" t="s">
        <v>194</v>
      </c>
      <c r="D423" s="112">
        <v>10</v>
      </c>
      <c r="E423" s="127" t="s">
        <v>126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899</v>
      </c>
      <c r="B424" s="678" t="s">
        <v>898</v>
      </c>
      <c r="C424" s="112">
        <v>4</v>
      </c>
      <c r="D424" s="112"/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804</v>
      </c>
      <c r="B425" s="263" t="s">
        <v>813</v>
      </c>
      <c r="C425" s="112" t="s">
        <v>182</v>
      </c>
      <c r="D425" s="112">
        <v>4</v>
      </c>
      <c r="E425" s="127" t="s">
        <v>126</v>
      </c>
      <c r="F425" s="112">
        <v>100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hidden="1" x14ac:dyDescent="0.2">
      <c r="A426" s="340"/>
      <c r="B426" s="263" t="s">
        <v>455</v>
      </c>
      <c r="C426" s="112" t="s">
        <v>189</v>
      </c>
      <c r="D426" s="112">
        <v>15</v>
      </c>
      <c r="E426" s="127" t="s">
        <v>126</v>
      </c>
      <c r="F426" s="112">
        <v>96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801</v>
      </c>
      <c r="B427" s="263" t="s">
        <v>803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371</v>
      </c>
      <c r="B428" s="263" t="s">
        <v>196</v>
      </c>
      <c r="C428" s="112" t="s">
        <v>197</v>
      </c>
      <c r="D428" s="112">
        <v>20</v>
      </c>
      <c r="E428" s="127" t="s">
        <v>126</v>
      </c>
      <c r="F428" s="112">
        <v>63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809</v>
      </c>
      <c r="B429" s="263" t="s">
        <v>811</v>
      </c>
      <c r="C429" s="112" t="s">
        <v>182</v>
      </c>
      <c r="D429" s="112">
        <v>4</v>
      </c>
      <c r="E429" s="127" t="s">
        <v>126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792</v>
      </c>
      <c r="B430" s="263" t="s">
        <v>793</v>
      </c>
      <c r="C430" s="112" t="s">
        <v>182</v>
      </c>
      <c r="D430" s="112">
        <v>4</v>
      </c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915</v>
      </c>
      <c r="B431" s="263" t="s">
        <v>914</v>
      </c>
      <c r="C431" s="112" t="s">
        <v>202</v>
      </c>
      <c r="D431" s="112"/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807</v>
      </c>
      <c r="B432" s="263" t="s">
        <v>808</v>
      </c>
      <c r="C432" s="112" t="s">
        <v>182</v>
      </c>
      <c r="D432" s="112">
        <v>4</v>
      </c>
      <c r="E432" s="127" t="s">
        <v>126</v>
      </c>
      <c r="F432" s="112">
        <v>100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ht="13.5" thickBot="1" x14ac:dyDescent="0.25">
      <c r="A433" s="340" t="s">
        <v>805</v>
      </c>
      <c r="B433" s="263" t="s">
        <v>806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393</v>
      </c>
      <c r="B434" s="264" t="s">
        <v>394</v>
      </c>
      <c r="C434" s="111">
        <v>3</v>
      </c>
      <c r="D434" s="111"/>
      <c r="E434" s="131" t="s">
        <v>62</v>
      </c>
      <c r="F434" s="111">
        <v>100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604</v>
      </c>
      <c r="B435" s="556" t="s">
        <v>602</v>
      </c>
      <c r="C435" s="567">
        <v>1.5</v>
      </c>
      <c r="D435" s="567"/>
      <c r="E435" s="127" t="s">
        <v>62</v>
      </c>
      <c r="F435" s="567">
        <v>160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395</v>
      </c>
      <c r="B436" s="263" t="s">
        <v>396</v>
      </c>
      <c r="C436" s="112">
        <v>3</v>
      </c>
      <c r="D436" s="112"/>
      <c r="E436" s="127" t="s">
        <v>62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606</v>
      </c>
      <c r="B437" s="263" t="s">
        <v>605</v>
      </c>
      <c r="C437" s="567">
        <v>1.5</v>
      </c>
      <c r="D437" s="567"/>
      <c r="E437" s="127" t="s">
        <v>62</v>
      </c>
      <c r="F437" s="567">
        <v>160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827</v>
      </c>
      <c r="B438" s="263" t="s">
        <v>722</v>
      </c>
      <c r="C438" s="112">
        <v>3</v>
      </c>
      <c r="D438" s="112"/>
      <c r="E438" s="127" t="s">
        <v>62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923</v>
      </c>
      <c r="B439" s="263" t="s">
        <v>922</v>
      </c>
      <c r="C439" s="751">
        <v>1.5</v>
      </c>
      <c r="D439" s="751"/>
      <c r="E439" s="127" t="s">
        <v>62</v>
      </c>
      <c r="F439" s="751">
        <v>160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924</v>
      </c>
      <c r="B440" s="263" t="s">
        <v>925</v>
      </c>
      <c r="C440" s="112">
        <v>3</v>
      </c>
      <c r="D440" s="112"/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1142</v>
      </c>
      <c r="B441" s="263" t="s">
        <v>1141</v>
      </c>
      <c r="C441" s="877" t="s">
        <v>1146</v>
      </c>
      <c r="D441" s="877">
        <v>80</v>
      </c>
      <c r="E441" s="127" t="s">
        <v>126</v>
      </c>
      <c r="F441" s="877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754</v>
      </c>
      <c r="B442" s="263" t="s">
        <v>753</v>
      </c>
      <c r="C442" s="554" t="s">
        <v>577</v>
      </c>
      <c r="D442" s="554">
        <v>160</v>
      </c>
      <c r="E442" s="127" t="s">
        <v>62</v>
      </c>
      <c r="F442" s="554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752</v>
      </c>
      <c r="B443" s="263" t="s">
        <v>751</v>
      </c>
      <c r="C443" s="554" t="s">
        <v>577</v>
      </c>
      <c r="D443" s="554">
        <v>160</v>
      </c>
      <c r="E443" s="127" t="s">
        <v>62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945</v>
      </c>
      <c r="B444" s="263" t="s">
        <v>944</v>
      </c>
      <c r="C444" s="768" t="s">
        <v>533</v>
      </c>
      <c r="D444" s="768">
        <v>60</v>
      </c>
      <c r="E444" s="127" t="s">
        <v>126</v>
      </c>
      <c r="F444" s="112">
        <v>117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1147</v>
      </c>
      <c r="B445" s="263" t="s">
        <v>1144</v>
      </c>
      <c r="C445" s="877" t="s">
        <v>1145</v>
      </c>
      <c r="D445" s="877">
        <v>80</v>
      </c>
      <c r="E445" s="127" t="s">
        <v>126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947</v>
      </c>
      <c r="B446" s="263" t="s">
        <v>946</v>
      </c>
      <c r="C446" s="768" t="s">
        <v>533</v>
      </c>
      <c r="D446" s="768">
        <v>60</v>
      </c>
      <c r="E446" s="127" t="s">
        <v>126</v>
      </c>
      <c r="F446" s="112">
        <v>120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579</v>
      </c>
      <c r="B447" s="263" t="s">
        <v>578</v>
      </c>
      <c r="C447" s="554" t="s">
        <v>194</v>
      </c>
      <c r="D447" s="554">
        <v>6</v>
      </c>
      <c r="E447" s="127" t="s">
        <v>62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1215</v>
      </c>
      <c r="B448" s="263" t="s">
        <v>1216</v>
      </c>
      <c r="C448" s="998" t="s">
        <v>1217</v>
      </c>
      <c r="D448" s="998">
        <v>80</v>
      </c>
      <c r="E448" s="127" t="s">
        <v>62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988</v>
      </c>
      <c r="B449" s="263" t="s">
        <v>990</v>
      </c>
      <c r="C449" s="798" t="s">
        <v>989</v>
      </c>
      <c r="D449" s="798">
        <v>15</v>
      </c>
      <c r="E449" s="127" t="s">
        <v>62</v>
      </c>
      <c r="F449" s="798">
        <v>144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1174</v>
      </c>
      <c r="B450" s="263" t="s">
        <v>1175</v>
      </c>
      <c r="C450" s="917" t="s">
        <v>1176</v>
      </c>
      <c r="D450" s="917"/>
      <c r="E450" s="127" t="s">
        <v>62</v>
      </c>
      <c r="F450" s="917">
        <v>160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1100</v>
      </c>
      <c r="B451" s="263" t="s">
        <v>1099</v>
      </c>
      <c r="C451" s="846" t="s">
        <v>603</v>
      </c>
      <c r="D451" s="846"/>
      <c r="E451" s="127" t="s">
        <v>64</v>
      </c>
      <c r="F451" s="846">
        <v>160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1101</v>
      </c>
      <c r="B452" s="263" t="s">
        <v>1102</v>
      </c>
      <c r="C452" s="846" t="s">
        <v>603</v>
      </c>
      <c r="D452" s="846"/>
      <c r="E452" s="127" t="s">
        <v>64</v>
      </c>
      <c r="F452" s="846">
        <v>160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1150</v>
      </c>
      <c r="B453" s="263" t="s">
        <v>1148</v>
      </c>
      <c r="C453" s="877" t="s">
        <v>1149</v>
      </c>
      <c r="D453" s="877">
        <v>80</v>
      </c>
      <c r="E453" s="127" t="s">
        <v>64</v>
      </c>
      <c r="F453" s="877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1271</v>
      </c>
      <c r="B454" s="263" t="s">
        <v>906</v>
      </c>
      <c r="C454" s="749" t="s">
        <v>194</v>
      </c>
      <c r="D454" s="749">
        <v>8</v>
      </c>
      <c r="E454" s="127" t="s">
        <v>64</v>
      </c>
      <c r="F454" s="554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905</v>
      </c>
      <c r="B455" s="263" t="s">
        <v>904</v>
      </c>
      <c r="C455" s="749">
        <v>3</v>
      </c>
      <c r="D455" s="749"/>
      <c r="E455" s="127" t="s">
        <v>64</v>
      </c>
      <c r="F455" s="749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935</v>
      </c>
      <c r="B456" s="263" t="s">
        <v>933</v>
      </c>
      <c r="C456" s="757" t="s">
        <v>934</v>
      </c>
      <c r="D456" s="757">
        <v>8</v>
      </c>
      <c r="E456" s="127" t="s">
        <v>64</v>
      </c>
      <c r="F456" s="757">
        <v>72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401</v>
      </c>
      <c r="B457" s="263" t="s">
        <v>402</v>
      </c>
      <c r="C457" s="554">
        <v>3</v>
      </c>
      <c r="D457" s="554"/>
      <c r="E457" s="127" t="s">
        <v>126</v>
      </c>
      <c r="F457" s="554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403</v>
      </c>
      <c r="B458" s="263" t="s">
        <v>404</v>
      </c>
      <c r="C458" s="567" t="s">
        <v>194</v>
      </c>
      <c r="D458" s="567">
        <v>8</v>
      </c>
      <c r="E458" s="127" t="s">
        <v>126</v>
      </c>
      <c r="F458" s="567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870</v>
      </c>
      <c r="B459" s="733" t="s">
        <v>869</v>
      </c>
      <c r="C459" s="734" t="s">
        <v>194</v>
      </c>
      <c r="D459" s="734">
        <v>8</v>
      </c>
      <c r="E459" s="735" t="s">
        <v>62</v>
      </c>
      <c r="F459" s="734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461</v>
      </c>
      <c r="B460" s="733" t="s">
        <v>868</v>
      </c>
      <c r="C460" s="734" t="s">
        <v>182</v>
      </c>
      <c r="D460" s="734">
        <v>4</v>
      </c>
      <c r="E460" s="735" t="s">
        <v>62</v>
      </c>
      <c r="F460" s="734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hidden="1" x14ac:dyDescent="0.2">
      <c r="A461" s="340" t="s">
        <v>462</v>
      </c>
      <c r="B461" s="556" t="s">
        <v>463</v>
      </c>
      <c r="C461" s="567" t="s">
        <v>74</v>
      </c>
      <c r="D461" s="567">
        <v>14</v>
      </c>
      <c r="E461" s="536" t="s">
        <v>64</v>
      </c>
      <c r="F461" s="567">
        <v>72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hidden="1" x14ac:dyDescent="0.2">
      <c r="A462" s="340"/>
      <c r="B462" s="556" t="s">
        <v>607</v>
      </c>
      <c r="C462" s="567">
        <v>1.5</v>
      </c>
      <c r="D462" s="567"/>
      <c r="E462" s="536" t="s">
        <v>126</v>
      </c>
      <c r="F462" s="567">
        <v>140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372</v>
      </c>
      <c r="B463" s="263" t="s">
        <v>160</v>
      </c>
      <c r="C463" s="112">
        <v>2.5</v>
      </c>
      <c r="D463" s="112"/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611</v>
      </c>
      <c r="B464" s="263" t="s">
        <v>610</v>
      </c>
      <c r="C464" s="567">
        <v>1.5</v>
      </c>
      <c r="D464" s="567"/>
      <c r="E464" s="536" t="s">
        <v>126</v>
      </c>
      <c r="F464" s="567">
        <v>160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825</v>
      </c>
      <c r="B465" s="263" t="s">
        <v>824</v>
      </c>
      <c r="C465" s="639">
        <v>4</v>
      </c>
      <c r="D465" s="639"/>
      <c r="E465" s="536" t="s">
        <v>126</v>
      </c>
      <c r="F465" s="639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691" t="s">
        <v>373</v>
      </c>
      <c r="B466" s="263" t="s">
        <v>173</v>
      </c>
      <c r="C466" s="112">
        <v>2.5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691" t="s">
        <v>608</v>
      </c>
      <c r="B467" s="263" t="s">
        <v>609</v>
      </c>
      <c r="C467" s="112">
        <v>1.5</v>
      </c>
      <c r="D467" s="112"/>
      <c r="E467" s="127" t="s">
        <v>126</v>
      </c>
      <c r="F467" s="112">
        <v>160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691" t="s">
        <v>826</v>
      </c>
      <c r="B468" s="263" t="s">
        <v>823</v>
      </c>
      <c r="C468" s="112">
        <v>4</v>
      </c>
      <c r="D468" s="112"/>
      <c r="E468" s="127" t="s">
        <v>126</v>
      </c>
      <c r="F468" s="112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691" t="s">
        <v>1214</v>
      </c>
      <c r="B469" s="263" t="s">
        <v>979</v>
      </c>
      <c r="C469" s="274" t="s">
        <v>537</v>
      </c>
      <c r="D469" s="112">
        <v>160</v>
      </c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691" t="s">
        <v>862</v>
      </c>
      <c r="B470" s="719" t="s">
        <v>863</v>
      </c>
      <c r="C470" s="274">
        <v>1.5</v>
      </c>
      <c r="D470" s="112"/>
      <c r="E470" s="127" t="s">
        <v>126</v>
      </c>
      <c r="F470" s="112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374</v>
      </c>
      <c r="B471" s="263" t="s">
        <v>193</v>
      </c>
      <c r="C471" s="112" t="s">
        <v>194</v>
      </c>
      <c r="D471" s="112">
        <v>5</v>
      </c>
      <c r="E471" s="127" t="s">
        <v>126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729</v>
      </c>
      <c r="B472" s="263" t="s">
        <v>728</v>
      </c>
      <c r="C472" s="112" t="s">
        <v>194</v>
      </c>
      <c r="D472" s="112">
        <v>5</v>
      </c>
      <c r="E472" s="127" t="s">
        <v>126</v>
      </c>
      <c r="F472" s="112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490</v>
      </c>
      <c r="B473" s="263" t="s">
        <v>489</v>
      </c>
      <c r="C473" s="112" t="s">
        <v>491</v>
      </c>
      <c r="D473" s="112">
        <v>8</v>
      </c>
      <c r="E473" s="127" t="s">
        <v>126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1137</v>
      </c>
      <c r="B474" s="263" t="s">
        <v>1138</v>
      </c>
      <c r="C474" s="112" t="s">
        <v>189</v>
      </c>
      <c r="D474" s="112">
        <v>8</v>
      </c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492</v>
      </c>
      <c r="B475" s="263" t="s">
        <v>493</v>
      </c>
      <c r="C475" s="112" t="s">
        <v>491</v>
      </c>
      <c r="D475" s="112">
        <v>8</v>
      </c>
      <c r="E475" s="127" t="s">
        <v>126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1140</v>
      </c>
      <c r="B476" s="263" t="s">
        <v>1139</v>
      </c>
      <c r="C476" s="112" t="s">
        <v>189</v>
      </c>
      <c r="D476" s="112">
        <v>8</v>
      </c>
      <c r="E476" s="127" t="s">
        <v>126</v>
      </c>
      <c r="F476" s="112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495</v>
      </c>
      <c r="B477" s="263" t="s">
        <v>494</v>
      </c>
      <c r="C477" s="112">
        <v>3.3</v>
      </c>
      <c r="D477" s="112"/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859</v>
      </c>
      <c r="B478" s="263" t="s">
        <v>858</v>
      </c>
      <c r="C478" s="112">
        <v>3.3</v>
      </c>
      <c r="D478" s="112"/>
      <c r="E478" s="127" t="s">
        <v>126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497</v>
      </c>
      <c r="B479" s="263" t="s">
        <v>496</v>
      </c>
      <c r="C479" s="112">
        <v>3.3</v>
      </c>
      <c r="D479" s="112"/>
      <c r="E479" s="127" t="s">
        <v>126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375</v>
      </c>
      <c r="B480" s="263" t="s">
        <v>168</v>
      </c>
      <c r="C480" s="112" t="s">
        <v>166</v>
      </c>
      <c r="D480" s="112">
        <v>200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616</v>
      </c>
      <c r="B481" s="263" t="s">
        <v>615</v>
      </c>
      <c r="C481" s="112" t="s">
        <v>166</v>
      </c>
      <c r="D481" s="112">
        <v>200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908</v>
      </c>
      <c r="B482" s="682" t="s">
        <v>907</v>
      </c>
      <c r="C482" s="112" t="s">
        <v>189</v>
      </c>
      <c r="D482" s="112">
        <v>8</v>
      </c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910</v>
      </c>
      <c r="B483" s="750" t="s">
        <v>909</v>
      </c>
      <c r="C483" s="112">
        <v>2</v>
      </c>
      <c r="D483" s="112"/>
      <c r="E483" s="127" t="s">
        <v>126</v>
      </c>
      <c r="F483" s="112">
        <v>100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1010</v>
      </c>
      <c r="B484" s="750" t="s">
        <v>1011</v>
      </c>
      <c r="C484" s="112" t="s">
        <v>725</v>
      </c>
      <c r="D484" s="112">
        <v>6</v>
      </c>
      <c r="E484" s="127" t="s">
        <v>126</v>
      </c>
      <c r="F484" s="112">
        <v>144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726</v>
      </c>
      <c r="B485" s="682" t="s">
        <v>724</v>
      </c>
      <c r="C485" s="112" t="s">
        <v>725</v>
      </c>
      <c r="D485" s="112">
        <v>6</v>
      </c>
      <c r="E485" s="127" t="s">
        <v>126</v>
      </c>
      <c r="F485" s="112">
        <v>144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917</v>
      </c>
      <c r="B486" s="750" t="s">
        <v>916</v>
      </c>
      <c r="C486" s="112">
        <v>4</v>
      </c>
      <c r="D486" s="112"/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921</v>
      </c>
      <c r="B487" s="263" t="s">
        <v>920</v>
      </c>
      <c r="C487" s="112" t="s">
        <v>194</v>
      </c>
      <c r="D487" s="112">
        <v>6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38" t="s">
        <v>713</v>
      </c>
      <c r="B488" s="263" t="s">
        <v>711</v>
      </c>
      <c r="C488" s="112">
        <v>1.5</v>
      </c>
      <c r="D488" s="112"/>
      <c r="E488" s="127" t="s">
        <v>126</v>
      </c>
      <c r="F488" s="112">
        <v>144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38" t="s">
        <v>919</v>
      </c>
      <c r="B489" s="263" t="s">
        <v>918</v>
      </c>
      <c r="C489" s="112" t="s">
        <v>194</v>
      </c>
      <c r="D489" s="112">
        <v>6</v>
      </c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38" t="s">
        <v>714</v>
      </c>
      <c r="B490" s="263" t="s">
        <v>712</v>
      </c>
      <c r="C490" s="112">
        <v>1.5</v>
      </c>
      <c r="D490" s="112"/>
      <c r="E490" s="127" t="s">
        <v>126</v>
      </c>
      <c r="F490" s="112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ht="13.5" thickBot="1" x14ac:dyDescent="0.25">
      <c r="A491" s="340"/>
      <c r="B491" s="314" t="s">
        <v>97</v>
      </c>
      <c r="C491" s="255"/>
      <c r="D491" s="553"/>
      <c r="E491" s="138"/>
      <c r="F491" s="553"/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671</v>
      </c>
      <c r="B492" s="264" t="s">
        <v>207</v>
      </c>
      <c r="C492" s="111" t="s">
        <v>72</v>
      </c>
      <c r="D492" s="111">
        <v>9</v>
      </c>
      <c r="E492" s="131" t="s">
        <v>63</v>
      </c>
      <c r="F492" s="485">
        <v>64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ht="13.5" thickBot="1" x14ac:dyDescent="0.25">
      <c r="A493" s="340" t="s">
        <v>670</v>
      </c>
      <c r="B493" s="683" t="s">
        <v>208</v>
      </c>
      <c r="C493" s="113" t="s">
        <v>72</v>
      </c>
      <c r="D493" s="113">
        <v>9</v>
      </c>
      <c r="E493" s="117" t="s">
        <v>63</v>
      </c>
      <c r="F493" s="487">
        <v>64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/>
      <c r="B494" s="862" t="s">
        <v>174</v>
      </c>
      <c r="C494" s="477"/>
      <c r="D494" s="111"/>
      <c r="E494" s="111"/>
      <c r="F494" s="111"/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1095</v>
      </c>
      <c r="B495" s="864" t="s">
        <v>1094</v>
      </c>
      <c r="C495" s="737" t="s">
        <v>1096</v>
      </c>
      <c r="D495" s="846">
        <v>6</v>
      </c>
      <c r="E495" s="536" t="s">
        <v>126</v>
      </c>
      <c r="F495" s="739">
        <v>100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872</v>
      </c>
      <c r="B496" s="849" t="s">
        <v>871</v>
      </c>
      <c r="C496" s="737" t="s">
        <v>79</v>
      </c>
      <c r="D496" s="846">
        <v>6</v>
      </c>
      <c r="E496" s="536" t="s">
        <v>126</v>
      </c>
      <c r="F496" s="739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873</v>
      </c>
      <c r="B497" s="740" t="s">
        <v>723</v>
      </c>
      <c r="C497" s="436" t="s">
        <v>79</v>
      </c>
      <c r="D497" s="112">
        <v>6</v>
      </c>
      <c r="E497" s="127" t="s">
        <v>126</v>
      </c>
      <c r="F497" s="486">
        <v>144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1003</v>
      </c>
      <c r="B498" s="863" t="s">
        <v>1002</v>
      </c>
      <c r="C498" s="737" t="s">
        <v>79</v>
      </c>
      <c r="D498" s="846">
        <v>6</v>
      </c>
      <c r="E498" s="536" t="s">
        <v>126</v>
      </c>
      <c r="F498" s="739">
        <v>144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1001</v>
      </c>
      <c r="B499" s="863" t="s">
        <v>1000</v>
      </c>
      <c r="C499" s="737" t="s">
        <v>79</v>
      </c>
      <c r="D499" s="846">
        <v>6</v>
      </c>
      <c r="E499" s="536" t="s">
        <v>126</v>
      </c>
      <c r="F499" s="739">
        <v>144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875</v>
      </c>
      <c r="B500" s="863" t="s">
        <v>876</v>
      </c>
      <c r="C500" s="737" t="s">
        <v>79</v>
      </c>
      <c r="D500" s="846">
        <v>6</v>
      </c>
      <c r="E500" s="536" t="s">
        <v>126</v>
      </c>
      <c r="F500" s="739">
        <v>144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ht="13.5" thickBot="1" x14ac:dyDescent="0.25">
      <c r="A501" s="340" t="s">
        <v>877</v>
      </c>
      <c r="B501" s="850" t="s">
        <v>878</v>
      </c>
      <c r="C501" s="439" t="s">
        <v>79</v>
      </c>
      <c r="D501" s="113">
        <v>6</v>
      </c>
      <c r="E501" s="117" t="s">
        <v>126</v>
      </c>
      <c r="F501" s="487">
        <v>144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ht="13.5" thickBot="1" x14ac:dyDescent="0.25">
      <c r="A502" s="340"/>
      <c r="B502" s="314" t="s">
        <v>99</v>
      </c>
      <c r="C502" s="255"/>
      <c r="D502" s="553"/>
      <c r="E502" s="138"/>
      <c r="F502" s="553"/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588</v>
      </c>
      <c r="B503" s="264" t="s">
        <v>621</v>
      </c>
      <c r="C503" s="111" t="s">
        <v>189</v>
      </c>
      <c r="D503" s="111">
        <v>10</v>
      </c>
      <c r="E503" s="131" t="s">
        <v>62</v>
      </c>
      <c r="F503" s="111">
        <v>105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814</v>
      </c>
      <c r="B504" s="678" t="s">
        <v>191</v>
      </c>
      <c r="C504" s="112" t="s">
        <v>182</v>
      </c>
      <c r="D504" s="112">
        <v>4</v>
      </c>
      <c r="E504" s="127" t="s">
        <v>126</v>
      </c>
      <c r="F504" s="112">
        <v>100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788</v>
      </c>
      <c r="B505" s="678" t="s">
        <v>203</v>
      </c>
      <c r="C505" s="112" t="s">
        <v>182</v>
      </c>
      <c r="D505" s="112">
        <v>4</v>
      </c>
      <c r="E505" s="127" t="s">
        <v>126</v>
      </c>
      <c r="F505" s="112">
        <v>100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796</v>
      </c>
      <c r="B506" s="678" t="s">
        <v>456</v>
      </c>
      <c r="C506" s="112" t="s">
        <v>182</v>
      </c>
      <c r="D506" s="112">
        <v>4</v>
      </c>
      <c r="E506" s="127" t="s">
        <v>126</v>
      </c>
      <c r="F506" s="112">
        <v>100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1040</v>
      </c>
      <c r="B507" s="716" t="s">
        <v>860</v>
      </c>
      <c r="C507" s="296" t="s">
        <v>194</v>
      </c>
      <c r="D507" s="112">
        <v>10</v>
      </c>
      <c r="E507" s="127" t="s">
        <v>62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1123</v>
      </c>
      <c r="B508" s="738" t="s">
        <v>1124</v>
      </c>
      <c r="C508" s="296" t="s">
        <v>194</v>
      </c>
      <c r="D508" s="112">
        <v>10</v>
      </c>
      <c r="E508" s="127" t="s">
        <v>62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798</v>
      </c>
      <c r="B509" s="678" t="s">
        <v>799</v>
      </c>
      <c r="C509" s="112" t="s">
        <v>182</v>
      </c>
      <c r="D509" s="112">
        <v>4</v>
      </c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1068</v>
      </c>
      <c r="B510" s="678" t="s">
        <v>1069</v>
      </c>
      <c r="C510" s="112">
        <v>4</v>
      </c>
      <c r="D510" s="112"/>
      <c r="E510" s="127" t="s">
        <v>62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622</v>
      </c>
      <c r="B511" s="263" t="s">
        <v>554</v>
      </c>
      <c r="C511" s="112" t="s">
        <v>189</v>
      </c>
      <c r="D511" s="112">
        <v>10</v>
      </c>
      <c r="E511" s="127" t="s">
        <v>62</v>
      </c>
      <c r="F511" s="112">
        <v>105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939</v>
      </c>
      <c r="B512" s="263" t="s">
        <v>938</v>
      </c>
      <c r="C512" s="112" t="s">
        <v>189</v>
      </c>
      <c r="D512" s="112">
        <v>10</v>
      </c>
      <c r="E512" s="127" t="s">
        <v>62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991</v>
      </c>
      <c r="B513" s="263" t="s">
        <v>992</v>
      </c>
      <c r="C513" s="112" t="s">
        <v>31</v>
      </c>
      <c r="D513" s="112">
        <v>10</v>
      </c>
      <c r="E513" s="127" t="s">
        <v>62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815</v>
      </c>
      <c r="B514" s="263" t="s">
        <v>816</v>
      </c>
      <c r="C514" s="112" t="s">
        <v>182</v>
      </c>
      <c r="D514" s="112">
        <v>4</v>
      </c>
      <c r="E514" s="127" t="s">
        <v>62</v>
      </c>
      <c r="F514" s="112">
        <v>100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1064</v>
      </c>
      <c r="B515" s="263" t="s">
        <v>1065</v>
      </c>
      <c r="C515" s="112">
        <v>4</v>
      </c>
      <c r="D515" s="112"/>
      <c r="E515" s="127" t="s">
        <v>62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998</v>
      </c>
      <c r="B516" s="263" t="s">
        <v>999</v>
      </c>
      <c r="C516" s="112" t="s">
        <v>31</v>
      </c>
      <c r="D516" s="112">
        <v>10</v>
      </c>
      <c r="E516" s="127" t="s">
        <v>62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566</v>
      </c>
      <c r="B517" s="263" t="s">
        <v>565</v>
      </c>
      <c r="C517" s="112" t="s">
        <v>182</v>
      </c>
      <c r="D517" s="112">
        <v>4</v>
      </c>
      <c r="E517" s="127" t="s">
        <v>62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1066</v>
      </c>
      <c r="B518" s="263" t="s">
        <v>1067</v>
      </c>
      <c r="C518" s="112">
        <v>4</v>
      </c>
      <c r="D518" s="112"/>
      <c r="E518" s="127" t="s">
        <v>62</v>
      </c>
      <c r="F518" s="112">
        <v>100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1047</v>
      </c>
      <c r="B519" s="678" t="s">
        <v>77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1070</v>
      </c>
      <c r="B520" s="678" t="s">
        <v>1071</v>
      </c>
      <c r="C520" s="112">
        <v>4</v>
      </c>
      <c r="D520" s="112"/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785</v>
      </c>
      <c r="B521" s="684" t="s">
        <v>167</v>
      </c>
      <c r="C521" s="565" t="s">
        <v>182</v>
      </c>
      <c r="D521" s="565">
        <v>4</v>
      </c>
      <c r="E521" s="566" t="s">
        <v>126</v>
      </c>
      <c r="F521" s="565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376</v>
      </c>
      <c r="B522" s="684" t="s">
        <v>167</v>
      </c>
      <c r="C522" s="638" t="s">
        <v>125</v>
      </c>
      <c r="D522" s="638"/>
      <c r="E522" s="638" t="s">
        <v>62</v>
      </c>
      <c r="F522" s="638">
        <v>96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418</v>
      </c>
      <c r="B523" s="685" t="s">
        <v>417</v>
      </c>
      <c r="C523" s="296" t="s">
        <v>125</v>
      </c>
      <c r="D523" s="296"/>
      <c r="E523" s="296" t="s">
        <v>62</v>
      </c>
      <c r="F523" s="112">
        <v>96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420</v>
      </c>
      <c r="B524" s="685" t="s">
        <v>419</v>
      </c>
      <c r="C524" s="296" t="s">
        <v>194</v>
      </c>
      <c r="D524" s="296">
        <v>12</v>
      </c>
      <c r="E524" s="296" t="s">
        <v>62</v>
      </c>
      <c r="F524" s="296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422</v>
      </c>
      <c r="B525" s="685" t="s">
        <v>421</v>
      </c>
      <c r="C525" s="296" t="s">
        <v>125</v>
      </c>
      <c r="D525" s="296"/>
      <c r="E525" s="296" t="s">
        <v>62</v>
      </c>
      <c r="F525" s="112">
        <v>96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424</v>
      </c>
      <c r="B526" s="685" t="s">
        <v>423</v>
      </c>
      <c r="C526" s="296" t="s">
        <v>194</v>
      </c>
      <c r="D526" s="296">
        <v>12</v>
      </c>
      <c r="E526" s="296" t="s">
        <v>62</v>
      </c>
      <c r="F526" s="296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426</v>
      </c>
      <c r="B527" s="685" t="s">
        <v>425</v>
      </c>
      <c r="C527" s="296" t="s">
        <v>125</v>
      </c>
      <c r="D527" s="296"/>
      <c r="E527" s="296" t="s">
        <v>62</v>
      </c>
      <c r="F527" s="112">
        <v>96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428</v>
      </c>
      <c r="B528" s="685" t="s">
        <v>427</v>
      </c>
      <c r="C528" s="296" t="s">
        <v>194</v>
      </c>
      <c r="D528" s="296">
        <v>12</v>
      </c>
      <c r="E528" s="296" t="s">
        <v>62</v>
      </c>
      <c r="F528" s="296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430</v>
      </c>
      <c r="B529" s="685" t="s">
        <v>429</v>
      </c>
      <c r="C529" s="296" t="s">
        <v>125</v>
      </c>
      <c r="D529" s="296"/>
      <c r="E529" s="296" t="s">
        <v>62</v>
      </c>
      <c r="F529" s="112">
        <v>96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432</v>
      </c>
      <c r="B530" s="685" t="s">
        <v>431</v>
      </c>
      <c r="C530" s="296" t="s">
        <v>194</v>
      </c>
      <c r="D530" s="296">
        <v>12</v>
      </c>
      <c r="E530" s="296" t="s">
        <v>62</v>
      </c>
      <c r="F530" s="296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434</v>
      </c>
      <c r="B531" s="685" t="s">
        <v>433</v>
      </c>
      <c r="C531" s="296" t="s">
        <v>125</v>
      </c>
      <c r="D531" s="296"/>
      <c r="E531" s="296" t="s">
        <v>62</v>
      </c>
      <c r="F531" s="112">
        <v>96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436</v>
      </c>
      <c r="B532" s="685" t="s">
        <v>435</v>
      </c>
      <c r="C532" s="296" t="s">
        <v>194</v>
      </c>
      <c r="D532" s="296">
        <v>12</v>
      </c>
      <c r="E532" s="296" t="s">
        <v>62</v>
      </c>
      <c r="F532" s="296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1041</v>
      </c>
      <c r="B533" s="722" t="s">
        <v>846</v>
      </c>
      <c r="C533" s="274">
        <v>4</v>
      </c>
      <c r="D533" s="112"/>
      <c r="E533" s="127" t="s">
        <v>62</v>
      </c>
      <c r="F533" s="112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1042</v>
      </c>
      <c r="B534" s="723" t="s">
        <v>847</v>
      </c>
      <c r="C534" s="112">
        <v>4</v>
      </c>
      <c r="D534" s="112"/>
      <c r="E534" s="127" t="s">
        <v>62</v>
      </c>
      <c r="F534" s="112">
        <v>100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929</v>
      </c>
      <c r="B535" s="723" t="s">
        <v>928</v>
      </c>
      <c r="C535" s="112" t="s">
        <v>182</v>
      </c>
      <c r="D535" s="112">
        <v>4</v>
      </c>
      <c r="E535" s="127" t="s">
        <v>62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913</v>
      </c>
      <c r="B536" s="723" t="s">
        <v>912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1043</v>
      </c>
      <c r="B537" s="723" t="s">
        <v>848</v>
      </c>
      <c r="C537" s="112">
        <v>4</v>
      </c>
      <c r="D537" s="112"/>
      <c r="E537" s="127" t="s">
        <v>62</v>
      </c>
      <c r="F537" s="112">
        <v>100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850</v>
      </c>
      <c r="B538" s="263" t="s">
        <v>851</v>
      </c>
      <c r="C538" s="112" t="s">
        <v>189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1009</v>
      </c>
      <c r="B539" s="263" t="s">
        <v>1008</v>
      </c>
      <c r="C539" s="112" t="s">
        <v>31</v>
      </c>
      <c r="D539" s="112">
        <v>10</v>
      </c>
      <c r="E539" s="127" t="s">
        <v>62</v>
      </c>
      <c r="F539" s="112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800</v>
      </c>
      <c r="B540" s="678" t="s">
        <v>76</v>
      </c>
      <c r="C540" s="112" t="s">
        <v>182</v>
      </c>
      <c r="D540" s="112">
        <v>4</v>
      </c>
      <c r="E540" s="127" t="s">
        <v>126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1074</v>
      </c>
      <c r="B541" s="678" t="s">
        <v>1075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838</v>
      </c>
      <c r="B542" s="678" t="s">
        <v>839</v>
      </c>
      <c r="C542" s="296" t="s">
        <v>194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837</v>
      </c>
      <c r="B543" s="678" t="s">
        <v>836</v>
      </c>
      <c r="C543" s="296" t="s">
        <v>194</v>
      </c>
      <c r="D543" s="112">
        <v>10</v>
      </c>
      <c r="E543" s="127" t="s">
        <v>62</v>
      </c>
      <c r="F543" s="112">
        <v>72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1159</v>
      </c>
      <c r="B544" s="678" t="s">
        <v>1160</v>
      </c>
      <c r="C544" s="296" t="s">
        <v>194</v>
      </c>
      <c r="D544" s="112">
        <v>10</v>
      </c>
      <c r="E544" s="127" t="s">
        <v>62</v>
      </c>
      <c r="F544" s="112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1161</v>
      </c>
      <c r="B545" s="678" t="s">
        <v>1162</v>
      </c>
      <c r="C545" s="296" t="s">
        <v>202</v>
      </c>
      <c r="D545" s="112"/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1172</v>
      </c>
      <c r="B546" s="678" t="s">
        <v>1173</v>
      </c>
      <c r="C546" s="296" t="s">
        <v>202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1027</v>
      </c>
      <c r="B547" s="678" t="s">
        <v>1026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903</v>
      </c>
      <c r="B548" s="678" t="s">
        <v>887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888</v>
      </c>
      <c r="B549" s="678" t="s">
        <v>889</v>
      </c>
      <c r="C549" s="296" t="s">
        <v>202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996</v>
      </c>
      <c r="B550" s="263" t="s">
        <v>997</v>
      </c>
      <c r="C550" s="112" t="s">
        <v>189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1012</v>
      </c>
      <c r="B551" s="687" t="s">
        <v>73</v>
      </c>
      <c r="C551" s="112" t="s">
        <v>31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1072</v>
      </c>
      <c r="B552" s="687" t="s">
        <v>1073</v>
      </c>
      <c r="C552" s="112">
        <v>4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ht="13.5" thickBot="1" x14ac:dyDescent="0.25">
      <c r="A553" s="340" t="s">
        <v>791</v>
      </c>
      <c r="B553" s="679" t="s">
        <v>73</v>
      </c>
      <c r="C553" s="112" t="s">
        <v>182</v>
      </c>
      <c r="D553" s="112">
        <v>4</v>
      </c>
      <c r="E553" s="127" t="s">
        <v>126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ht="13.5" thickBot="1" x14ac:dyDescent="0.25">
      <c r="A554" s="340"/>
      <c r="B554" s="314" t="s">
        <v>100</v>
      </c>
      <c r="C554" s="255"/>
      <c r="D554" s="553"/>
      <c r="E554" s="138"/>
      <c r="F554" s="553"/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406</v>
      </c>
      <c r="B555" s="264" t="s">
        <v>405</v>
      </c>
      <c r="C555" s="111" t="s">
        <v>54</v>
      </c>
      <c r="D555" s="111"/>
      <c r="E555" s="131" t="s">
        <v>62</v>
      </c>
      <c r="F555" s="485">
        <v>80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408</v>
      </c>
      <c r="B556" s="263" t="s">
        <v>407</v>
      </c>
      <c r="C556" s="112" t="s">
        <v>54</v>
      </c>
      <c r="D556" s="112"/>
      <c r="E556" s="127" t="s">
        <v>62</v>
      </c>
      <c r="F556" s="486">
        <v>80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411</v>
      </c>
      <c r="B557" s="263" t="s">
        <v>412</v>
      </c>
      <c r="C557" s="112" t="s">
        <v>79</v>
      </c>
      <c r="D557" s="112">
        <v>12</v>
      </c>
      <c r="E557" s="127" t="s">
        <v>62</v>
      </c>
      <c r="F557" s="486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409</v>
      </c>
      <c r="B558" s="263" t="s">
        <v>410</v>
      </c>
      <c r="C558" s="112" t="s">
        <v>54</v>
      </c>
      <c r="D558" s="112"/>
      <c r="E558" s="127" t="s">
        <v>62</v>
      </c>
      <c r="F558" s="486">
        <v>80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413</v>
      </c>
      <c r="B559" s="263" t="s">
        <v>414</v>
      </c>
      <c r="C559" s="112" t="s">
        <v>79</v>
      </c>
      <c r="D559" s="112">
        <v>12</v>
      </c>
      <c r="E559" s="127" t="s">
        <v>62</v>
      </c>
      <c r="F559" s="486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469</v>
      </c>
      <c r="B560" s="686" t="s">
        <v>459</v>
      </c>
      <c r="C560" s="112" t="s">
        <v>118</v>
      </c>
      <c r="D560" s="112">
        <v>14</v>
      </c>
      <c r="E560" s="127" t="s">
        <v>62</v>
      </c>
      <c r="F560" s="486">
        <v>54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470</v>
      </c>
      <c r="B561" s="686" t="s">
        <v>460</v>
      </c>
      <c r="C561" s="112" t="s">
        <v>118</v>
      </c>
      <c r="D561" s="112">
        <v>14</v>
      </c>
      <c r="E561" s="127" t="s">
        <v>62</v>
      </c>
      <c r="F561" s="486">
        <v>54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553</v>
      </c>
      <c r="B562" s="686" t="s">
        <v>551</v>
      </c>
      <c r="C562" s="112" t="s">
        <v>552</v>
      </c>
      <c r="D562" s="112">
        <v>8</v>
      </c>
      <c r="E562" s="127" t="s">
        <v>62</v>
      </c>
      <c r="F562" s="486">
        <v>64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>
        <v>31571</v>
      </c>
      <c r="B563" s="686" t="s">
        <v>547</v>
      </c>
      <c r="C563" s="112" t="s">
        <v>550</v>
      </c>
      <c r="D563" s="112"/>
      <c r="E563" s="127" t="s">
        <v>62</v>
      </c>
      <c r="F563" s="486">
        <v>204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1265</v>
      </c>
      <c r="B564" s="686" t="s">
        <v>1264</v>
      </c>
      <c r="C564" s="112" t="s">
        <v>54</v>
      </c>
      <c r="D564" s="112">
        <v>8</v>
      </c>
      <c r="E564" s="127" t="s">
        <v>62</v>
      </c>
      <c r="F564" s="486">
        <v>64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1020</v>
      </c>
      <c r="B565" s="686" t="s">
        <v>1021</v>
      </c>
      <c r="C565" s="112" t="s">
        <v>54</v>
      </c>
      <c r="D565" s="112">
        <v>8</v>
      </c>
      <c r="E565" s="127" t="s">
        <v>62</v>
      </c>
      <c r="F565" s="486">
        <v>64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1044</v>
      </c>
      <c r="B566" s="686" t="s">
        <v>861</v>
      </c>
      <c r="C566" s="112" t="s">
        <v>74</v>
      </c>
      <c r="D566" s="112">
        <v>12</v>
      </c>
      <c r="E566" s="127" t="s">
        <v>62</v>
      </c>
      <c r="F566" s="486">
        <v>54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1023</v>
      </c>
      <c r="B567" s="686" t="s">
        <v>1022</v>
      </c>
      <c r="C567" s="112" t="s">
        <v>74</v>
      </c>
      <c r="D567" s="112">
        <v>10</v>
      </c>
      <c r="E567" s="127" t="s">
        <v>62</v>
      </c>
      <c r="F567" s="486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ht="15" customHeight="1" x14ac:dyDescent="0.2">
      <c r="A568" s="340" t="s">
        <v>890</v>
      </c>
      <c r="B568" s="686" t="s">
        <v>891</v>
      </c>
      <c r="C568" s="112">
        <v>250</v>
      </c>
      <c r="D568" s="112">
        <v>12</v>
      </c>
      <c r="E568" s="127" t="s">
        <v>64</v>
      </c>
      <c r="F568" s="486">
        <v>54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ht="15" customHeight="1" x14ac:dyDescent="0.2">
      <c r="A569" s="340" t="s">
        <v>1126</v>
      </c>
      <c r="B569" s="686" t="s">
        <v>1125</v>
      </c>
      <c r="C569" s="112">
        <v>250</v>
      </c>
      <c r="D569" s="112">
        <v>12</v>
      </c>
      <c r="E569" s="127" t="s">
        <v>64</v>
      </c>
      <c r="F569" s="486">
        <v>54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ht="15" customHeight="1" x14ac:dyDescent="0.2">
      <c r="A570" s="340" t="s">
        <v>943</v>
      </c>
      <c r="B570" s="686" t="s">
        <v>940</v>
      </c>
      <c r="C570" s="112">
        <v>250</v>
      </c>
      <c r="D570" s="112">
        <v>12</v>
      </c>
      <c r="E570" s="127" t="s">
        <v>62</v>
      </c>
      <c r="F570" s="48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ht="15" customHeight="1" x14ac:dyDescent="0.2">
      <c r="A571" s="340" t="s">
        <v>942</v>
      </c>
      <c r="B571" s="686" t="s">
        <v>941</v>
      </c>
      <c r="C571" s="112">
        <v>250</v>
      </c>
      <c r="D571" s="112">
        <v>12</v>
      </c>
      <c r="E571" s="127" t="s">
        <v>62</v>
      </c>
      <c r="F571" s="486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>
        <v>31573</v>
      </c>
      <c r="B572" s="686" t="s">
        <v>545</v>
      </c>
      <c r="C572" s="112" t="s">
        <v>546</v>
      </c>
      <c r="D572" s="112"/>
      <c r="E572" s="127" t="s">
        <v>62</v>
      </c>
      <c r="F572" s="486">
        <v>204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>
        <v>31570</v>
      </c>
      <c r="B573" s="686" t="s">
        <v>543</v>
      </c>
      <c r="C573" s="112" t="s">
        <v>544</v>
      </c>
      <c r="D573" s="112"/>
      <c r="E573" s="127" t="s">
        <v>62</v>
      </c>
      <c r="F573" s="486">
        <v>204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673</v>
      </c>
      <c r="B574" s="556" t="s">
        <v>674</v>
      </c>
      <c r="C574" s="601" t="s">
        <v>72</v>
      </c>
      <c r="D574" s="601">
        <v>9</v>
      </c>
      <c r="E574" s="534" t="s">
        <v>62</v>
      </c>
      <c r="F574" s="584">
        <v>64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959</v>
      </c>
      <c r="B575" s="556" t="s">
        <v>963</v>
      </c>
      <c r="C575" s="777" t="s">
        <v>55</v>
      </c>
      <c r="D575" s="777"/>
      <c r="E575" s="127" t="s">
        <v>62</v>
      </c>
      <c r="F575" s="584">
        <v>144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377</v>
      </c>
      <c r="B576" s="263" t="s">
        <v>120</v>
      </c>
      <c r="C576" s="112" t="s">
        <v>54</v>
      </c>
      <c r="D576" s="112"/>
      <c r="E576" s="127" t="s">
        <v>62</v>
      </c>
      <c r="F576" s="486">
        <v>64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636</v>
      </c>
      <c r="B577" s="263" t="s">
        <v>637</v>
      </c>
      <c r="C577" s="112" t="s">
        <v>552</v>
      </c>
      <c r="D577" s="112">
        <v>20</v>
      </c>
      <c r="E577" s="127" t="s">
        <v>62</v>
      </c>
      <c r="F577" s="486">
        <v>30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677</v>
      </c>
      <c r="B578" s="263" t="s">
        <v>116</v>
      </c>
      <c r="C578" s="601" t="s">
        <v>72</v>
      </c>
      <c r="D578" s="601">
        <v>9</v>
      </c>
      <c r="E578" s="534" t="s">
        <v>62</v>
      </c>
      <c r="F578" s="584">
        <v>64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961</v>
      </c>
      <c r="B579" s="556" t="s">
        <v>962</v>
      </c>
      <c r="C579" s="777" t="s">
        <v>55</v>
      </c>
      <c r="D579" s="777"/>
      <c r="E579" s="534" t="s">
        <v>62</v>
      </c>
      <c r="F579" s="584">
        <v>144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378</v>
      </c>
      <c r="B580" s="263" t="s">
        <v>675</v>
      </c>
      <c r="C580" s="112" t="s">
        <v>54</v>
      </c>
      <c r="D580" s="112"/>
      <c r="E580" s="127" t="s">
        <v>62</v>
      </c>
      <c r="F580" s="486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1152</v>
      </c>
      <c r="B581" s="263" t="s">
        <v>1151</v>
      </c>
      <c r="C581" s="112" t="s">
        <v>72</v>
      </c>
      <c r="D581" s="112">
        <v>20</v>
      </c>
      <c r="E581" s="127" t="s">
        <v>62</v>
      </c>
      <c r="F581" s="486">
        <v>30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1279</v>
      </c>
      <c r="B582" s="263" t="s">
        <v>1153</v>
      </c>
      <c r="C582" s="878" t="s">
        <v>55</v>
      </c>
      <c r="D582" s="878"/>
      <c r="E582" s="534" t="s">
        <v>62</v>
      </c>
      <c r="F582" s="584">
        <v>144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379</v>
      </c>
      <c r="B583" s="263" t="s">
        <v>115</v>
      </c>
      <c r="C583" s="112" t="s">
        <v>72</v>
      </c>
      <c r="D583" s="112">
        <v>20</v>
      </c>
      <c r="E583" s="127" t="s">
        <v>62</v>
      </c>
      <c r="F583" s="486">
        <v>30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672</v>
      </c>
      <c r="B584" s="687" t="s">
        <v>115</v>
      </c>
      <c r="C584" s="601" t="s">
        <v>72</v>
      </c>
      <c r="D584" s="601">
        <v>9</v>
      </c>
      <c r="E584" s="534" t="s">
        <v>62</v>
      </c>
      <c r="F584" s="584">
        <v>64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780" t="s">
        <v>965</v>
      </c>
      <c r="B585" s="687" t="s">
        <v>964</v>
      </c>
      <c r="C585" s="869" t="s">
        <v>55</v>
      </c>
      <c r="D585" s="869"/>
      <c r="E585" s="127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13" customFormat="1" ht="13.5" thickBot="1" x14ac:dyDescent="0.25">
      <c r="A586" s="692" t="s">
        <v>380</v>
      </c>
      <c r="B586" s="688" t="s">
        <v>676</v>
      </c>
      <c r="C586" s="113" t="s">
        <v>54</v>
      </c>
      <c r="D586" s="113"/>
      <c r="E586" s="117" t="s">
        <v>62</v>
      </c>
      <c r="F586" s="487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</sheetData>
  <autoFilter ref="A1:L297"/>
  <mergeCells count="3">
    <mergeCell ref="C264:C270"/>
    <mergeCell ref="D262:D270"/>
    <mergeCell ref="D271:D278"/>
  </mergeCells>
  <conditionalFormatting sqref="G2:EP2 M14:EP15 M310:EP316 M17:EP24 M3:EP12 M574:EP586 M205:EP228 M245:EP245 M405:EP408 M500:EP515 M238:EP241 M174:EP203 M550:EP554 M410:EP413 M442:EP447 M416:EP420 M131:EP138 M334:EP364 M115:EP128 M367:EP379 M424:EP438 M517:EP543 M49:EP55 M318:EP318 M28:EP47 M547:EP547 M65:EP73 M101:EP102 M104:EP104 M106:EP113 M76:EP99 M449:EP495 M230:EP235 M140:EP169 M247:EP307 M385:EP401 G3:L586">
    <cfRule type="cellIs" dxfId="46" priority="230" stopIfTrue="1" operator="lessThan">
      <formula>0</formula>
    </cfRule>
  </conditionalFormatting>
  <conditionalFormatting sqref="M308:EP309">
    <cfRule type="cellIs" dxfId="45" priority="155" stopIfTrue="1" operator="lessThan">
      <formula>0</formula>
    </cfRule>
  </conditionalFormatting>
  <conditionalFormatting sqref="M555:EP564 M572:EP573 M566:EP567">
    <cfRule type="cellIs" dxfId="44" priority="153" stopIfTrue="1" operator="lessThan">
      <formula>0</formula>
    </cfRule>
  </conditionalFormatting>
  <conditionalFormatting sqref="M13:EP13">
    <cfRule type="cellIs" dxfId="43" priority="152" stopIfTrue="1" operator="lessThan">
      <formula>0</formula>
    </cfRule>
  </conditionalFormatting>
  <conditionalFormatting sqref="M319:EP321 M323:EP324 M326:EP333">
    <cfRule type="cellIs" dxfId="42" priority="150" stopIfTrue="1" operator="lessThan">
      <formula>0</formula>
    </cfRule>
  </conditionalFormatting>
  <conditionalFormatting sqref="M16:EP16">
    <cfRule type="cellIs" dxfId="41" priority="134" stopIfTrue="1" operator="lessThan">
      <formula>0</formula>
    </cfRule>
  </conditionalFormatting>
  <conditionalFormatting sqref="M63:EP64">
    <cfRule type="cellIs" dxfId="40" priority="127" stopIfTrue="1" operator="lessThan">
      <formula>0</formula>
    </cfRule>
  </conditionalFormatting>
  <conditionalFormatting sqref="M56:EP60">
    <cfRule type="cellIs" dxfId="39" priority="118" stopIfTrue="1" operator="lessThan">
      <formula>0</formula>
    </cfRule>
  </conditionalFormatting>
  <conditionalFormatting sqref="M204:EP204">
    <cfRule type="cellIs" dxfId="38" priority="117" stopIfTrue="1" operator="lessThan">
      <formula>0</formula>
    </cfRule>
  </conditionalFormatting>
  <conditionalFormatting sqref="M129:EP130">
    <cfRule type="cellIs" dxfId="37" priority="111" stopIfTrue="1" operator="lessThan">
      <formula>0</formula>
    </cfRule>
  </conditionalFormatting>
  <conditionalFormatting sqref="M242:EP244">
    <cfRule type="cellIs" dxfId="36" priority="107" stopIfTrue="1" operator="lessThan">
      <formula>0</formula>
    </cfRule>
  </conditionalFormatting>
  <conditionalFormatting sqref="M61:EP62">
    <cfRule type="cellIs" dxfId="35" priority="99" stopIfTrue="1" operator="lessThan">
      <formula>0</formula>
    </cfRule>
  </conditionalFormatting>
  <conditionalFormatting sqref="M170:EP173">
    <cfRule type="cellIs" dxfId="34" priority="98" stopIfTrue="1" operator="lessThan">
      <formula>0</formula>
    </cfRule>
  </conditionalFormatting>
  <conditionalFormatting sqref="M317:EP317">
    <cfRule type="cellIs" dxfId="33" priority="97" stopIfTrue="1" operator="lessThan">
      <formula>0</formula>
    </cfRule>
  </conditionalFormatting>
  <conditionalFormatting sqref="M496:EP499">
    <cfRule type="cellIs" dxfId="32" priority="90" stopIfTrue="1" operator="lessThan">
      <formula>0</formula>
    </cfRule>
  </conditionalFormatting>
  <conditionalFormatting sqref="M236:EP236">
    <cfRule type="cellIs" dxfId="31" priority="89" stopIfTrue="1" operator="lessThan">
      <formula>0</formula>
    </cfRule>
  </conditionalFormatting>
  <conditionalFormatting sqref="M237:EP237">
    <cfRule type="cellIs" dxfId="30" priority="88" stopIfTrue="1" operator="lessThan">
      <formula>0</formula>
    </cfRule>
  </conditionalFormatting>
  <conditionalFormatting sqref="M548:EP549">
    <cfRule type="cellIs" dxfId="29" priority="87" stopIfTrue="1" operator="lessThan">
      <formula>0</formula>
    </cfRule>
  </conditionalFormatting>
  <conditionalFormatting sqref="M568:EP571">
    <cfRule type="cellIs" dxfId="28" priority="84" stopIfTrue="1" operator="lessThan">
      <formula>0</formula>
    </cfRule>
  </conditionalFormatting>
  <conditionalFormatting sqref="M409:EP409">
    <cfRule type="cellIs" dxfId="27" priority="83" stopIfTrue="1" operator="lessThan">
      <formula>0</formula>
    </cfRule>
  </conditionalFormatting>
  <conditionalFormatting sqref="M139:EP139">
    <cfRule type="cellIs" dxfId="26" priority="80" stopIfTrue="1" operator="lessThan">
      <formula>0</formula>
    </cfRule>
  </conditionalFormatting>
  <conditionalFormatting sqref="M421:EP423">
    <cfRule type="cellIs" dxfId="25" priority="79" stopIfTrue="1" operator="lessThan">
      <formula>0</formula>
    </cfRule>
  </conditionalFormatting>
  <conditionalFormatting sqref="M414:EP415">
    <cfRule type="cellIs" dxfId="24" priority="78" stopIfTrue="1" operator="lessThan">
      <formula>0</formula>
    </cfRule>
  </conditionalFormatting>
  <conditionalFormatting sqref="M439:EP441">
    <cfRule type="cellIs" dxfId="23" priority="76" stopIfTrue="1" operator="lessThan">
      <formula>0</formula>
    </cfRule>
  </conditionalFormatting>
  <conditionalFormatting sqref="M365:EP366">
    <cfRule type="cellIs" dxfId="22" priority="75" stopIfTrue="1" operator="lessThan">
      <formula>0</formula>
    </cfRule>
  </conditionalFormatting>
  <conditionalFormatting sqref="M322:EP322">
    <cfRule type="cellIs" dxfId="21" priority="71" stopIfTrue="1" operator="lessThan">
      <formula>0</formula>
    </cfRule>
  </conditionalFormatting>
  <conditionalFormatting sqref="M325:EP325">
    <cfRule type="cellIs" dxfId="20" priority="69" stopIfTrue="1" operator="lessThan">
      <formula>0</formula>
    </cfRule>
  </conditionalFormatting>
  <conditionalFormatting sqref="M114:EP114">
    <cfRule type="cellIs" dxfId="19" priority="68" stopIfTrue="1" operator="lessThan">
      <formula>0</formula>
    </cfRule>
  </conditionalFormatting>
  <conditionalFormatting sqref="M516:EP516">
    <cfRule type="cellIs" dxfId="18" priority="65" stopIfTrue="1" operator="lessThan">
      <formula>0</formula>
    </cfRule>
  </conditionalFormatting>
  <conditionalFormatting sqref="M565:EP565">
    <cfRule type="cellIs" dxfId="17" priority="56" stopIfTrue="1" operator="lessThan">
      <formula>0</formula>
    </cfRule>
  </conditionalFormatting>
  <conditionalFormatting sqref="M48:EP48">
    <cfRule type="cellIs" dxfId="16" priority="44" stopIfTrue="1" operator="lessThan">
      <formula>0</formula>
    </cfRule>
  </conditionalFormatting>
  <conditionalFormatting sqref="M27:EP27">
    <cfRule type="cellIs" dxfId="15" priority="29" stopIfTrue="1" operator="lessThan">
      <formula>0</formula>
    </cfRule>
  </conditionalFormatting>
  <conditionalFormatting sqref="M25:EP25">
    <cfRule type="cellIs" dxfId="14" priority="26" stopIfTrue="1" operator="lessThan">
      <formula>0</formula>
    </cfRule>
  </conditionalFormatting>
  <conditionalFormatting sqref="M544:EP545">
    <cfRule type="cellIs" dxfId="13" priority="25" stopIfTrue="1" operator="lessThan">
      <formula>0</formula>
    </cfRule>
  </conditionalFormatting>
  <conditionalFormatting sqref="M74:EP75">
    <cfRule type="cellIs" dxfId="12" priority="21" stopIfTrue="1" operator="lessThan">
      <formula>0</formula>
    </cfRule>
  </conditionalFormatting>
  <conditionalFormatting sqref="M546:EP546">
    <cfRule type="cellIs" dxfId="11" priority="19" stopIfTrue="1" operator="lessThan">
      <formula>0</formula>
    </cfRule>
  </conditionalFormatting>
  <conditionalFormatting sqref="M100:EP100">
    <cfRule type="cellIs" dxfId="10" priority="16" stopIfTrue="1" operator="lessThan">
      <formula>0</formula>
    </cfRule>
  </conditionalFormatting>
  <conditionalFormatting sqref="M103:EP103">
    <cfRule type="cellIs" dxfId="9" priority="15" stopIfTrue="1" operator="lessThan">
      <formula>0</formula>
    </cfRule>
  </conditionalFormatting>
  <conditionalFormatting sqref="M105:EP105">
    <cfRule type="cellIs" dxfId="8" priority="14" stopIfTrue="1" operator="lessThan">
      <formula>0</formula>
    </cfRule>
  </conditionalFormatting>
  <conditionalFormatting sqref="M26:EP26">
    <cfRule type="cellIs" dxfId="7" priority="10" stopIfTrue="1" operator="lessThan">
      <formula>0</formula>
    </cfRule>
  </conditionalFormatting>
  <conditionalFormatting sqref="M448:EP448">
    <cfRule type="cellIs" dxfId="6" priority="8" stopIfTrue="1" operator="lessThan">
      <formula>0</formula>
    </cfRule>
  </conditionalFormatting>
  <conditionalFormatting sqref="M229:EP229">
    <cfRule type="cellIs" dxfId="5" priority="7" stopIfTrue="1" operator="lessThan">
      <formula>0</formula>
    </cfRule>
  </conditionalFormatting>
  <conditionalFormatting sqref="M246:EP246">
    <cfRule type="cellIs" dxfId="4" priority="5" stopIfTrue="1" operator="lessThan">
      <formula>0</formula>
    </cfRule>
  </conditionalFormatting>
  <conditionalFormatting sqref="M380:EP384">
    <cfRule type="cellIs" dxfId="3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9" id="{6980C48E-3ACB-4666-B62E-14C76BA6A292}">
            <xm:f>-MATCH($A326,'\\server\zayavki\10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A326:A333</xm:sqref>
        </x14:conditionalFormatting>
        <x14:conditionalFormatting xmlns:xm="http://schemas.microsoft.com/office/excel/2006/main">
          <x14:cfRule type="expression" priority="104" id="{95CA8E03-C538-46D3-BBC4-AA843E06E59F}">
            <xm:f>-MATCH($A488,'[19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A488:A490</xm:sqref>
        </x14:conditionalFormatting>
        <x14:conditionalFormatting xmlns:xm="http://schemas.microsoft.com/office/excel/2006/main">
          <x14:cfRule type="expression" priority="82" id="{91212203-4AB3-4049-B553-DF075E575D9F}">
            <xm:f>-MATCH($A409,'\\server\zayavki\29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A409:A410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2024-10-07T12:52:09Z</dcterms:modified>
</cp:coreProperties>
</file>