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Махеев\АВТОМАТИЗАЦИЯ\Махеев\перенос в бланк заказа\"/>
    </mc:Choice>
  </mc:AlternateContent>
  <xr:revisionPtr revIDLastSave="0" documentId="13_ncr:1_{CBC177CA-F5E8-4334-BE14-1170472F72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Лист1!$B$1:$B$485</definedName>
    <definedName name="_xlnm._FilterDatabase" localSheetId="1" hidden="1">Лист3!$A$1:$L$312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4" i="2" l="1"/>
  <c r="K123" i="2"/>
  <c r="K120" i="2"/>
  <c r="K121" i="2"/>
  <c r="K117" i="2"/>
  <c r="L118" i="2"/>
  <c r="M118" i="2"/>
  <c r="N118" i="2"/>
  <c r="O118" i="2"/>
  <c r="G522" i="4" l="1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L177" i="4" l="1"/>
  <c r="K177" i="4"/>
  <c r="J177" i="4"/>
  <c r="I177" i="4"/>
  <c r="H177" i="4"/>
  <c r="G177" i="4"/>
  <c r="G474" i="4" l="1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L618" i="4"/>
  <c r="K618" i="4"/>
  <c r="J618" i="4"/>
  <c r="I618" i="4"/>
  <c r="H618" i="4"/>
  <c r="G618" i="4"/>
  <c r="L617" i="4"/>
  <c r="K617" i="4"/>
  <c r="J617" i="4"/>
  <c r="I617" i="4"/>
  <c r="H617" i="4"/>
  <c r="G617" i="4"/>
  <c r="L531" i="4"/>
  <c r="K531" i="4"/>
  <c r="J531" i="4"/>
  <c r="I531" i="4"/>
  <c r="H531" i="4"/>
  <c r="G531" i="4"/>
  <c r="L586" i="4"/>
  <c r="K586" i="4"/>
  <c r="J586" i="4"/>
  <c r="I586" i="4"/>
  <c r="H586" i="4"/>
  <c r="G586" i="4"/>
  <c r="G427" i="4" l="1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399" i="4" l="1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241" i="4" l="1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L560" i="4" l="1"/>
  <c r="K560" i="4"/>
  <c r="J560" i="4"/>
  <c r="I560" i="4"/>
  <c r="H560" i="4"/>
  <c r="G560" i="4"/>
  <c r="L559" i="4"/>
  <c r="K559" i="4"/>
  <c r="J559" i="4"/>
  <c r="I559" i="4"/>
  <c r="H559" i="4"/>
  <c r="G559" i="4"/>
  <c r="N123" i="2" l="1"/>
  <c r="L117" i="2"/>
  <c r="K118" i="2"/>
  <c r="M117" i="2"/>
  <c r="N117" i="2"/>
  <c r="O117" i="2"/>
  <c r="G80" i="4" l="1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446" i="4" l="1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L385" i="4"/>
  <c r="K385" i="4"/>
  <c r="J385" i="4"/>
  <c r="I385" i="4"/>
  <c r="H385" i="4"/>
  <c r="G385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7" i="4" l="1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38" i="4" l="1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K39" i="2" l="1"/>
  <c r="L61" i="2" l="1"/>
  <c r="M61" i="2"/>
  <c r="N61" i="2"/>
  <c r="O61" i="2"/>
  <c r="L60" i="2"/>
  <c r="M60" i="2"/>
  <c r="N60" i="2"/>
  <c r="O60" i="2"/>
  <c r="K61" i="2"/>
  <c r="K60" i="2"/>
  <c r="J60" i="2" l="1"/>
  <c r="H60" i="2"/>
  <c r="G60" i="2"/>
  <c r="F60" i="2"/>
  <c r="F55" i="2"/>
  <c r="F47" i="2"/>
  <c r="J170" i="2"/>
  <c r="G170" i="2"/>
  <c r="G34" i="4" l="1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6" i="4"/>
  <c r="H6" i="4"/>
  <c r="I6" i="4"/>
  <c r="J6" i="4"/>
  <c r="K6" i="4"/>
  <c r="L6" i="4"/>
  <c r="I222" i="2" l="1"/>
  <c r="K223" i="2"/>
  <c r="I126" i="2"/>
  <c r="J126" i="2"/>
  <c r="F126" i="2"/>
  <c r="N127" i="2"/>
  <c r="K127" i="2"/>
  <c r="L126" i="2"/>
  <c r="M126" i="2"/>
  <c r="N126" i="2"/>
  <c r="O126" i="2"/>
  <c r="L127" i="2"/>
  <c r="M127" i="2"/>
  <c r="O127" i="2"/>
  <c r="K126" i="2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78" i="4"/>
  <c r="H78" i="4"/>
  <c r="I78" i="4"/>
  <c r="J78" i="4"/>
  <c r="K78" i="4"/>
  <c r="L78" i="4"/>
  <c r="G79" i="4"/>
  <c r="H79" i="4"/>
  <c r="I79" i="4"/>
  <c r="J79" i="4"/>
  <c r="K79" i="4"/>
  <c r="L79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K78" i="2" l="1"/>
  <c r="I77" i="2"/>
  <c r="K77" i="2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521" i="4"/>
  <c r="H521" i="4"/>
  <c r="I521" i="4"/>
  <c r="J521" i="4"/>
  <c r="K521" i="4"/>
  <c r="L521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G564" i="4"/>
  <c r="H564" i="4"/>
  <c r="I564" i="4"/>
  <c r="J564" i="4"/>
  <c r="K564" i="4"/>
  <c r="L564" i="4"/>
  <c r="G565" i="4"/>
  <c r="H565" i="4"/>
  <c r="I565" i="4"/>
  <c r="J565" i="4"/>
  <c r="K565" i="4"/>
  <c r="L565" i="4"/>
  <c r="G566" i="4"/>
  <c r="H566" i="4"/>
  <c r="I566" i="4"/>
  <c r="J566" i="4"/>
  <c r="K566" i="4"/>
  <c r="L566" i="4"/>
  <c r="G567" i="4"/>
  <c r="H567" i="4"/>
  <c r="I567" i="4"/>
  <c r="J567" i="4"/>
  <c r="K567" i="4"/>
  <c r="L567" i="4"/>
  <c r="G568" i="4"/>
  <c r="H568" i="4"/>
  <c r="I568" i="4"/>
  <c r="J568" i="4"/>
  <c r="K568" i="4"/>
  <c r="L568" i="4"/>
  <c r="G569" i="4"/>
  <c r="H569" i="4"/>
  <c r="I569" i="4"/>
  <c r="J569" i="4"/>
  <c r="K569" i="4"/>
  <c r="L569" i="4"/>
  <c r="G570" i="4"/>
  <c r="H570" i="4"/>
  <c r="I570" i="4"/>
  <c r="J570" i="4"/>
  <c r="K570" i="4"/>
  <c r="L570" i="4"/>
  <c r="G571" i="4"/>
  <c r="H571" i="4"/>
  <c r="I571" i="4"/>
  <c r="J571" i="4"/>
  <c r="K571" i="4"/>
  <c r="L571" i="4"/>
  <c r="G572" i="4"/>
  <c r="H572" i="4"/>
  <c r="I572" i="4"/>
  <c r="J572" i="4"/>
  <c r="K572" i="4"/>
  <c r="L572" i="4"/>
  <c r="G573" i="4"/>
  <c r="H573" i="4"/>
  <c r="I573" i="4"/>
  <c r="J573" i="4"/>
  <c r="K573" i="4"/>
  <c r="L573" i="4"/>
  <c r="G574" i="4"/>
  <c r="H574" i="4"/>
  <c r="I574" i="4"/>
  <c r="J574" i="4"/>
  <c r="K574" i="4"/>
  <c r="L574" i="4"/>
  <c r="G575" i="4"/>
  <c r="H575" i="4"/>
  <c r="I575" i="4"/>
  <c r="J575" i="4"/>
  <c r="K575" i="4"/>
  <c r="L575" i="4"/>
  <c r="G576" i="4"/>
  <c r="H576" i="4"/>
  <c r="I576" i="4"/>
  <c r="J576" i="4"/>
  <c r="K576" i="4"/>
  <c r="L576" i="4"/>
  <c r="G577" i="4"/>
  <c r="H577" i="4"/>
  <c r="I577" i="4"/>
  <c r="J577" i="4"/>
  <c r="K577" i="4"/>
  <c r="L577" i="4"/>
  <c r="G578" i="4"/>
  <c r="H578" i="4"/>
  <c r="I578" i="4"/>
  <c r="J578" i="4"/>
  <c r="K578" i="4"/>
  <c r="L578" i="4"/>
  <c r="G579" i="4"/>
  <c r="H579" i="4"/>
  <c r="I579" i="4"/>
  <c r="J579" i="4"/>
  <c r="K579" i="4"/>
  <c r="L579" i="4"/>
  <c r="G580" i="4"/>
  <c r="H580" i="4"/>
  <c r="I580" i="4"/>
  <c r="J580" i="4"/>
  <c r="K580" i="4"/>
  <c r="L580" i="4"/>
  <c r="G581" i="4"/>
  <c r="H581" i="4"/>
  <c r="I581" i="4"/>
  <c r="J581" i="4"/>
  <c r="K581" i="4"/>
  <c r="L581" i="4"/>
  <c r="G582" i="4"/>
  <c r="H582" i="4"/>
  <c r="I582" i="4"/>
  <c r="J582" i="4"/>
  <c r="K582" i="4"/>
  <c r="L582" i="4"/>
  <c r="G583" i="4"/>
  <c r="H583" i="4"/>
  <c r="I583" i="4"/>
  <c r="J583" i="4"/>
  <c r="K583" i="4"/>
  <c r="L583" i="4"/>
  <c r="G584" i="4"/>
  <c r="H584" i="4"/>
  <c r="I584" i="4"/>
  <c r="J584" i="4"/>
  <c r="K584" i="4"/>
  <c r="L584" i="4"/>
  <c r="G585" i="4"/>
  <c r="H585" i="4"/>
  <c r="I585" i="4"/>
  <c r="J585" i="4"/>
  <c r="K585" i="4"/>
  <c r="L585" i="4"/>
  <c r="G587" i="4"/>
  <c r="H587" i="4"/>
  <c r="I587" i="4"/>
  <c r="J587" i="4"/>
  <c r="K587" i="4"/>
  <c r="L587" i="4"/>
  <c r="G588" i="4"/>
  <c r="H588" i="4"/>
  <c r="I588" i="4"/>
  <c r="J588" i="4"/>
  <c r="K588" i="4"/>
  <c r="L588" i="4"/>
  <c r="G589" i="4"/>
  <c r="H589" i="4"/>
  <c r="I589" i="4"/>
  <c r="J589" i="4"/>
  <c r="K589" i="4"/>
  <c r="L589" i="4"/>
  <c r="G590" i="4"/>
  <c r="H590" i="4"/>
  <c r="I590" i="4"/>
  <c r="J590" i="4"/>
  <c r="K590" i="4"/>
  <c r="L590" i="4"/>
  <c r="G591" i="4"/>
  <c r="H591" i="4"/>
  <c r="I591" i="4"/>
  <c r="J591" i="4"/>
  <c r="K591" i="4"/>
  <c r="L591" i="4"/>
  <c r="G592" i="4"/>
  <c r="H592" i="4"/>
  <c r="I592" i="4"/>
  <c r="J592" i="4"/>
  <c r="K592" i="4"/>
  <c r="L592" i="4"/>
  <c r="G593" i="4"/>
  <c r="H593" i="4"/>
  <c r="I593" i="4"/>
  <c r="J593" i="4"/>
  <c r="K593" i="4"/>
  <c r="L593" i="4"/>
  <c r="G594" i="4"/>
  <c r="H594" i="4"/>
  <c r="I594" i="4"/>
  <c r="J594" i="4"/>
  <c r="K594" i="4"/>
  <c r="L594" i="4"/>
  <c r="G595" i="4"/>
  <c r="H595" i="4"/>
  <c r="I595" i="4"/>
  <c r="J595" i="4"/>
  <c r="K595" i="4"/>
  <c r="L595" i="4"/>
  <c r="G596" i="4"/>
  <c r="H596" i="4"/>
  <c r="I596" i="4"/>
  <c r="J596" i="4"/>
  <c r="K596" i="4"/>
  <c r="L596" i="4"/>
  <c r="G597" i="4"/>
  <c r="H597" i="4"/>
  <c r="I597" i="4"/>
  <c r="J597" i="4"/>
  <c r="K597" i="4"/>
  <c r="L597" i="4"/>
  <c r="G598" i="4"/>
  <c r="H598" i="4"/>
  <c r="I598" i="4"/>
  <c r="J598" i="4"/>
  <c r="K598" i="4"/>
  <c r="L598" i="4"/>
  <c r="G599" i="4"/>
  <c r="H599" i="4"/>
  <c r="I599" i="4"/>
  <c r="J599" i="4"/>
  <c r="K599" i="4"/>
  <c r="L599" i="4"/>
  <c r="G600" i="4"/>
  <c r="H600" i="4"/>
  <c r="I600" i="4"/>
  <c r="J600" i="4"/>
  <c r="K600" i="4"/>
  <c r="L600" i="4"/>
  <c r="G601" i="4"/>
  <c r="H601" i="4"/>
  <c r="I601" i="4"/>
  <c r="J601" i="4"/>
  <c r="K601" i="4"/>
  <c r="L601" i="4"/>
  <c r="G602" i="4"/>
  <c r="H602" i="4"/>
  <c r="I602" i="4"/>
  <c r="J602" i="4"/>
  <c r="K602" i="4"/>
  <c r="L602" i="4"/>
  <c r="G603" i="4"/>
  <c r="H603" i="4"/>
  <c r="I603" i="4"/>
  <c r="J603" i="4"/>
  <c r="K603" i="4"/>
  <c r="L603" i="4"/>
  <c r="G604" i="4"/>
  <c r="H604" i="4"/>
  <c r="I604" i="4"/>
  <c r="J604" i="4"/>
  <c r="K604" i="4"/>
  <c r="L604" i="4"/>
  <c r="G605" i="4"/>
  <c r="H605" i="4"/>
  <c r="I605" i="4"/>
  <c r="J605" i="4"/>
  <c r="K605" i="4"/>
  <c r="L605" i="4"/>
  <c r="G606" i="4"/>
  <c r="H606" i="4"/>
  <c r="I606" i="4"/>
  <c r="J606" i="4"/>
  <c r="K606" i="4"/>
  <c r="L606" i="4"/>
  <c r="G607" i="4"/>
  <c r="H607" i="4"/>
  <c r="I607" i="4"/>
  <c r="J607" i="4"/>
  <c r="K607" i="4"/>
  <c r="L607" i="4"/>
  <c r="G608" i="4"/>
  <c r="H608" i="4"/>
  <c r="I608" i="4"/>
  <c r="J608" i="4"/>
  <c r="K608" i="4"/>
  <c r="L608" i="4"/>
  <c r="G609" i="4"/>
  <c r="H609" i="4"/>
  <c r="I609" i="4"/>
  <c r="J609" i="4"/>
  <c r="K609" i="4"/>
  <c r="L609" i="4"/>
  <c r="G610" i="4"/>
  <c r="H610" i="4"/>
  <c r="I610" i="4"/>
  <c r="J610" i="4"/>
  <c r="K610" i="4"/>
  <c r="L610" i="4"/>
  <c r="G611" i="4"/>
  <c r="H611" i="4"/>
  <c r="I611" i="4"/>
  <c r="J611" i="4"/>
  <c r="K611" i="4"/>
  <c r="L611" i="4"/>
  <c r="G612" i="4"/>
  <c r="H612" i="4"/>
  <c r="I612" i="4"/>
  <c r="J612" i="4"/>
  <c r="K612" i="4"/>
  <c r="L612" i="4"/>
  <c r="G613" i="4"/>
  <c r="H613" i="4"/>
  <c r="I613" i="4"/>
  <c r="J613" i="4"/>
  <c r="K613" i="4"/>
  <c r="L613" i="4"/>
  <c r="G614" i="4"/>
  <c r="H614" i="4"/>
  <c r="I614" i="4"/>
  <c r="J614" i="4"/>
  <c r="K614" i="4"/>
  <c r="L614" i="4"/>
  <c r="G615" i="4"/>
  <c r="H615" i="4"/>
  <c r="I615" i="4"/>
  <c r="J615" i="4"/>
  <c r="K615" i="4"/>
  <c r="L615" i="4"/>
  <c r="G616" i="4"/>
  <c r="H616" i="4"/>
  <c r="I616" i="4"/>
  <c r="J616" i="4"/>
  <c r="K616" i="4"/>
  <c r="L616" i="4"/>
  <c r="G619" i="4"/>
  <c r="H619" i="4"/>
  <c r="I619" i="4"/>
  <c r="J619" i="4"/>
  <c r="K619" i="4"/>
  <c r="L619" i="4"/>
  <c r="G620" i="4"/>
  <c r="H620" i="4"/>
  <c r="I620" i="4"/>
  <c r="J620" i="4"/>
  <c r="K620" i="4"/>
  <c r="L620" i="4"/>
  <c r="G621" i="4"/>
  <c r="H621" i="4"/>
  <c r="I621" i="4"/>
  <c r="J621" i="4"/>
  <c r="K621" i="4"/>
  <c r="L621" i="4"/>
  <c r="G622" i="4"/>
  <c r="H622" i="4"/>
  <c r="I622" i="4"/>
  <c r="J622" i="4"/>
  <c r="K622" i="4"/>
  <c r="L622" i="4"/>
  <c r="G623" i="4"/>
  <c r="H623" i="4"/>
  <c r="I623" i="4"/>
  <c r="J623" i="4"/>
  <c r="K623" i="4"/>
  <c r="L623" i="4"/>
  <c r="G624" i="4"/>
  <c r="H624" i="4"/>
  <c r="I624" i="4"/>
  <c r="J624" i="4"/>
  <c r="K624" i="4"/>
  <c r="L624" i="4"/>
  <c r="G625" i="4"/>
  <c r="H625" i="4"/>
  <c r="I625" i="4"/>
  <c r="J625" i="4"/>
  <c r="K625" i="4"/>
  <c r="L625" i="4"/>
  <c r="G626" i="4"/>
  <c r="H626" i="4"/>
  <c r="I626" i="4"/>
  <c r="J626" i="4"/>
  <c r="K626" i="4"/>
  <c r="L626" i="4"/>
  <c r="G627" i="4"/>
  <c r="H627" i="4"/>
  <c r="I627" i="4"/>
  <c r="J627" i="4"/>
  <c r="K627" i="4"/>
  <c r="L627" i="4"/>
  <c r="G628" i="4"/>
  <c r="H628" i="4"/>
  <c r="I628" i="4"/>
  <c r="J628" i="4"/>
  <c r="K628" i="4"/>
  <c r="L628" i="4"/>
  <c r="G629" i="4"/>
  <c r="H629" i="4"/>
  <c r="I629" i="4"/>
  <c r="J629" i="4"/>
  <c r="K629" i="4"/>
  <c r="L629" i="4"/>
  <c r="G630" i="4"/>
  <c r="H630" i="4"/>
  <c r="I630" i="4"/>
  <c r="J630" i="4"/>
  <c r="K630" i="4"/>
  <c r="L630" i="4"/>
  <c r="G631" i="4"/>
  <c r="H631" i="4"/>
  <c r="I631" i="4"/>
  <c r="J631" i="4"/>
  <c r="K631" i="4"/>
  <c r="L631" i="4"/>
  <c r="N255" i="2" l="1"/>
  <c r="M255" i="2"/>
  <c r="L255" i="2"/>
  <c r="K255" i="2"/>
  <c r="I255" i="2"/>
  <c r="F255" i="2"/>
  <c r="H126" i="2"/>
  <c r="G126" i="2"/>
  <c r="O124" i="2" l="1"/>
  <c r="N124" i="2"/>
  <c r="M124" i="2"/>
  <c r="L124" i="2"/>
  <c r="O123" i="2"/>
  <c r="M123" i="2"/>
  <c r="L123" i="2"/>
  <c r="J123" i="2"/>
  <c r="I123" i="2"/>
  <c r="H123" i="2"/>
  <c r="G123" i="2"/>
  <c r="F123" i="2"/>
  <c r="O121" i="2" l="1"/>
  <c r="N121" i="2"/>
  <c r="M121" i="2"/>
  <c r="L121" i="2"/>
  <c r="O120" i="2"/>
  <c r="N120" i="2"/>
  <c r="M120" i="2"/>
  <c r="L120" i="2"/>
  <c r="J120" i="2"/>
  <c r="I120" i="2"/>
  <c r="H120" i="2"/>
  <c r="G120" i="2"/>
  <c r="F120" i="2"/>
  <c r="J117" i="2"/>
  <c r="I117" i="2"/>
  <c r="H117" i="2"/>
  <c r="G117" i="2"/>
  <c r="F117" i="2"/>
  <c r="J77" i="2" l="1"/>
  <c r="H77" i="2"/>
  <c r="F77" i="2"/>
  <c r="G77" i="2"/>
  <c r="H170" i="2"/>
  <c r="I170" i="2"/>
  <c r="O9" i="2" s="1"/>
  <c r="F170" i="2"/>
  <c r="K163" i="2"/>
  <c r="M162" i="2"/>
  <c r="J162" i="2"/>
  <c r="I162" i="2"/>
  <c r="H162" i="2"/>
  <c r="G162" i="2"/>
  <c r="F162" i="2"/>
  <c r="K40" i="2"/>
  <c r="M77" i="2"/>
  <c r="J113" i="2"/>
  <c r="I113" i="2"/>
  <c r="H113" i="2"/>
  <c r="G113" i="2"/>
  <c r="F113" i="2"/>
  <c r="L78" i="2"/>
  <c r="M78" i="2"/>
  <c r="N78" i="2"/>
  <c r="O78" i="2"/>
  <c r="L77" i="2"/>
  <c r="N77" i="2"/>
  <c r="O77" i="2"/>
  <c r="O170" i="2" l="1"/>
  <c r="M170" i="2"/>
  <c r="K170" i="2"/>
  <c r="L170" i="2" l="1"/>
  <c r="N170" i="2"/>
  <c r="L171" i="2"/>
  <c r="M171" i="2"/>
  <c r="N171" i="2"/>
  <c r="O171" i="2"/>
  <c r="K171" i="2"/>
  <c r="J482" i="2" l="1"/>
  <c r="I482" i="2"/>
  <c r="H482" i="2"/>
  <c r="G482" i="2"/>
  <c r="I97" i="2" l="1"/>
  <c r="F482" i="2" l="1"/>
  <c r="K483" i="2"/>
  <c r="K48" i="2" l="1"/>
  <c r="K47" i="2"/>
  <c r="K94" i="2" l="1"/>
  <c r="K93" i="2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82" i="2" l="1"/>
  <c r="K316" i="2"/>
  <c r="K281" i="2"/>
  <c r="K261" i="2"/>
  <c r="K243" i="2"/>
  <c r="K236" i="2"/>
  <c r="K229" i="2"/>
  <c r="K222" i="2"/>
  <c r="K210" i="2"/>
  <c r="K205" i="2"/>
  <c r="K162" i="2"/>
  <c r="K97" i="2"/>
  <c r="K89" i="2"/>
  <c r="K113" i="2"/>
  <c r="K132" i="2"/>
  <c r="K98" i="2"/>
  <c r="K90" i="2"/>
  <c r="K83" i="2"/>
  <c r="K56" i="2"/>
  <c r="K26" i="2"/>
  <c r="K18" i="2"/>
  <c r="L483" i="2" l="1"/>
  <c r="M483" i="2"/>
  <c r="N483" i="2"/>
  <c r="O483" i="2"/>
  <c r="L482" i="2" l="1"/>
  <c r="M482" i="2"/>
  <c r="N482" i="2"/>
  <c r="O482" i="2"/>
  <c r="R9" i="2"/>
  <c r="Q9" i="2"/>
  <c r="Q10" i="2" l="1"/>
  <c r="L55" i="2" l="1"/>
  <c r="M55" i="2"/>
  <c r="N55" i="2"/>
  <c r="O55" i="2"/>
  <c r="L56" i="2"/>
  <c r="M56" i="2"/>
  <c r="N56" i="2"/>
  <c r="O56" i="2"/>
  <c r="I60" i="2" l="1"/>
  <c r="K55" i="2"/>
  <c r="O97" i="2" l="1"/>
  <c r="O98" i="2"/>
  <c r="N98" i="2"/>
  <c r="M98" i="2"/>
  <c r="L98" i="2"/>
  <c r="N97" i="2"/>
  <c r="M97" i="2"/>
  <c r="L97" i="2"/>
  <c r="J97" i="2"/>
  <c r="H97" i="2"/>
  <c r="G97" i="2"/>
  <c r="F97" i="2"/>
  <c r="O163" i="2" l="1"/>
  <c r="N163" i="2"/>
  <c r="M163" i="2"/>
  <c r="L163" i="2"/>
  <c r="O162" i="2"/>
  <c r="N162" i="2"/>
  <c r="L162" i="2"/>
  <c r="Q267" i="2" l="1"/>
  <c r="R8" i="2" l="1"/>
  <c r="S8" i="2"/>
  <c r="T8" i="2"/>
  <c r="U8" i="2"/>
  <c r="Q8" i="2"/>
  <c r="F26" i="2" l="1"/>
  <c r="F281" i="2" l="1"/>
  <c r="M113" i="2" l="1"/>
  <c r="L113" i="2"/>
  <c r="O114" i="2"/>
  <c r="O113" i="2"/>
  <c r="N114" i="2"/>
  <c r="N113" i="2"/>
  <c r="M114" i="2"/>
  <c r="L114" i="2"/>
  <c r="K114" i="2"/>
  <c r="F243" i="2" l="1"/>
  <c r="L206" i="2" l="1"/>
  <c r="K206" i="2"/>
  <c r="G205" i="2"/>
  <c r="F205" i="2"/>
  <c r="F236" i="2" l="1"/>
  <c r="G261" i="2"/>
  <c r="H261" i="2"/>
  <c r="I261" i="2"/>
  <c r="J261" i="2"/>
  <c r="F261" i="2"/>
  <c r="F316" i="2"/>
  <c r="F18" i="2" l="1"/>
  <c r="K230" i="2" l="1"/>
  <c r="F222" i="2"/>
  <c r="J255" i="2"/>
  <c r="K256" i="2"/>
  <c r="G255" i="2"/>
  <c r="H255" i="2"/>
  <c r="K317" i="2" l="1"/>
  <c r="Q7" i="2"/>
  <c r="K282" i="2"/>
  <c r="K262" i="2"/>
  <c r="K244" i="2"/>
  <c r="K237" i="2"/>
  <c r="K211" i="2"/>
  <c r="Q6" i="2"/>
  <c r="Q5" i="2"/>
  <c r="K131" i="2"/>
  <c r="K82" i="2"/>
  <c r="K27" i="2"/>
  <c r="K19" i="2"/>
  <c r="L261" i="2"/>
  <c r="M261" i="2"/>
  <c r="N261" i="2"/>
  <c r="O261" i="2"/>
  <c r="L262" i="2"/>
  <c r="M262" i="2"/>
  <c r="N262" i="2"/>
  <c r="O262" i="2"/>
  <c r="Q4" i="2" l="1"/>
  <c r="K8" i="2"/>
  <c r="Q2" i="2"/>
  <c r="L210" i="2"/>
  <c r="M210" i="2"/>
  <c r="N210" i="2"/>
  <c r="O210" i="2"/>
  <c r="L211" i="2"/>
  <c r="M211" i="2"/>
  <c r="N211" i="2"/>
  <c r="O211" i="2"/>
  <c r="G210" i="2"/>
  <c r="H210" i="2"/>
  <c r="I210" i="2"/>
  <c r="J210" i="2"/>
  <c r="F210" i="2"/>
  <c r="O255" i="2" l="1"/>
  <c r="L256" i="2"/>
  <c r="M256" i="2"/>
  <c r="N256" i="2"/>
  <c r="O256" i="2"/>
  <c r="L89" i="2" l="1"/>
  <c r="M89" i="2"/>
  <c r="N89" i="2"/>
  <c r="O89" i="2"/>
  <c r="L90" i="2"/>
  <c r="M90" i="2"/>
  <c r="N90" i="2"/>
  <c r="O90" i="2"/>
  <c r="I89" i="2"/>
  <c r="G89" i="2"/>
  <c r="H89" i="2"/>
  <c r="J89" i="2"/>
  <c r="F89" i="2"/>
  <c r="J26" i="2" l="1"/>
  <c r="L93" i="2" l="1"/>
  <c r="M93" i="2"/>
  <c r="N93" i="2"/>
  <c r="O93" i="2"/>
  <c r="L94" i="2"/>
  <c r="M94" i="2"/>
  <c r="N94" i="2"/>
  <c r="O94" i="2"/>
  <c r="L3" i="4" l="1"/>
  <c r="K3" i="4"/>
  <c r="J3" i="4"/>
  <c r="I3" i="4"/>
  <c r="H3" i="4"/>
  <c r="G3" i="4"/>
  <c r="L18" i="2"/>
  <c r="M18" i="2"/>
  <c r="N18" i="2"/>
  <c r="O18" i="2"/>
  <c r="L19" i="2"/>
  <c r="M19" i="2"/>
  <c r="N19" i="2"/>
  <c r="O19" i="2"/>
  <c r="I18" i="2"/>
  <c r="G18" i="2"/>
  <c r="H18" i="2"/>
  <c r="J18" i="2"/>
  <c r="F39" i="2" l="1"/>
  <c r="L39" i="2"/>
  <c r="M39" i="2"/>
  <c r="N39" i="2"/>
  <c r="O39" i="2"/>
  <c r="L40" i="2"/>
  <c r="M40" i="2"/>
  <c r="N40" i="2"/>
  <c r="O40" i="2"/>
  <c r="I39" i="2"/>
  <c r="H39" i="2"/>
  <c r="G39" i="2"/>
  <c r="J39" i="2"/>
  <c r="L26" i="2"/>
  <c r="M26" i="2"/>
  <c r="N26" i="2"/>
  <c r="O26" i="2"/>
  <c r="L27" i="2"/>
  <c r="M27" i="2"/>
  <c r="N27" i="2"/>
  <c r="O27" i="2"/>
  <c r="G26" i="2"/>
  <c r="H26" i="2"/>
  <c r="I26" i="2"/>
  <c r="G316" i="2" l="1"/>
  <c r="G93" i="2" l="1"/>
  <c r="F93" i="2"/>
  <c r="J93" i="2"/>
  <c r="I93" i="2"/>
  <c r="H93" i="2"/>
  <c r="T11" i="2" l="1"/>
  <c r="S11" i="2"/>
  <c r="R11" i="2"/>
  <c r="H47" i="2"/>
  <c r="H55" i="2" l="1"/>
  <c r="G47" i="2" l="1"/>
  <c r="L281" i="2" l="1"/>
  <c r="M281" i="2"/>
  <c r="N281" i="2"/>
  <c r="O281" i="2"/>
  <c r="L282" i="2"/>
  <c r="M282" i="2"/>
  <c r="N282" i="2"/>
  <c r="O282" i="2"/>
  <c r="I316" i="2" l="1"/>
  <c r="H316" i="2"/>
  <c r="L131" i="2" l="1"/>
  <c r="M131" i="2"/>
  <c r="N131" i="2"/>
  <c r="O131" i="2"/>
  <c r="L132" i="2"/>
  <c r="M132" i="2"/>
  <c r="N132" i="2"/>
  <c r="O132" i="2"/>
  <c r="H131" i="2"/>
  <c r="G131" i="2"/>
  <c r="I131" i="2"/>
  <c r="J131" i="2"/>
  <c r="F131" i="2"/>
  <c r="J205" i="2" l="1"/>
  <c r="M317" i="2" l="1"/>
  <c r="M316" i="2"/>
  <c r="L316" i="2"/>
  <c r="N316" i="2"/>
  <c r="O316" i="2"/>
  <c r="L317" i="2"/>
  <c r="N317" i="2"/>
  <c r="O317" i="2"/>
  <c r="J316" i="2" l="1"/>
  <c r="H281" i="2"/>
  <c r="G281" i="2"/>
  <c r="I281" i="2"/>
  <c r="J281" i="2"/>
  <c r="L243" i="2"/>
  <c r="M243" i="2"/>
  <c r="N243" i="2"/>
  <c r="O243" i="2"/>
  <c r="L244" i="2"/>
  <c r="M244" i="2"/>
  <c r="N244" i="2"/>
  <c r="O244" i="2"/>
  <c r="G243" i="2"/>
  <c r="H243" i="2"/>
  <c r="I243" i="2"/>
  <c r="J243" i="2"/>
  <c r="L236" i="2"/>
  <c r="M236" i="2"/>
  <c r="N236" i="2"/>
  <c r="O236" i="2"/>
  <c r="L237" i="2"/>
  <c r="M237" i="2"/>
  <c r="N237" i="2"/>
  <c r="O237" i="2"/>
  <c r="G236" i="2"/>
  <c r="H236" i="2"/>
  <c r="I236" i="2"/>
  <c r="J236" i="2"/>
  <c r="L229" i="2"/>
  <c r="M229" i="2"/>
  <c r="N229" i="2"/>
  <c r="O229" i="2"/>
  <c r="L230" i="2"/>
  <c r="M230" i="2"/>
  <c r="N230" i="2"/>
  <c r="O230" i="2"/>
  <c r="G229" i="2"/>
  <c r="H229" i="2"/>
  <c r="I229" i="2"/>
  <c r="J229" i="2"/>
  <c r="F229" i="2"/>
  <c r="L222" i="2"/>
  <c r="M222" i="2"/>
  <c r="N222" i="2"/>
  <c r="O222" i="2"/>
  <c r="L223" i="2"/>
  <c r="M223" i="2"/>
  <c r="N223" i="2"/>
  <c r="O223" i="2"/>
  <c r="G222" i="2"/>
  <c r="H222" i="2"/>
  <c r="J222" i="2"/>
  <c r="G55" i="2"/>
  <c r="I55" i="2"/>
  <c r="J55" i="2"/>
  <c r="L47" i="2"/>
  <c r="M47" i="2"/>
  <c r="N47" i="2"/>
  <c r="O47" i="2"/>
  <c r="L48" i="2"/>
  <c r="M48" i="2"/>
  <c r="N48" i="2"/>
  <c r="O48" i="2"/>
  <c r="I47" i="2"/>
  <c r="J47" i="2"/>
  <c r="R7" i="2" l="1"/>
  <c r="U7" i="2"/>
  <c r="T7" i="2"/>
  <c r="S7" i="2"/>
  <c r="L83" i="2"/>
  <c r="L8" i="2" s="1"/>
  <c r="M83" i="2"/>
  <c r="N83" i="2"/>
  <c r="O83" i="2"/>
  <c r="L82" i="2"/>
  <c r="M82" i="2"/>
  <c r="N82" i="2"/>
  <c r="O82" i="2"/>
  <c r="G82" i="2"/>
  <c r="L9" i="2" s="1"/>
  <c r="H82" i="2"/>
  <c r="I82" i="2"/>
  <c r="J82" i="2"/>
  <c r="F82" i="2"/>
  <c r="K9" i="2" s="1"/>
  <c r="M206" i="2" l="1"/>
  <c r="M8" i="2" s="1"/>
  <c r="N206" i="2"/>
  <c r="N8" i="2" s="1"/>
  <c r="O206" i="2"/>
  <c r="O8" i="2" s="1"/>
  <c r="L205" i="2"/>
  <c r="R6" i="2" s="1"/>
  <c r="M205" i="2"/>
  <c r="S6" i="2" s="1"/>
  <c r="N205" i="2"/>
  <c r="T6" i="2" s="1"/>
  <c r="O205" i="2"/>
  <c r="U6" i="2" s="1"/>
  <c r="H205" i="2"/>
  <c r="M9" i="2" s="1"/>
  <c r="I205" i="2"/>
  <c r="N9" i="2" s="1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<sst xmlns="http://schemas.openxmlformats.org/spreadsheetml/2006/main" count="3627" uniqueCount="1370">
  <si>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</si>
  <si>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</si>
  <si>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</si>
  <si>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</si>
  <si>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</si>
  <si>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</si>
  <si>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</si>
  <si>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</si>
  <si>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</si>
  <si>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</si>
  <si>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</si>
  <si>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</si>
  <si>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</si>
  <si>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</si>
  <si>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</si>
  <si>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</si>
  <si>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</si>
  <si>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</si>
  <si>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</si>
  <si>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</si>
  <si>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</si>
  <si>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</si>
  <si>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</si>
  <si>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</si>
  <si>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</si>
  <si>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</si>
  <si>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</si>
  <si>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</si>
  <si>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</si>
  <si>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</si>
  <si>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</si>
  <si>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</si>
  <si>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</si>
  <si>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</si>
  <si>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</si>
  <si>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</si>
  <si>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</si>
  <si>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</si>
  <si>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</si>
  <si>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</si>
  <si>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</si>
  <si>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</si>
  <si>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</si>
  <si>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</si>
  <si>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</si>
  <si>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</si>
  <si>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</si>
  <si>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</si>
  <si>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</si>
  <si>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</si>
  <si>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</si>
  <si>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</si>
  <si>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</si>
  <si>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</si>
  <si>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</si>
  <si>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</si>
  <si>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</si>
  <si>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</si>
  <si>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</si>
  <si>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</si>
  <si>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</si>
  <si>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</si>
  <si>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</si>
  <si>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</si>
  <si>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</si>
  <si>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</si>
  <si>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</si>
  <si>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</si>
  <si>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</si>
  <si>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</si>
  <si>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</si>
  <si>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</si>
  <si>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</si>
  <si>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</si>
  <si>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</si>
  <si>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</si>
  <si>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</si>
  <si>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</si>
  <si>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</si>
  <si>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</si>
  <si>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</si>
  <si>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</si>
  <si>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</si>
  <si>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</si>
  <si>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</si>
  <si>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</si>
  <si>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</si>
  <si>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</si>
  <si>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</si>
  <si>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</si>
  <si>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</si>
  <si>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</si>
  <si>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</si>
  <si>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</si>
  <si>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</si>
  <si>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</si>
  <si>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</si>
  <si>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</si>
  <si>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</si>
  <si>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</si>
  <si>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</si>
  <si>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</si>
  <si>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</si>
  <si>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</si>
  <si>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</si>
  <si>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</si>
  <si>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</si>
  <si>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</si>
  <si>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</si>
  <si>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</si>
  <si>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</si>
  <si>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</si>
  <si>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</si>
  <si>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</si>
  <si>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</si>
  <si>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</si>
  <si>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</si>
  <si>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</si>
  <si>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</si>
  <si>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</si>
  <si>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</si>
  <si>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</si>
  <si>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</si>
  <si>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</si>
  <si>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</si>
  <si>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</si>
  <si>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</si>
  <si>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</si>
  <si>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</si>
  <si>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</si>
  <si>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</si>
  <si>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</si>
  <si>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</si>
  <si>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</si>
  <si>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</si>
  <si>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</si>
  <si>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</si>
  <si>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</si>
  <si>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</si>
  <si>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</si>
  <si>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</si>
  <si>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</si>
  <si>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</si>
  <si>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</si>
  <si>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</si>
  <si>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</si>
  <si>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</si>
  <si>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</si>
  <si>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</si>
  <si>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</si>
  <si>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</si>
  <si>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</si>
  <si>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</si>
  <si>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</si>
  <si>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</si>
  <si>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</si>
  <si>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</si>
  <si>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</si>
  <si>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</si>
  <si>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</si>
  <si>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</si>
  <si>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</si>
  <si>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</si>
  <si>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</si>
  <si>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</si>
  <si>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</si>
  <si>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</si>
  <si>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</si>
  <si>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</si>
  <si>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</si>
  <si>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</si>
  <si>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</si>
  <si>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</si>
  <si>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</si>
  <si>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</si>
  <si>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</si>
  <si>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</si>
  <si>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</si>
  <si>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</si>
  <si>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</si>
  <si>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</si>
  <si>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</si>
  <si>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</si>
  <si>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</si>
  <si>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</si>
  <si>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</si>
  <si>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</si>
  <si>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</si>
  <si>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</si>
  <si>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</si>
  <si>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</si>
  <si>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</si>
  <si>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</si>
  <si>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</si>
  <si>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</si>
  <si>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</si>
  <si>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</si>
  <si>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</si>
  <si>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</si>
  <si>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</si>
  <si>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</si>
  <si>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</si>
  <si>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</si>
  <si>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</si>
  <si>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</si>
  <si>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</si>
  <si>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</si>
  <si>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</si>
  <si>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</si>
  <si>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</si>
  <si>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</si>
  <si>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</si>
  <si>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</si>
  <si>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</si>
  <si>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</si>
  <si>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</si>
  <si>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</si>
  <si>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</si>
  <si>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</si>
  <si>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</si>
  <si>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</si>
  <si>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</si>
  <si>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</si>
  <si>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</si>
  <si>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</si>
  <si>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</si>
  <si>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</si>
  <si>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</si>
  <si>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</si>
  <si>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</si>
  <si>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</si>
  <si>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</si>
  <si>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</si>
  <si>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</si>
  <si>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</si>
  <si>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</si>
  <si>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</si>
  <si>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</si>
  <si>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</si>
  <si>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</si>
  <si>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</si>
  <si>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</si>
  <si>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</si>
  <si>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</si>
  <si>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</si>
  <si>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</si>
  <si>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</si>
  <si>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</si>
  <si>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</si>
  <si>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</si>
  <si>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</si>
  <si>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</si>
  <si>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</si>
  <si>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</si>
  <si>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</si>
  <si>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</si>
  <si>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</si>
  <si>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</si>
  <si>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</si>
  <si>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</si>
  <si>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</si>
  <si>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</si>
  <si>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</si>
  <si>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</si>
  <si>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</si>
  <si>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</si>
  <si>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</si>
  <si>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</si>
  <si>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</si>
  <si>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</si>
  <si>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</si>
  <si>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</si>
  <si>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</si>
  <si>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</si>
  <si>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</si>
  <si>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</si>
  <si>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</si>
  <si>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</si>
  <si>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</si>
  <si>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</si>
  <si>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</si>
  <si>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</si>
  <si>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</si>
  <si>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</si>
  <si>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</si>
  <si>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</si>
  <si>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</si>
  <si>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</si>
  <si>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</si>
  <si>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</si>
  <si>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</si>
  <si>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</si>
  <si>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</si>
  <si>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</si>
  <si>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</si>
  <si>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</si>
  <si>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</si>
  <si>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</si>
  <si>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</si>
  <si>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</si>
  <si>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</si>
  <si>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</si>
  <si>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</si>
  <si>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</si>
  <si>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</si>
  <si>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</si>
  <si>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</si>
  <si>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</si>
  <si>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</si>
  <si>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</si>
  <si>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</si>
  <si>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</si>
  <si>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</si>
  <si>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</si>
  <si>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</si>
  <si>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</si>
  <si>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</si>
  <si>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</si>
  <si>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</si>
  <si>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</si>
  <si>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</si>
  <si>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</si>
  <si>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</si>
  <si>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</si>
  <si>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</si>
  <si>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</si>
  <si>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</si>
  <si>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</si>
  <si>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</si>
  <si>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</si>
  <si>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</si>
  <si>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</si>
  <si>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</si>
  <si>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</si>
  <si>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</si>
  <si>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</si>
  <si>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</si>
  <si>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</si>
  <si>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</si>
  <si>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</si>
  <si>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</si>
  <si>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</si>
  <si>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</si>
  <si>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</si>
  <si>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</si>
  <si>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</si>
  <si>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</si>
  <si>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</si>
  <si>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</si>
  <si>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</si>
  <si>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</si>
  <si>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</si>
  <si>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</si>
  <si>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</si>
  <si>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</si>
  <si>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</si>
  <si>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</si>
  <si>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</si>
  <si>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</si>
  <si>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</si>
  <si>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</si>
  <si>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</si>
  <si>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</si>
  <si>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</si>
  <si>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</si>
  <si>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</si>
  <si>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</si>
  <si>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</si>
  <si>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</si>
  <si>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</si>
  <si>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</si>
  <si>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</si>
  <si>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</si>
  <si>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</si>
  <si>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</si>
  <si>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</si>
  <si>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</si>
  <si>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</si>
  <si>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</si>
  <si>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</si>
  <si>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</si>
  <si>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</si>
  <si>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</si>
  <si>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</si>
  <si>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</si>
  <si>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</si>
  <si>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</si>
  <si>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</si>
  <si>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</si>
  <si>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</si>
  <si>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</si>
  <si>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</si>
  <si>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</si>
  <si>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</si>
  <si>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</si>
  <si>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</si>
  <si>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</si>
  <si>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</si>
  <si>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</si>
  <si>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</si>
  <si>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</si>
  <si>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</si>
  <si>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</si>
  <si>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</si>
  <si>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</si>
  <si>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</si>
  <si>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</si>
  <si>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</si>
  <si>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</si>
  <si>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</si>
  <si>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</si>
  <si>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</si>
  <si>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</si>
  <si>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</si>
  <si>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</si>
  <si>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</si>
  <si>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</si>
  <si>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</si>
  <si>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</si>
  <si>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</si>
  <si>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</si>
  <si>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</si>
  <si>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</si>
  <si>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</si>
  <si>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</si>
  <si>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</si>
  <si>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</si>
  <si>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</si>
  <si>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</si>
  <si>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</si>
  <si>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</si>
  <si>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</si>
  <si>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</si>
  <si>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</si>
  <si>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</si>
  <si>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</si>
  <si>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</si>
  <si>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</si>
  <si>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</si>
  <si>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</si>
  <si>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</si>
  <si>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</si>
  <si>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</si>
  <si>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</si>
  <si>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</si>
  <si>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</si>
  <si>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</si>
  <si>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</si>
  <si>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</si>
  <si>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</si>
  <si>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</si>
  <si>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</si>
  <si>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</si>
  <si>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</si>
  <si>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</si>
  <si>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</si>
  <si>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</si>
  <si>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</si>
  <si>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</si>
  <si>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</si>
  <si>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</si>
  <si>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</si>
  <si>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</si>
  <si>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</si>
  <si>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</si>
  <si>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</si>
  <si>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</si>
  <si>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</si>
  <si>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</si>
  <si>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</si>
  <si>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</si>
  <si>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</si>
  <si>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</si>
  <si>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</si>
  <si>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</si>
  <si>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</si>
  <si>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</si>
  <si>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</si>
  <si>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</si>
  <si>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</si>
  <si>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</si>
  <si>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</si>
  <si>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</si>
  <si>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</si>
  <si>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</si>
  <si>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</si>
  <si>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</si>
  <si>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</si>
  <si>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</si>
  <si>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</si>
  <si>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</si>
  <si>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</si>
  <si>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</si>
  <si>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</si>
  <si>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</si>
  <si>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</si>
  <si>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</si>
  <si>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</si>
  <si>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</si>
  <si>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</si>
  <si>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</si>
  <si>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</si>
  <si>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</si>
  <si>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</si>
  <si>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</si>
  <si>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</si>
  <si>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</si>
  <si>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</si>
  <si>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</si>
  <si>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</si>
  <si>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</si>
  <si>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</si>
  <si>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</si>
  <si>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</si>
  <si>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</si>
  <si>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</si>
  <si>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</si>
  <si>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</si>
  <si>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</si>
  <si>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</si>
  <si>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</si>
  <si>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</si>
  <si>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</si>
  <si>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</si>
  <si>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</si>
  <si>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</si>
  <si>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</si>
  <si>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</si>
  <si>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</si>
  <si>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</si>
  <si>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</si>
  <si>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</si>
  <si>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</si>
  <si>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</si>
  <si>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</si>
  <si>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</si>
  <si>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</si>
  <si>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</si>
  <si>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</si>
  <si>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</si>
  <si>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</si>
  <si>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</si>
  <si>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</si>
  <si>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</si>
  <si>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</si>
  <si>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</si>
  <si>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</si>
  <si>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</si>
  <si>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</si>
  <si>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</si>
  <si>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</si>
  <si>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</si>
  <si>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</si>
  <si>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</si>
  <si>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</si>
  <si>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</si>
  <si>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</si>
  <si>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</si>
  <si>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</si>
  <si>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</si>
  <si>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</si>
  <si>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</si>
  <si>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</si>
  <si>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</si>
  <si>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</si>
  <si>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</si>
  <si>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</si>
  <si>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</si>
  <si>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</si>
  <si>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</si>
  <si>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</si>
  <si>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</si>
  <si>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</si>
  <si>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</si>
  <si>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</si>
  <si>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</si>
  <si>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</si>
  <si>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</si>
  <si>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</si>
  <si>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</si>
  <si>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</si>
  <si>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</si>
  <si>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</si>
  <si>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</si>
  <si>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</si>
  <si>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</si>
  <si>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</si>
  <si>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</si>
  <si>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</si>
  <si>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</si>
  <si>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</si>
  <si>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</si>
  <si>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</si>
  <si>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</si>
  <si>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</si>
  <si>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</si>
  <si>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</si>
  <si>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</si>
  <si>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</si>
  <si>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</si>
  <si>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</si>
  <si>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</si>
  <si>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</si>
  <si>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</si>
  <si>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</si>
  <si>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</si>
  <si>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</si>
  <si>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</si>
  <si>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</si>
  <si>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</si>
  <si>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</si>
  <si>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</si>
  <si>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</si>
  <si>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</si>
  <si>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</si>
  <si>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</si>
  <si>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</si>
  <si>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</si>
  <si>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</si>
  <si>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</si>
  <si>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</si>
  <si>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</si>
  <si>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</si>
  <si>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</si>
  <si>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</si>
  <si>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</si>
  <si>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</si>
  <si>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</si>
  <si>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</si>
  <si>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</si>
  <si>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</si>
  <si>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</si>
  <si>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</si>
  <si>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</si>
  <si>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</si>
  <si>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</si>
  <si>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</si>
  <si>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</si>
  <si>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</si>
  <si>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</si>
  <si>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</si>
  <si>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</si>
  <si>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</si>
  <si>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</si>
  <si>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</si>
  <si>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</si>
  <si>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</si>
  <si>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</si>
  <si>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</si>
  <si>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</si>
  <si>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</si>
  <si>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</si>
  <si>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</si>
  <si>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</si>
  <si>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</si>
  <si>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</si>
  <si>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</si>
  <si>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</si>
  <si>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</si>
  <si>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</si>
  <si>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</si>
  <si>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</si>
  <si>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</si>
  <si>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</si>
  <si>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</si>
  <si>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</si>
  <si>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</si>
  <si>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</si>
  <si>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</si>
  <si>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</si>
  <si>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</si>
  <si>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</si>
  <si>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</si>
  <si>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</si>
  <si>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</si>
  <si>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</si>
  <si>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</si>
  <si>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</si>
  <si>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</si>
  <si>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</si>
  <si>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</si>
  <si>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</si>
  <si>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</si>
  <si>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</si>
  <si>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</si>
  <si>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</si>
  <si>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</si>
  <si>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</si>
  <si>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</si>
  <si>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</si>
  <si>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</si>
  <si>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</si>
  <si>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</si>
  <si>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</si>
  <si>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</si>
  <si>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</si>
  <si>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</si>
  <si>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</si>
  <si>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</si>
  <si>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</si>
  <si>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</si>
  <si>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</si>
  <si>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</si>
  <si>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</si>
  <si>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</si>
  <si>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</si>
  <si>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</si>
  <si>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</si>
  <si>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</si>
  <si>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</si>
  <si>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</si>
  <si>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</si>
  <si>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</si>
  <si>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</si>
  <si>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</si>
  <si>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</si>
  <si>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</si>
  <si>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</si>
  <si>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</si>
  <si>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</si>
  <si>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</si>
  <si>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</si>
  <si>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</si>
  <si>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</si>
  <si>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</si>
  <si>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</si>
  <si>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</si>
  <si>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</si>
  <si>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</si>
  <si>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</si>
  <si>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</si>
  <si>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</si>
  <si>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</si>
  <si>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</si>
  <si>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</si>
  <si>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</si>
  <si>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</si>
  <si>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</si>
  <si>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</si>
  <si>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</si>
  <si>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</si>
  <si>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</si>
  <si>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</si>
  <si>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</si>
  <si>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</si>
  <si>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</si>
  <si>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</si>
  <si>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</si>
  <si>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</si>
  <si>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</si>
  <si>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</si>
  <si>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</si>
  <si>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</si>
  <si>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</si>
  <si>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</si>
  <si>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</si>
  <si>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</si>
  <si>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</si>
  <si>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</si>
  <si>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</si>
  <si>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</si>
  <si>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</si>
  <si>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</si>
  <si>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</si>
  <si>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</si>
  <si>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</si>
  <si>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</si>
  <si>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</si>
  <si>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</si>
  <si>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</si>
  <si>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</si>
  <si>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</si>
  <si>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</si>
  <si>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</si>
  <si>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</si>
  <si>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</si>
  <si>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</si>
  <si>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</si>
  <si>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</si>
  <si>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</si>
  <si>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</si>
  <si>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</si>
  <si>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</si>
  <si>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</si>
  <si>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</si>
  <si>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</si>
  <si>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</si>
  <si>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</si>
  <si>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</si>
  <si>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</si>
  <si>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</si>
  <si>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</si>
  <si>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</si>
  <si>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</si>
  <si>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</si>
  <si>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</si>
  <si>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</si>
  <si>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</si>
  <si>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</si>
  <si>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</si>
  <si>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</si>
  <si>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</si>
  <si>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</si>
  <si>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</si>
  <si>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</si>
  <si>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</si>
  <si>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</si>
  <si>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</si>
  <si>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</si>
  <si>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</si>
  <si>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</si>
  <si>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</si>
  <si>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</si>
  <si>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</si>
  <si>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</si>
  <si>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</si>
  <si>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</si>
  <si>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</si>
  <si>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</si>
  <si>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</si>
  <si>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</si>
  <si>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</si>
  <si>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</si>
  <si>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</si>
  <si>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</si>
  <si>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</si>
  <si>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</si>
  <si>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</si>
  <si>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</si>
  <si>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</si>
  <si>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</si>
  <si>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</si>
  <si>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</si>
  <si>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</si>
  <si>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</si>
  <si>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</si>
  <si>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</si>
  <si>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</si>
  <si>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</si>
  <si>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</si>
  <si>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</si>
  <si>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</si>
  <si>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</si>
  <si>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</si>
  <si>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</si>
  <si>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</si>
  <si>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</si>
  <si>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</si>
  <si>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</si>
  <si>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</si>
  <si>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</si>
  <si>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</si>
  <si>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</si>
  <si>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</si>
  <si>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</si>
  <si>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</si>
  <si>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</si>
  <si>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</si>
  <si>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</si>
  <si>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</si>
  <si>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</si>
  <si>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</si>
  <si>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</si>
  <si>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</si>
  <si>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</si>
  <si>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</si>
  <si>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</si>
  <si>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</si>
  <si>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</si>
  <si>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</si>
  <si>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</si>
  <si>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</si>
  <si>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</si>
  <si>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</si>
  <si>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</si>
  <si>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</si>
  <si>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</si>
  <si>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</si>
  <si>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</si>
  <si>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</si>
  <si>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</si>
  <si>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</si>
  <si>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</si>
  <si>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</si>
  <si>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</si>
  <si>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</si>
  <si>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</si>
  <si>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</si>
  <si>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</si>
  <si>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</si>
  <si>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</si>
  <si>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</si>
  <si>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</si>
  <si>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</si>
  <si>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</si>
  <si>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</si>
  <si>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</si>
  <si>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</si>
  <si>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</si>
  <si>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</si>
  <si>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</si>
  <si>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</si>
  <si>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</si>
  <si>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</si>
  <si>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</si>
  <si>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</si>
  <si>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</si>
  <si>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</si>
  <si>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</si>
  <si>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</si>
  <si>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</si>
  <si>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</si>
  <si>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</si>
  <si>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</si>
  <si>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</si>
  <si>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</si>
  <si>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</si>
  <si>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</si>
  <si>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</si>
  <si>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</si>
  <si>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</si>
  <si>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</si>
  <si>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</si>
  <si>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</si>
  <si>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</si>
  <si>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</si>
  <si>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</si>
  <si>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</si>
  <si>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</si>
  <si>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</si>
  <si>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</si>
  <si>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</si>
  <si>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</si>
  <si>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</si>
  <si>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</si>
  <si>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</si>
  <si>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</si>
  <si>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</si>
  <si>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</si>
  <si>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</si>
  <si>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</si>
  <si>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</si>
  <si>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</si>
  <si>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</si>
  <si>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</si>
  <si>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</si>
  <si>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</si>
  <si>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</si>
  <si>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</si>
  <si>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</si>
  <si>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</si>
  <si>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</si>
  <si>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</si>
  <si>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</si>
  <si>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</si>
  <si>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</si>
  <si>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</si>
  <si>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</si>
  <si>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</si>
  <si>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</si>
  <si>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</si>
  <si>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</si>
  <si>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</si>
  <si>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</si>
  <si>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</si>
  <si>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</si>
  <si>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</si>
  <si>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</si>
  <si>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</si>
  <si>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</si>
  <si>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</si>
  <si>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</si>
  <si>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</si>
  <si>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</si>
  <si>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</si>
  <si>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</si>
  <si>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</si>
  <si>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</si>
  <si>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</si>
  <si>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</si>
  <si>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</si>
  <si>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</si>
  <si>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</si>
  <si>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</si>
  <si>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</si>
  <si>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</si>
  <si>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</si>
  <si>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</si>
  <si>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</si>
  <si>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</si>
  <si>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</si>
  <si>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</si>
  <si>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</si>
  <si>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</si>
  <si>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</si>
  <si>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</si>
  <si>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</si>
  <si>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</si>
  <si>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</si>
  <si>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</si>
  <si>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</si>
  <si>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</si>
  <si>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</si>
  <si>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</si>
  <si>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</si>
  <si>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</si>
  <si>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</si>
  <si>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</si>
  <si>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</si>
  <si>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</si>
  <si>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</si>
  <si>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</si>
  <si>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</si>
  <si>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</si>
  <si>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</si>
  <si>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</si>
  <si>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</si>
  <si>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</si>
  <si>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</si>
  <si>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</si>
  <si>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</si>
  <si>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</si>
  <si>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</si>
  <si>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</si>
  <si>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</si>
  <si>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</si>
  <si>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</si>
  <si>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</si>
  <si>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</si>
  <si>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</si>
  <si>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</si>
  <si>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</si>
  <si>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</si>
  <si>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</si>
  <si>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</si>
  <si>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</si>
  <si>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</si>
  <si>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</si>
  <si>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</si>
  <si>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</si>
  <si>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</si>
  <si>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</si>
  <si>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</si>
  <si>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</si>
  <si>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</si>
  <si>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</si>
  <si>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</si>
  <si>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</si>
  <si>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</si>
  <si>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</si>
  <si>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</si>
  <si>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</si>
  <si>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</si>
  <si>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</si>
  <si>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</si>
  <si>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</si>
  <si>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</si>
  <si>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</si>
  <si>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</si>
  <si>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</si>
  <si>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</si>
  <si>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</si>
  <si>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</si>
  <si>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</si>
  <si>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</si>
  <si>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</si>
  <si>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</si>
  <si>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</si>
  <si>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</si>
  <si>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</si>
  <si>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</si>
  <si>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</si>
  <si>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</si>
  <si>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</si>
  <si>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</si>
  <si>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</si>
  <si>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</si>
  <si>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</si>
  <si>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</si>
  <si>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</si>
  <si>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</si>
  <si>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</si>
  <si>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</si>
  <si>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</si>
  <si>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</si>
  <si>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</si>
  <si>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</si>
  <si>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</si>
  <si>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</si>
  <si>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</si>
  <si>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</si>
  <si>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</si>
  <si>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</si>
  <si>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</si>
  <si>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</si>
  <si>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</si>
  <si>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</si>
  <si>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</si>
  <si>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</si>
  <si>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</si>
  <si>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</si>
  <si>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</si>
  <si>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</si>
  <si>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</si>
  <si>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</si>
  <si>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</si>
  <si>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</si>
  <si>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</si>
  <si>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</si>
  <si>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</si>
  <si>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</si>
  <si>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</si>
  <si>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</si>
  <si>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</si>
  <si>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</si>
  <si>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</si>
  <si>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</si>
  <si>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</si>
  <si>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</si>
  <si>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</si>
  <si>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</si>
  <si>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</si>
  <si>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</si>
  <si>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</si>
  <si>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</si>
  <si>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</si>
  <si>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</si>
  <si>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</si>
  <si>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</si>
  <si>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</si>
  <si>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</si>
  <si>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</si>
  <si>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</si>
  <si>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</si>
  <si>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</si>
  <si>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</si>
  <si>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</si>
  <si>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</si>
  <si>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</si>
  <si>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</si>
  <si>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</si>
  <si>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</si>
  <si>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</si>
  <si>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</si>
  <si>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</si>
  <si>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</si>
  <si>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</si>
  <si>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</si>
  <si>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</si>
  <si>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</si>
  <si>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</si>
  <si>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</si>
  <si>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</si>
  <si>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</si>
  <si>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</si>
  <si>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</si>
  <si>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</si>
  <si>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</si>
  <si>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</si>
  <si>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</si>
  <si>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</si>
  <si>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</si>
  <si>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</si>
  <si>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</si>
  <si>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</si>
  <si>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</si>
  <si>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</si>
  <si>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</si>
  <si>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</si>
  <si>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</si>
  <si>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</si>
  <si>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</si>
  <si>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</si>
  <si>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</si>
  <si>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</si>
  <si>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</si>
  <si>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</si>
  <si>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</si>
  <si>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</si>
  <si>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</si>
  <si>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</si>
  <si>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</si>
  <si>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</si>
  <si>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</si>
  <si>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</si>
  <si>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</si>
  <si>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</si>
  <si>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</si>
  <si>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</si>
  <si>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</si>
  <si>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</si>
  <si>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</si>
  <si>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</si>
  <si>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</si>
  <si>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</si>
  <si>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Томатная паста Домашняя Пакет 70 г  УП72</t>
  </si>
  <si>
    <t>E-1MZ-267-D01-X31-Y8</t>
  </si>
  <si>
    <t>Майонез Махеевъ "Провансаль" 50,5% ДП 1000 г  УП8</t>
  </si>
  <si>
    <t>E-4KF-609-F26-X00-Y61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</si>
  <si>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</si>
  <si>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</si>
  <si>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</si>
  <si>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ГОРЧИЦА</t>
  </si>
  <si>
    <t>ХРЕН</t>
  </si>
  <si>
    <t>Горчица "Зернистая" Добрая Хозяйка 250 г</t>
  </si>
  <si>
    <t>Хрен закуска "Столовый" Добрая Хозяйка ДП 250 г  УП16</t>
  </si>
  <si>
    <t>Горчица "Русская" Добрая Хозяйка 250 г</t>
  </si>
  <si>
    <t>E-3PP-682-D25-X00-Y16</t>
  </si>
  <si>
    <t>Приправа "Аджика острая Добрая Хозяйка" ДП 250 г  УП16</t>
  </si>
  <si>
    <t>Кетчуп Махеевъ "Кавказский" ДП 300 г  УП16</t>
  </si>
  <si>
    <t>E-1KH-726-D30-X00-Y16</t>
  </si>
  <si>
    <t>Майонез Махеевъ "Провансаль" 72% ДП 380 г  УП20</t>
  </si>
  <si>
    <t>E-1MZ-724-D38-X00-Y20</t>
  </si>
  <si>
    <t>Майонез "Махеевъ"  "Провансаль"  HoReCa" 67% Белый Ведро 9,4 кг</t>
  </si>
  <si>
    <t>Майонез "Махеевъ"  "Провансаль"  HoReCa" 57% Белый Ведро 9,4 кг</t>
  </si>
  <si>
    <t>Майонез "Махеевъ"  "Провансаль"  HoReCa" 50,5% Белый Ведро 9,4 кг</t>
  </si>
  <si>
    <t>HoReCa</t>
  </si>
  <si>
    <t>Кетчуп Махеевъ "Томатный" ДП 1000 г  УП8</t>
  </si>
  <si>
    <t>E-1KH-284-D01-X00-Y8</t>
  </si>
  <si>
    <t>E-1KH-295-D01-X00-Y8</t>
  </si>
  <si>
    <t>Кетчуп Махеевъ "Шашлычный" ДП 1000 г  УП8</t>
  </si>
  <si>
    <t>350 г</t>
  </si>
  <si>
    <t>Соус Махеевъ "Барбекю" ДП 350 г  УП12</t>
  </si>
  <si>
    <t>E-3SD-232-D35-X00-Y12</t>
  </si>
  <si>
    <t>Соус Махеевъ "Кисло-Сладкий" ДП 350 г  УП12</t>
  </si>
  <si>
    <t>E-3SD-243-D35-X00-Y12</t>
  </si>
  <si>
    <t>Джем Махеевъ "Абрикосовый" ДП 1000 г  УП8</t>
  </si>
  <si>
    <t>Джем Махеевъ "Клубничный" ДП 1000 г  УП8</t>
  </si>
  <si>
    <t>E-1DZ-244-D01-X00-Y8</t>
  </si>
  <si>
    <t xml:space="preserve">Пакет дой-пак, Малиновый </t>
  </si>
  <si>
    <t>E-4KF-502-F50-X19-Y10</t>
  </si>
  <si>
    <t>"Чудо-Чудное"®. Конфеты с печеньем и криспи Пакет 500 г  УП10</t>
  </si>
  <si>
    <t>Чудо-Чудное®. Конфеты с печеньем и криспи Пакет 500 г  УП10</t>
  </si>
  <si>
    <t>E-1DZ-228-D01-X00-Y8</t>
  </si>
  <si>
    <t>Набор конфет TRUFFLE/ТРЮФЕЛЬ Пакет 1 кг  УП4</t>
  </si>
  <si>
    <t xml:space="preserve">Пакет дой-пак, Домашняя                                      </t>
  </si>
  <si>
    <t>ESSEN® МАГИЯ® Конфеты с дробленым фундуком Коробка 127 г  УП12*</t>
  </si>
  <si>
    <t>E-4KF-719-K13-X00-Y12</t>
  </si>
  <si>
    <t>ESSEN® МАГИЯ® Набор конфет Коробка 127 г  УП12*</t>
  </si>
  <si>
    <t>E-4NK-718-K13-X00-Y12</t>
  </si>
  <si>
    <t xml:space="preserve"> SWEETY! КИСЛЫЙ МИКС Набор жевательных конфет Пакет 180 г  УП10</t>
  </si>
  <si>
    <t>SWEETY! КИСЛЫЙ МИКС Набор жевательных конфет Пакет 180 г  УП10</t>
  </si>
  <si>
    <t>E-1HR-744-P80-X00-Y18</t>
  </si>
  <si>
    <t>Чипсы картофельные Махеевъ со вкусом сыра Пакет 80 г  УП18</t>
  </si>
  <si>
    <t>E-1HR-745-P80-X00-Y18</t>
  </si>
  <si>
    <t>Чипсы картофельные Махеевъ со вкусом паприки Пакет 80 г  УП18</t>
  </si>
  <si>
    <t>БЕСЕДА®. ПЭТ: Изделия фигурные со вкусом шоколада вал 3 кг  УП1*</t>
  </si>
  <si>
    <t>E-2SN-446-W30-X00-Y1</t>
  </si>
  <si>
    <t>BON BONEL®. Десерт МИНИ с карамелью вал 4 кг  УП1*</t>
  </si>
  <si>
    <t>BON BONEL®. Десерт МИНИ с карамелью Пакет 1 кг  УП4*</t>
  </si>
  <si>
    <t>BON BONEL®. Десерт МИНИ с карамелью и печеньем с какао вал 4 кг  УП1*</t>
  </si>
  <si>
    <t>BON BONEL®. Десерт МИНИ с карамелью и печеньем с какао Пакет 1 кг  УП4*</t>
  </si>
  <si>
    <t>14 месяцев</t>
  </si>
  <si>
    <t>E-4KF-600-P50-X00-Y8</t>
  </si>
  <si>
    <t>Джем Махеевъ "Малиновый" ДП 1000 г  УП8</t>
  </si>
  <si>
    <t>Горчица "Зернистая" ДП 1000 г  УП8</t>
  </si>
  <si>
    <t>E-1DE-746-W40-X00-Y1</t>
  </si>
  <si>
    <t>E-1DE-746-P00-X00-Y4</t>
  </si>
  <si>
    <t>E-1DE-747-W40-X00-Y1</t>
  </si>
  <si>
    <t>E-1DE-747-P00-X00-Y4</t>
  </si>
  <si>
    <t>E-4NK-748-P18-X00-Y10</t>
  </si>
  <si>
    <t>E-2SN-652-W20-X00-Y1</t>
  </si>
  <si>
    <t>Пакет Дой-пак с дозатором 50.5% ДП 630 г  УП12 (0 до 25 С)</t>
  </si>
  <si>
    <t>E-1GO-162-D01-X00-Y8</t>
  </si>
  <si>
    <t>E-1DZ-252-D01-X00-Y8</t>
  </si>
  <si>
    <t>E-2MC-277-D38-X00-Y20</t>
  </si>
  <si>
    <t>Соус Махеевъ "Сливочно-Чесночный" 25% ДП 380 г  УП20</t>
  </si>
  <si>
    <t>E-2MC-280-D38-X00-Y20</t>
  </si>
  <si>
    <t>Соус Махеевъ "Сырный" 25% ДП 380 г  УП20</t>
  </si>
  <si>
    <t>CHO KO-TE®. Сувенирный набор кондитерских изделий Коробка 245 г  УП5*</t>
  </si>
  <si>
    <t>245 г</t>
  </si>
  <si>
    <t>E-4NK-628-S24-X00-Y5</t>
  </si>
  <si>
    <t>E-1MZ-264-D77-X25-Y10</t>
  </si>
  <si>
    <t>Майонез Махеевъ "Провансаль с лимонным соком" 50,5% ДП 770 г  УП10 НГ</t>
  </si>
  <si>
    <t>E-1MZ-273-D77-X25-Y10</t>
  </si>
  <si>
    <t>Майонез Махеевъ "С перепелиным яйцом" 50,5% ДП 770 г  УП10 НГ</t>
  </si>
  <si>
    <t>E-1MZ-258-D77-X25-Y10</t>
  </si>
  <si>
    <t>Майонез Махеевъ "Оливковый" 50,5% ДП 770 г  УП10 НГ</t>
  </si>
  <si>
    <t>Томатная паста Домашняя Пакет 140 г  УП18</t>
  </si>
  <si>
    <t>E-1TP-225-D14-X00-Y18</t>
  </si>
  <si>
    <t>КОРОЛЕВСКИЙ ВЫБОР® Десерт глазированный с кокосом вал 1,5 кг  УП1*</t>
  </si>
  <si>
    <t>E-4KF-750-K14-X00-Y1</t>
  </si>
  <si>
    <t>Соус Махеевъ "Барбекю" ДП 1000 г  УП8</t>
  </si>
  <si>
    <t>E-3SD-232-P00-X00-Y8</t>
  </si>
  <si>
    <t>E-3SD-506-D70-X00-Y6</t>
  </si>
  <si>
    <t>Соус Добрая Хозяйка "Барбекю" ДП 700 г  УП6</t>
  </si>
  <si>
    <t>E-3SD-534-P00-X00-Y8</t>
  </si>
  <si>
    <t>Соус Махеевъ "Манго-Чили" ДП 1000 г  УП8</t>
  </si>
  <si>
    <t>E-3SD-753-P00-X00-Y8</t>
  </si>
  <si>
    <t>Соус Махеевъ "Сладкий Чили" ДП 1000 г  УП8</t>
  </si>
  <si>
    <t>E-3SD-282-P00-X00-Y8</t>
  </si>
  <si>
    <t>Соус Махеевъ "Терияки" ДП 1000 г  УП8</t>
  </si>
  <si>
    <t>E-4KF-469-F01-X00-Y4</t>
  </si>
  <si>
    <t xml:space="preserve">Конфеты "Доярушка" Пакет 1 кг  УП4 </t>
  </si>
  <si>
    <t xml:space="preserve">Конфеты "TOFFEE CREAM" какао Пакет 1 кг  УП4 </t>
  </si>
  <si>
    <t>E-1HR-764-P80-X00-Y18</t>
  </si>
  <si>
    <t>Чипсы картофельные Махеевъ со вкусом ребрышек гриль Пакет 80 г  УП18</t>
  </si>
  <si>
    <t>Чипсы картофельные со вкусом кетчупа ТМ "КЛАЦ-КЛАЦ" Пакет 130 г  УП18</t>
  </si>
  <si>
    <t>E-1HR-765-P13-X00-Y18</t>
  </si>
  <si>
    <t>Майонез Махеевъ "Провансаль с лимонным соком" 50,5% ДП 1000 г  УП8</t>
  </si>
  <si>
    <t>E-1MZ-264-D01-X00-Y8</t>
  </si>
  <si>
    <t>E-4KF-494-W40-X00-Y1</t>
  </si>
  <si>
    <t>35®. Конфеты с морской солью и кранчами со вкусом карамели вал 4 кг  УП1*</t>
  </si>
  <si>
    <t>E-4KF-475-W30-X00-Y1</t>
  </si>
  <si>
    <t>ДаЁжъ® LIGHT Конфеты со вкусом шоколадного брауни вал 3 кг  УП1*</t>
  </si>
  <si>
    <t>STIСK/СТИК CHO KO-TE®. Конфеты Банан-Клубника вал 4 кг  УП1*</t>
  </si>
  <si>
    <t>E-4KF-526-W40-X21-Y1</t>
  </si>
  <si>
    <t>E-4KF-404-P15-X00-Y12</t>
  </si>
  <si>
    <t>STIСK/СТИК "CHO KO-TE"®. Конфеты со вкусом "BUBBLE GUM" и взрывной карамелью Стабило 150 г  УП12</t>
  </si>
  <si>
    <t>150 г</t>
  </si>
  <si>
    <t>E-4KF-670-P15-X00-Y12</t>
  </si>
  <si>
    <t>STIСK/СТИК "CHO KO-TE"®. Конфеты со вкусом "КОЛА" и взрывной карамелью Стабило 150 г  УП12</t>
  </si>
  <si>
    <t>Набор конфет TRUFFLE WHITE/ТРЮФЕЛЬ БЕЛЫЙ Коробка 180 г  УП10</t>
  </si>
  <si>
    <t>E-4NK-648-K18-X00-Y10</t>
  </si>
  <si>
    <t>Конфеты глазированные "Ажур-Вишня" вал 4 кг  УП1*</t>
  </si>
  <si>
    <t>E-4KF-675-W40-X00-Y1</t>
  </si>
  <si>
    <t>Чудо-Чудное®. Конфеты с печеньем и криспи вал 4 кг  УП1*</t>
  </si>
  <si>
    <t>Майонезный соус Махеевъ "Горчичный" 50,5% ДП 200 г  УП20</t>
  </si>
  <si>
    <t>E-2MC-772-D20-X00-Y20</t>
  </si>
  <si>
    <t>E-4KF-774-W40-X00-Y1</t>
  </si>
  <si>
    <t>BON BONEL®. Десерт МИНИ с карамелью и арахисом вал 4 кг  УП1*</t>
  </si>
  <si>
    <t>BON BONEL®. Десерт МИНИ с карамелью и арахисом Пакет 1 кг  УП4*</t>
  </si>
  <si>
    <t>E-4KF-774-P00-X00-Y4</t>
  </si>
  <si>
    <t>BON BONEL®. НАБОР Десертов МИНИ вал 4 кг  УП1*</t>
  </si>
  <si>
    <t>E-4NK-775-W40-X00-Y1</t>
  </si>
  <si>
    <t>E-4KF-773-W40-X00-Y1</t>
  </si>
  <si>
    <t>СЛАДА® Конфеты с ирисо-сливочным вкусом вал 4 кг  УП1*</t>
  </si>
  <si>
    <t>E-4KF-773-P00-X00-Y4</t>
  </si>
  <si>
    <t>СЛАДА® Конфеты с ирисо-сливочным вкусом Пакет 1 кг  УП4</t>
  </si>
  <si>
    <t>E-4KF-511-K13-X00-Y12</t>
  </si>
  <si>
    <t>E-1TP-225-D07-X00-Y36</t>
  </si>
  <si>
    <t>Соус Махеевъ "Сладкий Чили" ДП 230 г  УП16</t>
  </si>
  <si>
    <t>E-3SD-753-D23-X00-Y16</t>
  </si>
  <si>
    <t>Приправа Махеевъ "Маринад Классический" ДП 300 г  УП16</t>
  </si>
  <si>
    <t>E-3PP-767-D30-X00-Y16</t>
  </si>
  <si>
    <t>E-4KF-751-W25-X00-Y1</t>
  </si>
  <si>
    <t>КОРОЛЕВСКИЙ ВЫБОР® Десерт глазированный с арахисом вал 2,5 кг  УП1*</t>
  </si>
  <si>
    <t>КОРОЛЕВСКИЙ ВЫБОР® Десерт глазированный с арахисом Пакет 500 г  УП6</t>
  </si>
  <si>
    <t>E-4KF-751-P50-X00-Y6</t>
  </si>
  <si>
    <t>КОРОЛЕВСКИЙ ВЫБОР® Десерт глазированный с кокосом вал 2,5 кг  УП1*</t>
  </si>
  <si>
    <t>E-4KF-750-W25-X00-Y1</t>
  </si>
  <si>
    <t>КОРОЛЕВСКИЙ ВЫБОР® Десерт глазированный с кокосом Пакет  500 г  УП6</t>
  </si>
  <si>
    <t>E-4KF-750-P50-X00-Y6</t>
  </si>
  <si>
    <t>КОРОЛЕВСКИЙ ВЫБОР® Десерт глазированный со вкусом шоколадного брауни вал 2,5 кг  УП1*</t>
  </si>
  <si>
    <t>E-4KF-752-W25-X00-Y1</t>
  </si>
  <si>
    <t>КОРОЛЕВСКИЙ ВЫБОР® Десерт глазированный со вкусом шоколадного брауни Пакет 500 г  УП6</t>
  </si>
  <si>
    <t>E-4KF-752-P50-X00-Y6</t>
  </si>
  <si>
    <t>КОРОЛЕВСКИЙ ВЫБОР® Набор десертов вал 2,5 кг  УП1*</t>
  </si>
  <si>
    <t>E-4NK-779-W25-X00-Y1</t>
  </si>
  <si>
    <t>ESSEN® МАГИЯ® Конфеты со вкусом шоколадного трюфеля Пакет 4 кг</t>
  </si>
  <si>
    <t>4кг</t>
  </si>
  <si>
    <t>E-4KF-511-W40-X00-Y1</t>
  </si>
  <si>
    <t>E-4NK-717-P20-X00-Y10</t>
  </si>
  <si>
    <t>ESSEN®. Набор ириса сливочного Пакет 200 г  УП10*</t>
  </si>
  <si>
    <t>E-1BA-781-G40-X00-Y9</t>
  </si>
  <si>
    <t>Вафли декорированные "Вертушки-Веснушки" с молочно-ореховой начинкой ГЛ 400 г  УП9</t>
  </si>
  <si>
    <t>Снэки Трубочки хрустящие с ореховой начинкой вал 2 кг  УП1*</t>
  </si>
  <si>
    <t>E-2SN-780-W20-X00-Y1</t>
  </si>
  <si>
    <t>Снэки Трубочки хрустящие с ореховой начинкой ГЛ 400 г  УП9</t>
  </si>
  <si>
    <t>E-2SN-780-G40-X00-Y9</t>
  </si>
  <si>
    <t>ДаЁжъ!® МИНИ Конфеты с карамелью, арахисом и криспи 22 г Шоубокс 36 шт  УП4*</t>
  </si>
  <si>
    <t>E-4KF-782-S79-X00-Y4</t>
  </si>
  <si>
    <t>22 г</t>
  </si>
  <si>
    <t>E-1DZ-749-D30-X00-Y16</t>
  </si>
  <si>
    <t>Пакет дой-пак, Тропические фрукты</t>
  </si>
  <si>
    <t xml:space="preserve">Пакет дой-пак, "Тропические фрукты" </t>
  </si>
  <si>
    <t>Конфеты ТАЙНА с миндалем и кокосом Коробка 130 г  УП6</t>
  </si>
  <si>
    <t>E-4KF-532-K09-X00-Y6</t>
  </si>
  <si>
    <t>Конфеты "TRUFFLE CLASSIC" Пакет 1 кг  УП4</t>
  </si>
  <si>
    <t>Конфеты "TRUFFLE MILK" Пакет 1 кг  УП4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</si>
</sst>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105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0" xfId="37" applyFont="1" applyFill="1" applyBorder="1" applyAlignment="1" applyProtection="1">
      <alignment horizontal="left"/>
      <protection locked="0"/>
    </xf>
    <xf numFmtId="0" fontId="19" fillId="24" borderId="71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3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2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5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6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0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6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6" xfId="37" applyNumberFormat="1" applyFont="1" applyFill="1" applyBorder="1" applyAlignment="1" applyProtection="1">
      <alignment horizontal="center"/>
      <protection locked="0"/>
    </xf>
    <xf numFmtId="4" fontId="22" fillId="0" borderId="82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7" xfId="37" applyNumberFormat="1" applyFont="1" applyBorder="1" applyAlignment="1" applyProtection="1">
      <alignment horizontal="center"/>
      <protection locked="0"/>
    </xf>
    <xf numFmtId="4" fontId="22" fillId="0" borderId="86" xfId="37" applyNumberFormat="1" applyFont="1" applyBorder="1" applyAlignment="1" applyProtection="1">
      <alignment horizontal="center"/>
      <protection locked="0"/>
    </xf>
    <xf numFmtId="4" fontId="22" fillId="0" borderId="82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7" xfId="0" applyNumberFormat="1" applyFont="1" applyFill="1" applyBorder="1" applyAlignment="1" applyProtection="1">
      <alignment horizontal="center" vertical="center"/>
      <protection locked="0"/>
    </xf>
    <xf numFmtId="4" fontId="22" fillId="0" borderId="86" xfId="0" applyNumberFormat="1" applyFont="1" applyFill="1" applyBorder="1" applyAlignment="1" applyProtection="1">
      <alignment horizontal="center" vertical="center"/>
      <protection locked="0"/>
    </xf>
    <xf numFmtId="4" fontId="22" fillId="0" borderId="82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7" xfId="0" applyNumberFormat="1" applyFont="1" applyFill="1" applyBorder="1" applyAlignment="1" applyProtection="1">
      <alignment horizontal="center"/>
      <protection locked="0"/>
    </xf>
    <xf numFmtId="0" fontId="21" fillId="0" borderId="70" xfId="37" applyFont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/>
      <protection locked="0"/>
    </xf>
    <xf numFmtId="4" fontId="22" fillId="0" borderId="77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6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69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8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center" vertical="center"/>
      <protection locked="0"/>
    </xf>
    <xf numFmtId="0" fontId="22" fillId="0" borderId="85" xfId="0" applyFont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7" xfId="37" applyNumberFormat="1" applyFont="1" applyBorder="1" applyAlignment="1" applyProtection="1">
      <alignment horizontal="center" vertical="center"/>
      <protection locked="0"/>
    </xf>
    <xf numFmtId="4" fontId="22" fillId="0" borderId="86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2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4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horizontal="center"/>
      <protection locked="0"/>
    </xf>
    <xf numFmtId="164" fontId="22" fillId="0" borderId="72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0" xfId="0" applyNumberFormat="1" applyFont="1" applyBorder="1" applyAlignment="1">
      <alignment horizontal="center"/>
    </xf>
    <xf numFmtId="0" fontId="0" fillId="0" borderId="89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 vertical="center"/>
      <protection locked="0"/>
    </xf>
    <xf numFmtId="0" fontId="22" fillId="33" borderId="77" xfId="37" applyFont="1" applyFill="1" applyBorder="1" applyAlignment="1" applyProtection="1">
      <alignment horizontal="center"/>
      <protection locked="0"/>
    </xf>
    <xf numFmtId="0" fontId="22" fillId="33" borderId="86" xfId="37" applyFont="1" applyFill="1" applyBorder="1" applyAlignment="1" applyProtection="1">
      <alignment horizontal="center"/>
      <protection locked="0"/>
    </xf>
    <xf numFmtId="0" fontId="22" fillId="0" borderId="86" xfId="37" applyFont="1" applyFill="1" applyBorder="1" applyAlignment="1" applyProtection="1">
      <alignment horizontal="center"/>
      <protection locked="0"/>
    </xf>
    <xf numFmtId="0" fontId="22" fillId="39" borderId="86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7" xfId="37" applyFont="1" applyBorder="1" applyAlignment="1" applyProtection="1">
      <alignment horizontal="center"/>
      <protection locked="0"/>
    </xf>
    <xf numFmtId="0" fontId="22" fillId="0" borderId="86" xfId="37" applyFont="1" applyBorder="1" applyAlignment="1" applyProtection="1">
      <alignment horizontal="center"/>
      <protection locked="0"/>
    </xf>
    <xf numFmtId="0" fontId="22" fillId="0" borderId="82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5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6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0" xfId="37" applyNumberFormat="1" applyFont="1" applyFill="1" applyBorder="1" applyAlignment="1" applyProtection="1">
      <alignment horizontal="center"/>
      <protection locked="0"/>
    </xf>
    <xf numFmtId="1" fontId="22" fillId="0" borderId="77" xfId="37" applyNumberFormat="1" applyFont="1" applyFill="1" applyBorder="1" applyAlignment="1" applyProtection="1">
      <alignment horizontal="center"/>
      <protection locked="0"/>
    </xf>
    <xf numFmtId="1" fontId="22" fillId="0" borderId="86" xfId="37" applyNumberFormat="1" applyFont="1" applyFill="1" applyBorder="1" applyAlignment="1" applyProtection="1">
      <alignment horizontal="center"/>
      <protection locked="0"/>
    </xf>
    <xf numFmtId="1" fontId="22" fillId="0" borderId="82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37" applyFont="1" applyFill="1" applyBorder="1" applyAlignment="1" applyProtection="1">
      <alignment horizontal="center" vertical="center"/>
      <protection locked="0"/>
    </xf>
    <xf numFmtId="165" fontId="22" fillId="0" borderId="72" xfId="0" applyNumberFormat="1" applyFont="1" applyFill="1" applyBorder="1" applyAlignment="1" applyProtection="1">
      <alignment horizontal="center" vertic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2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2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vertical="center"/>
      <protection locked="0"/>
    </xf>
    <xf numFmtId="0" fontId="22" fillId="42" borderId="86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69" xfId="37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79" xfId="36" applyNumberFormat="1" applyFont="1" applyFill="1" applyBorder="1" applyAlignment="1" applyProtection="1">
      <alignment horizontal="left" wrapText="1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34" borderId="69" xfId="0" applyFont="1" applyFill="1" applyBorder="1" applyAlignment="1" applyProtection="1">
      <alignment horizontal="center"/>
    </xf>
    <xf numFmtId="3" fontId="27" fillId="24" borderId="89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 vertical="center"/>
      <protection locked="0"/>
    </xf>
    <xf numFmtId="1" fontId="22" fillId="0" borderId="86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8" xfId="0" applyFont="1" applyFill="1" applyBorder="1" applyAlignment="1" applyProtection="1">
      <alignment horizontal="center"/>
      <protection locked="0"/>
    </xf>
    <xf numFmtId="164" fontId="22" fillId="42" borderId="72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80" xfId="0" applyFont="1" applyFill="1" applyBorder="1" applyAlignment="1" applyProtection="1">
      <alignment horizontal="center" vertical="center"/>
      <protection locked="0"/>
    </xf>
    <xf numFmtId="0" fontId="22" fillId="0" borderId="80" xfId="37" applyFont="1" applyFill="1" applyBorder="1" applyAlignment="1" applyProtection="1">
      <alignment horizontal="center" vertical="center"/>
      <protection locked="0"/>
    </xf>
    <xf numFmtId="165" fontId="22" fillId="0" borderId="80" xfId="0" applyNumberFormat="1" applyFont="1" applyFill="1" applyBorder="1" applyAlignment="1" applyProtection="1">
      <alignment horizontal="center" vertical="center"/>
      <protection hidden="1"/>
    </xf>
    <xf numFmtId="0" fontId="22" fillId="0" borderId="80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5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 vertical="center"/>
      <protection hidden="1"/>
    </xf>
    <xf numFmtId="0" fontId="22" fillId="0" borderId="72" xfId="37" applyFont="1" applyFill="1" applyBorder="1" applyAlignment="1" applyProtection="1">
      <alignment horizontal="center" vertical="center"/>
      <protection hidden="1"/>
    </xf>
    <xf numFmtId="2" fontId="22" fillId="0" borderId="72" xfId="37" applyNumberFormat="1" applyFont="1" applyFill="1" applyBorder="1" applyAlignment="1" applyProtection="1">
      <alignment horizontal="center" vertical="center"/>
      <protection locked="0"/>
    </xf>
    <xf numFmtId="4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42" borderId="88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0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4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8" xfId="37" applyFont="1" applyFill="1" applyBorder="1" applyAlignment="1" applyProtection="1">
      <protection locked="0"/>
    </xf>
    <xf numFmtId="0" fontId="45" fillId="40" borderId="95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4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8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6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5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6" xfId="0" applyFont="1" applyFill="1" applyBorder="1" applyAlignment="1" applyProtection="1">
      <alignment horizontal="center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22" fillId="0" borderId="84" xfId="37" applyFont="1" applyFill="1" applyBorder="1" applyAlignment="1" applyProtection="1">
      <alignment horizontal="left" vertical="center"/>
      <protection locked="0"/>
    </xf>
    <xf numFmtId="0" fontId="22" fillId="0" borderId="85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0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2" xfId="0" applyFont="1" applyFill="1" applyBorder="1" applyAlignment="1" applyProtection="1">
      <alignment horizontal="center" vertical="center"/>
      <protection locked="0"/>
    </xf>
    <xf numFmtId="0" fontId="22" fillId="45" borderId="72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8" xfId="0" applyFont="1" applyFill="1" applyBorder="1" applyAlignment="1" applyProtection="1">
      <alignment horizontal="center"/>
      <protection locked="0"/>
    </xf>
    <xf numFmtId="0" fontId="22" fillId="0" borderId="80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69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7" xfId="0" applyNumberFormat="1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protection locked="0"/>
    </xf>
    <xf numFmtId="0" fontId="22" fillId="33" borderId="72" xfId="37" applyFont="1" applyFill="1" applyBorder="1" applyAlignment="1" applyProtection="1">
      <alignment horizontal="center"/>
      <protection locked="0"/>
    </xf>
    <xf numFmtId="0" fontId="22" fillId="33" borderId="72" xfId="0" applyFont="1" applyFill="1" applyBorder="1" applyAlignment="1" applyProtection="1">
      <alignment horizontal="center"/>
      <protection locked="0"/>
    </xf>
    <xf numFmtId="0" fontId="22" fillId="33" borderId="91" xfId="37" applyFont="1" applyFill="1" applyBorder="1" applyAlignment="1" applyProtection="1">
      <alignment horizontal="center"/>
      <protection locked="0"/>
    </xf>
    <xf numFmtId="0" fontId="22" fillId="33" borderId="76" xfId="37" applyFont="1" applyFill="1" applyBorder="1" applyAlignment="1" applyProtection="1">
      <protection locked="0"/>
    </xf>
    <xf numFmtId="0" fontId="22" fillId="33" borderId="87" xfId="37" applyFont="1" applyFill="1" applyBorder="1" applyAlignment="1" applyProtection="1">
      <protection locked="0"/>
    </xf>
    <xf numFmtId="165" fontId="22" fillId="33" borderId="72" xfId="37" applyNumberFormat="1" applyFont="1" applyFill="1" applyBorder="1" applyAlignment="1" applyProtection="1">
      <alignment horizontal="center"/>
      <protection hidden="1"/>
    </xf>
    <xf numFmtId="0" fontId="22" fillId="33" borderId="72" xfId="37" applyFont="1" applyFill="1" applyBorder="1" applyAlignment="1" applyProtection="1">
      <alignment horizontal="center"/>
      <protection hidden="1"/>
    </xf>
    <xf numFmtId="2" fontId="22" fillId="33" borderId="72" xfId="37" applyNumberFormat="1" applyFont="1" applyFill="1" applyBorder="1" applyAlignment="1" applyProtection="1">
      <alignment horizontal="center"/>
      <protection locked="0"/>
    </xf>
    <xf numFmtId="4" fontId="22" fillId="33" borderId="83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3" borderId="91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2" fillId="33" borderId="78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99" xfId="0" applyNumberFormat="1" applyFont="1" applyFill="1" applyBorder="1" applyAlignment="1" applyProtection="1">
      <alignment horizontal="center" vertical="center"/>
      <protection locked="0"/>
    </xf>
    <xf numFmtId="164" fontId="22" fillId="0" borderId="72" xfId="37" applyNumberFormat="1" applyFont="1" applyBorder="1" applyAlignment="1" applyProtection="1">
      <alignment horizontal="center"/>
      <protection locked="0"/>
    </xf>
    <xf numFmtId="0" fontId="22" fillId="0" borderId="91" xfId="37" applyFont="1" applyBorder="1" applyAlignment="1" applyProtection="1">
      <alignment horizontal="center"/>
      <protection locked="0"/>
    </xf>
    <xf numFmtId="0" fontId="22" fillId="0" borderId="80" xfId="37" applyFont="1" applyBorder="1" applyAlignment="1" applyProtection="1">
      <alignment horizontal="center"/>
      <protection locked="0"/>
    </xf>
    <xf numFmtId="0" fontId="22" fillId="0" borderId="93" xfId="37" applyFont="1" applyBorder="1" applyAlignment="1" applyProtection="1">
      <alignment horizontal="center"/>
      <protection locked="0"/>
    </xf>
    <xf numFmtId="0" fontId="19" fillId="0" borderId="93" xfId="37" applyFont="1" applyFill="1" applyBorder="1" applyAlignment="1" applyProtection="1">
      <alignment horizontal="center"/>
      <protection locked="0"/>
    </xf>
    <xf numFmtId="0" fontId="22" fillId="0" borderId="97" xfId="37" applyFont="1" applyFill="1" applyBorder="1" applyAlignment="1" applyProtection="1">
      <alignment horizontal="center"/>
      <protection locked="0"/>
    </xf>
    <xf numFmtId="164" fontId="22" fillId="0" borderId="80" xfId="37" applyNumberFormat="1" applyFont="1" applyFill="1" applyBorder="1" applyAlignment="1" applyProtection="1">
      <alignment horizontal="center"/>
      <protection locked="0"/>
    </xf>
    <xf numFmtId="2" fontId="22" fillId="0" borderId="80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99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7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34" borderId="84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4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6" xfId="37" applyFont="1" applyFill="1" applyBorder="1" applyAlignment="1" applyProtection="1">
      <alignment horizontal="center"/>
      <protection locked="0"/>
    </xf>
    <xf numFmtId="0" fontId="23" fillId="0" borderId="81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0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4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0" xfId="0" applyFont="1" applyFill="1" applyBorder="1" applyAlignment="1" applyProtection="1">
      <alignment horizontal="center"/>
      <protection locked="0"/>
    </xf>
    <xf numFmtId="0" fontId="22" fillId="0" borderId="93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00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8" xfId="0" applyFont="1" applyBorder="1" applyAlignment="1" applyProtection="1">
      <alignment horizontal="center"/>
      <protection locked="0"/>
    </xf>
    <xf numFmtId="164" fontId="22" fillId="0" borderId="72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0" fillId="0" borderId="89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4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3" fontId="27" fillId="24" borderId="78" xfId="0" applyNumberFormat="1" applyFont="1" applyFill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1" xfId="37" applyNumberFormat="1" applyFont="1" applyFill="1" applyBorder="1" applyAlignment="1" applyProtection="1">
      <alignment horizontal="center" vertical="center"/>
      <protection locked="0"/>
    </xf>
    <xf numFmtId="0" fontId="22" fillId="0" borderId="86" xfId="37" applyFont="1" applyFill="1" applyBorder="1" applyAlignment="1" applyProtection="1">
      <alignment horizontal="center" vertical="center"/>
      <protection locked="0"/>
    </xf>
    <xf numFmtId="0" fontId="22" fillId="42" borderId="81" xfId="0" applyFont="1" applyFill="1" applyBorder="1" applyAlignment="1" applyProtection="1">
      <alignment horizontal="center"/>
      <protection locked="0"/>
    </xf>
    <xf numFmtId="1" fontId="22" fillId="42" borderId="82" xfId="37" applyNumberFormat="1" applyFont="1" applyFill="1" applyBorder="1" applyAlignment="1" applyProtection="1">
      <alignment horizontal="center"/>
      <protection locked="0"/>
    </xf>
    <xf numFmtId="0" fontId="21" fillId="0" borderId="76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1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2" xfId="37" applyNumberFormat="1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4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69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6" xfId="37" applyNumberFormat="1" applyFont="1" applyFill="1" applyBorder="1" applyAlignment="1" applyProtection="1">
      <alignment horizontal="center"/>
      <protection locked="0"/>
    </xf>
    <xf numFmtId="4" fontId="22" fillId="42" borderId="8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4" fontId="22" fillId="31" borderId="86" xfId="37" applyNumberFormat="1" applyFont="1" applyFill="1" applyBorder="1" applyAlignment="1" applyProtection="1">
      <alignment horizontal="center" vertical="center"/>
      <protection locked="0"/>
    </xf>
    <xf numFmtId="0" fontId="22" fillId="0" borderId="23" xfId="37" applyFont="1" applyBorder="1" applyAlignment="1" applyProtection="1">
      <alignment horizontal="center"/>
      <protection locked="0"/>
    </xf>
    <xf numFmtId="0" fontId="22" fillId="0" borderId="0" xfId="37" applyFont="1" applyBorder="1" applyAlignment="1" applyProtection="1">
      <alignment horizontal="center"/>
      <protection locked="0"/>
    </xf>
    <xf numFmtId="164" fontId="22" fillId="0" borderId="0" xfId="37" applyNumberFormat="1" applyFont="1" applyBorder="1" applyAlignment="1" applyProtection="1">
      <alignment horizontal="center"/>
      <protection locked="0"/>
    </xf>
    <xf numFmtId="165" fontId="22" fillId="0" borderId="0" xfId="37" applyNumberFormat="1" applyFont="1" applyBorder="1" applyAlignment="1" applyProtection="1">
      <alignment horizontal="center"/>
      <protection hidden="1"/>
    </xf>
    <xf numFmtId="0" fontId="22" fillId="0" borderId="0" xfId="37" applyFont="1" applyBorder="1" applyAlignment="1" applyProtection="1">
      <alignment horizontal="center"/>
      <protection hidden="1"/>
    </xf>
    <xf numFmtId="2" fontId="22" fillId="0" borderId="0" xfId="37" applyNumberFormat="1" applyFont="1" applyBorder="1" applyAlignment="1" applyProtection="1">
      <alignment horizontal="center"/>
      <protection locked="0"/>
    </xf>
    <xf numFmtId="4" fontId="22" fillId="0" borderId="63" xfId="37" applyNumberFormat="1" applyFont="1" applyBorder="1" applyAlignment="1" applyProtection="1">
      <alignment horizontal="center"/>
      <protection locked="0"/>
    </xf>
    <xf numFmtId="3" fontId="24" fillId="0" borderId="65" xfId="0" applyNumberFormat="1" applyFont="1" applyBorder="1" applyAlignment="1" applyProtection="1">
      <alignment horizontal="center"/>
      <protection locked="0"/>
    </xf>
    <xf numFmtId="0" fontId="26" fillId="24" borderId="16" xfId="37" applyFont="1" applyFill="1" applyBorder="1" applyAlignment="1" applyProtection="1">
      <alignment horizontal="center"/>
      <protection locked="0"/>
    </xf>
    <xf numFmtId="0" fontId="22" fillId="42" borderId="55" xfId="37" applyFont="1" applyFill="1" applyBorder="1" applyAlignment="1" applyProtection="1">
      <protection locked="0"/>
    </xf>
    <xf numFmtId="0" fontId="22" fillId="42" borderId="72" xfId="37" applyFont="1" applyFill="1" applyBorder="1" applyAlignment="1" applyProtection="1">
      <alignment horizontal="center"/>
      <protection locked="0"/>
    </xf>
    <xf numFmtId="0" fontId="22" fillId="42" borderId="72" xfId="0" applyFont="1" applyFill="1" applyBorder="1" applyAlignment="1" applyProtection="1">
      <alignment horizontal="center"/>
      <protection locked="0"/>
    </xf>
    <xf numFmtId="0" fontId="22" fillId="42" borderId="85" xfId="37" applyFont="1" applyFill="1" applyBorder="1" applyAlignment="1" applyProtection="1">
      <protection locked="0"/>
    </xf>
    <xf numFmtId="0" fontId="22" fillId="36" borderId="84" xfId="0" applyFont="1" applyFill="1" applyBorder="1" applyAlignment="1" applyProtection="1">
      <alignment horizontal="center"/>
    </xf>
    <xf numFmtId="0" fontId="22" fillId="0" borderId="102" xfId="0" applyFont="1" applyFill="1" applyBorder="1" applyAlignment="1" applyProtection="1">
      <alignment horizontal="center"/>
      <protection locked="0"/>
    </xf>
    <xf numFmtId="0" fontId="22" fillId="0" borderId="103" xfId="0" applyFont="1" applyFill="1" applyBorder="1" applyAlignment="1" applyProtection="1">
      <alignment horizontal="center"/>
      <protection locked="0"/>
    </xf>
    <xf numFmtId="0" fontId="0" fillId="0" borderId="35" xfId="0" applyBorder="1" applyAlignment="1" applyProtection="1"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protection locked="0"/>
    </xf>
    <xf numFmtId="0" fontId="22" fillId="0" borderId="53" xfId="0" applyFont="1" applyFill="1" applyBorder="1" applyAlignment="1" applyProtection="1">
      <alignment horizontal="center"/>
      <protection locked="0"/>
    </xf>
    <xf numFmtId="164" fontId="22" fillId="0" borderId="24" xfId="0" applyNumberFormat="1" applyFont="1" applyFill="1" applyBorder="1" applyAlignment="1" applyProtection="1">
      <alignment horizontal="center"/>
      <protection locked="0"/>
    </xf>
    <xf numFmtId="165" fontId="22" fillId="0" borderId="36" xfId="37" applyNumberFormat="1" applyFont="1" applyFill="1" applyBorder="1" applyAlignment="1" applyProtection="1">
      <alignment horizontal="center"/>
      <protection hidden="1"/>
    </xf>
    <xf numFmtId="4" fontId="30" fillId="0" borderId="77" xfId="37" applyNumberFormat="1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 vertical="center"/>
      <protection locked="0"/>
    </xf>
    <xf numFmtId="0" fontId="22" fillId="0" borderId="17" xfId="37" applyFont="1" applyFill="1" applyBorder="1" applyAlignment="1" applyProtection="1">
      <alignment horizontal="left" vertical="center"/>
      <protection locked="0"/>
    </xf>
    <xf numFmtId="0" fontId="22" fillId="0" borderId="14" xfId="37" applyFont="1" applyFill="1" applyBorder="1" applyAlignment="1" applyProtection="1">
      <alignment horizontal="left" vertical="center"/>
      <protection locked="0"/>
    </xf>
    <xf numFmtId="0" fontId="19" fillId="0" borderId="34" xfId="37" applyFont="1" applyFill="1" applyBorder="1" applyAlignment="1" applyProtection="1">
      <alignment horizontal="center" vertical="center"/>
      <protection locked="0"/>
    </xf>
    <xf numFmtId="0" fontId="19" fillId="0" borderId="48" xfId="37" applyFont="1" applyFill="1" applyBorder="1" applyAlignment="1" applyProtection="1">
      <alignment horizontal="center" vertical="center"/>
      <protection locked="0"/>
    </xf>
    <xf numFmtId="1" fontId="22" fillId="0" borderId="93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/>
      <protection locked="0"/>
    </xf>
    <xf numFmtId="0" fontId="22" fillId="34" borderId="23" xfId="0" applyFont="1" applyFill="1" applyBorder="1" applyAlignment="1" applyProtection="1">
      <alignment horizont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4" borderId="57" xfId="0" applyFont="1" applyFill="1" applyBorder="1" applyAlignment="1" applyProtection="1">
      <alignment horizontal="center"/>
    </xf>
    <xf numFmtId="1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alignment horizontal="left" vertical="center"/>
      <protection locked="0"/>
    </xf>
    <xf numFmtId="0" fontId="22" fillId="0" borderId="65" xfId="37" applyFont="1" applyFill="1" applyBorder="1" applyAlignment="1" applyProtection="1">
      <alignment horizontal="left" vertical="center"/>
      <protection locked="0"/>
    </xf>
    <xf numFmtId="0" fontId="22" fillId="0" borderId="97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locked="0"/>
    </xf>
    <xf numFmtId="2" fontId="22" fillId="0" borderId="72" xfId="37" applyNumberFormat="1" applyFont="1" applyFill="1" applyBorder="1" applyAlignment="1" applyProtection="1">
      <alignment horizontal="center"/>
      <protection locked="0"/>
    </xf>
    <xf numFmtId="4" fontId="30" fillId="0" borderId="83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Border="1" applyAlignment="1" applyProtection="1">
      <alignment horizontal="center"/>
      <protection locked="0"/>
    </xf>
    <xf numFmtId="3" fontId="24" fillId="0" borderId="66" xfId="0" applyNumberFormat="1" applyFont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left"/>
      <protection locked="0"/>
    </xf>
    <xf numFmtId="0" fontId="22" fillId="36" borderId="85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protection locked="0"/>
    </xf>
    <xf numFmtId="0" fontId="22" fillId="36" borderId="13" xfId="0" applyFont="1" applyFill="1" applyBorder="1" applyAlignment="1" applyProtection="1">
      <alignment horizontal="center"/>
      <protection locked="0"/>
    </xf>
    <xf numFmtId="0" fontId="22" fillId="36" borderId="37" xfId="0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/>
      <protection locked="0"/>
    </xf>
    <xf numFmtId="165" fontId="22" fillId="36" borderId="25" xfId="35" applyNumberFormat="1" applyFont="1" applyFill="1" applyBorder="1" applyAlignment="1" applyProtection="1">
      <alignment horizontal="center"/>
      <protection locked="0"/>
    </xf>
    <xf numFmtId="2" fontId="22" fillId="36" borderId="25" xfId="0" applyNumberFormat="1" applyFont="1" applyFill="1" applyBorder="1" applyAlignment="1" applyProtection="1">
      <alignment horizontal="center"/>
      <protection locked="0"/>
    </xf>
    <xf numFmtId="4" fontId="22" fillId="36" borderId="47" xfId="0" applyNumberFormat="1" applyFont="1" applyFill="1" applyBorder="1" applyAlignment="1" applyProtection="1">
      <alignment horizontal="center"/>
      <protection locked="0"/>
    </xf>
    <xf numFmtId="0" fontId="22" fillId="36" borderId="53" xfId="37" applyFont="1" applyFill="1" applyBorder="1" applyAlignment="1" applyProtection="1">
      <protection locked="0"/>
    </xf>
    <xf numFmtId="0" fontId="22" fillId="36" borderId="35" xfId="37" applyFont="1" applyFill="1" applyBorder="1" applyAlignment="1" applyProtection="1">
      <alignment horizontal="center"/>
      <protection locked="0"/>
    </xf>
    <xf numFmtId="0" fontId="22" fillId="36" borderId="36" xfId="0" applyFont="1" applyFill="1" applyBorder="1" applyAlignment="1" applyProtection="1">
      <alignment horizontal="center"/>
      <protection locked="0"/>
    </xf>
    <xf numFmtId="0" fontId="22" fillId="36" borderId="24" xfId="0" applyFont="1" applyFill="1" applyBorder="1" applyAlignment="1" applyProtection="1">
      <alignment horizontal="center"/>
      <protection locked="0"/>
    </xf>
    <xf numFmtId="165" fontId="22" fillId="36" borderId="24" xfId="37" applyNumberFormat="1" applyFont="1" applyFill="1" applyBorder="1" applyAlignment="1" applyProtection="1">
      <alignment horizontal="center" vertical="center"/>
      <protection hidden="1"/>
    </xf>
    <xf numFmtId="0" fontId="22" fillId="36" borderId="24" xfId="37" applyFont="1" applyFill="1" applyBorder="1" applyAlignment="1" applyProtection="1">
      <alignment horizontal="center" vertical="center"/>
      <protection hidden="1"/>
    </xf>
    <xf numFmtId="3" fontId="22" fillId="36" borderId="24" xfId="37" applyNumberFormat="1" applyFont="1" applyFill="1" applyBorder="1" applyAlignment="1" applyProtection="1">
      <alignment horizontal="center" vertical="center"/>
      <protection locked="0"/>
    </xf>
    <xf numFmtId="2" fontId="22" fillId="36" borderId="24" xfId="37" applyNumberFormat="1" applyFont="1" applyFill="1" applyBorder="1" applyAlignment="1" applyProtection="1">
      <alignment horizontal="center" vertical="center"/>
      <protection locked="0"/>
    </xf>
    <xf numFmtId="4" fontId="22" fillId="36" borderId="56" xfId="37" applyNumberFormat="1" applyFont="1" applyFill="1" applyBorder="1" applyAlignment="1" applyProtection="1">
      <alignment horizontal="center" vertical="center"/>
      <protection locked="0"/>
    </xf>
    <xf numFmtId="0" fontId="22" fillId="36" borderId="19" xfId="37" applyFont="1" applyFill="1" applyBorder="1" applyAlignment="1" applyProtection="1">
      <alignment horizontal="left" vertical="center"/>
      <protection locked="0"/>
    </xf>
    <xf numFmtId="0" fontId="22" fillId="36" borderId="13" xfId="37" applyFont="1" applyFill="1" applyBorder="1" applyAlignment="1" applyProtection="1">
      <alignment horizontal="center" vertical="center"/>
      <protection locked="0"/>
    </xf>
    <xf numFmtId="0" fontId="22" fillId="36" borderId="37" xfId="37" applyFont="1" applyFill="1" applyBorder="1" applyAlignment="1" applyProtection="1">
      <alignment horizontal="center" vertical="center"/>
      <protection locked="0"/>
    </xf>
    <xf numFmtId="165" fontId="22" fillId="36" borderId="25" xfId="37" applyNumberFormat="1" applyFont="1" applyFill="1" applyBorder="1" applyAlignment="1" applyProtection="1">
      <alignment horizontal="center" vertical="center"/>
      <protection hidden="1"/>
    </xf>
    <xf numFmtId="0" fontId="22" fillId="36" borderId="25" xfId="37" applyFont="1" applyFill="1" applyBorder="1" applyAlignment="1" applyProtection="1">
      <alignment horizontal="center" vertical="center"/>
      <protection hidden="1"/>
    </xf>
    <xf numFmtId="1" fontId="22" fillId="36" borderId="25" xfId="37" applyNumberFormat="1" applyFont="1" applyFill="1" applyBorder="1" applyAlignment="1" applyProtection="1">
      <alignment horizontal="center" vertical="center"/>
      <protection locked="0"/>
    </xf>
    <xf numFmtId="2" fontId="22" fillId="36" borderId="25" xfId="37" applyNumberFormat="1" applyFont="1" applyFill="1" applyBorder="1" applyAlignment="1" applyProtection="1">
      <alignment horizontal="center" vertical="center"/>
      <protection locked="0"/>
    </xf>
    <xf numFmtId="4" fontId="22" fillId="36" borderId="47" xfId="37" applyNumberFormat="1" applyFont="1" applyFill="1" applyBorder="1" applyAlignment="1" applyProtection="1">
      <alignment horizontal="center" vertical="center"/>
      <protection locked="0"/>
    </xf>
    <xf numFmtId="1" fontId="22" fillId="36" borderId="25" xfId="37" applyNumberFormat="1" applyFont="1" applyFill="1" applyBorder="1" applyAlignment="1" applyProtection="1">
      <alignment horizontal="center"/>
      <protection hidden="1"/>
    </xf>
    <xf numFmtId="1" fontId="22" fillId="36" borderId="25" xfId="37" applyNumberFormat="1" applyFont="1" applyFill="1" applyBorder="1" applyAlignment="1" applyProtection="1">
      <alignment horizontal="center"/>
      <protection locked="0"/>
    </xf>
    <xf numFmtId="2" fontId="22" fillId="36" borderId="25" xfId="37" applyNumberFormat="1" applyFont="1" applyFill="1" applyBorder="1" applyAlignment="1" applyProtection="1">
      <alignment horizontal="center"/>
      <protection locked="0"/>
    </xf>
    <xf numFmtId="4" fontId="22" fillId="36" borderId="8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6" borderId="84" xfId="0" applyFont="1" applyFill="1" applyBorder="1" applyAlignment="1" applyProtection="1">
      <alignment horizontal="left" vertical="center"/>
      <protection locked="0"/>
    </xf>
    <xf numFmtId="0" fontId="22" fillId="0" borderId="61" xfId="0" applyFont="1" applyFill="1" applyBorder="1" applyAlignment="1" applyProtection="1">
      <alignment vertical="center"/>
      <protection locked="0"/>
    </xf>
    <xf numFmtId="0" fontId="22" fillId="0" borderId="76" xfId="0" applyFont="1" applyFill="1" applyBorder="1" applyAlignment="1" applyProtection="1">
      <alignment vertical="center"/>
      <protection locked="0"/>
    </xf>
    <xf numFmtId="0" fontId="22" fillId="36" borderId="35" xfId="0" applyFont="1" applyFill="1" applyBorder="1" applyAlignment="1" applyProtection="1">
      <alignment vertical="center"/>
      <protection locked="0"/>
    </xf>
    <xf numFmtId="0" fontId="22" fillId="36" borderId="36" xfId="0" applyFont="1" applyFill="1" applyBorder="1" applyAlignment="1" applyProtection="1">
      <alignment horizontal="center" vertical="center"/>
      <protection locked="0"/>
    </xf>
    <xf numFmtId="0" fontId="22" fillId="36" borderId="24" xfId="0" applyFont="1" applyFill="1" applyBorder="1" applyAlignment="1" applyProtection="1">
      <alignment horizontal="center" vertical="center"/>
      <protection locked="0"/>
    </xf>
    <xf numFmtId="0" fontId="22" fillId="36" borderId="24" xfId="37" applyFont="1" applyFill="1" applyBorder="1" applyAlignment="1" applyProtection="1">
      <alignment horizontal="center" vertical="center"/>
      <protection locked="0"/>
    </xf>
    <xf numFmtId="165" fontId="22" fillId="36" borderId="24" xfId="0" applyNumberFormat="1" applyFont="1" applyFill="1" applyBorder="1" applyAlignment="1" applyProtection="1">
      <alignment horizontal="center" vertical="center"/>
      <protection hidden="1"/>
    </xf>
    <xf numFmtId="0" fontId="22" fillId="36" borderId="24" xfId="0" applyFont="1" applyFill="1" applyBorder="1" applyAlignment="1" applyProtection="1">
      <alignment horizontal="center" vertical="center"/>
      <protection hidden="1"/>
    </xf>
    <xf numFmtId="4" fontId="22" fillId="36" borderId="77" xfId="0" applyNumberFormat="1" applyFont="1" applyFill="1" applyBorder="1" applyAlignment="1" applyProtection="1">
      <alignment horizontal="center" vertical="center"/>
      <protection locked="0"/>
    </xf>
    <xf numFmtId="0" fontId="22" fillId="36" borderId="78" xfId="0" applyFont="1" applyFill="1" applyBorder="1" applyAlignment="1" applyProtection="1">
      <alignment vertical="center"/>
      <protection locked="0"/>
    </xf>
    <xf numFmtId="0" fontId="22" fillId="36" borderId="72" xfId="0" applyFont="1" applyFill="1" applyBorder="1" applyAlignment="1" applyProtection="1">
      <alignment horizontal="center" vertical="center"/>
      <protection locked="0"/>
    </xf>
    <xf numFmtId="0" fontId="22" fillId="36" borderId="72" xfId="37" applyFont="1" applyFill="1" applyBorder="1" applyAlignment="1" applyProtection="1">
      <alignment horizontal="center" vertical="center"/>
      <protection locked="0"/>
    </xf>
    <xf numFmtId="165" fontId="22" fillId="36" borderId="72" xfId="0" applyNumberFormat="1" applyFont="1" applyFill="1" applyBorder="1" applyAlignment="1" applyProtection="1">
      <alignment horizontal="center" vertical="center"/>
      <protection hidden="1"/>
    </xf>
    <xf numFmtId="0" fontId="22" fillId="36" borderId="72" xfId="0" applyFont="1" applyFill="1" applyBorder="1" applyAlignment="1" applyProtection="1">
      <alignment horizontal="center" vertical="center"/>
      <protection hidden="1"/>
    </xf>
    <xf numFmtId="4" fontId="22" fillId="36" borderId="91" xfId="0" applyNumberFormat="1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vertical="center"/>
      <protection locked="0"/>
    </xf>
    <xf numFmtId="0" fontId="22" fillId="36" borderId="17" xfId="37" applyFont="1" applyFill="1" applyBorder="1" applyAlignment="1" applyProtection="1">
      <alignment horizontal="left" vertical="center"/>
      <protection locked="0"/>
    </xf>
    <xf numFmtId="0" fontId="22" fillId="36" borderId="59" xfId="0" applyFont="1" applyFill="1" applyBorder="1" applyAlignment="1" applyProtection="1">
      <alignment vertical="center"/>
      <protection locked="0"/>
    </xf>
    <xf numFmtId="0" fontId="22" fillId="36" borderId="37" xfId="0" applyFont="1" applyFill="1" applyBorder="1" applyAlignment="1" applyProtection="1">
      <alignment horizontal="center" vertic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2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 xr:uid="{00000000-0005-0000-0000-000024000000}"/>
    <cellStyle name="Обычный_Лист1" xfId="37" xr:uid="{00000000-0005-0000-0000-000025000000}"/>
    <cellStyle name="Обычный_Лист1_1" xfId="44" xr:uid="{00000000-0005-0000-0000-000026000000}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25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00FFCC"/>
      <color rgb="FFFF33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&#1040;&#1088;&#1093;&#1080;&#1074;\4%20&#1074;&#1077;&#1088;&#1089;&#1080;&#1103;%202020\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30%20&#1074;&#1077;&#1088;&#1089;&#1080;&#1103;\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&#1040;&#1088;&#1093;&#1080;&#1074;\32%20&#1074;&#1077;&#1088;&#1089;&#1080;&#1103;\32%20&#1074;&#1077;&#1088;&#1089;&#1080;&#1103;%20&#1054;&#1041;&#1065;&#1040;&#1071;%20&#1089;%20%2004.12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limova/Desktop/39%20&#1074;&#1077;&#1088;&#1089;&#1080;&#1103;/39%20&#1074;&#1077;&#1088;&#1089;&#1080;&#1103;%20&#1042;&#1069;&#1044;%20%20&#1086;&#1090;%2010.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10%20&#1074;&#1077;&#1088;&#1089;&#1080;&#1103;%202019\&#1042;&#1077;&#1088;&#1089;&#1080;&#1103;%205%20&#1042;&#1040;&#1043;&#1054;&#1053;&#1067;%20&#1089;%2020.03.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29%20&#1074;&#1077;&#1088;&#1089;&#1080;&#1103;\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39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E-1MZ-264-D01-X00-Y8</v>
          </cell>
        </row>
        <row r="17">
          <cell r="A17" t="str">
            <v>E-1MZ-264-V80-X00-Y12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1">
          <cell r="A21" t="str">
            <v>E-1MZ-274-D19-X00-Y20</v>
          </cell>
        </row>
        <row r="22">
          <cell r="A22" t="str">
            <v>E-1MZ-274-D38-X00-Y20</v>
          </cell>
        </row>
        <row r="23">
          <cell r="A23" t="str">
            <v>E-1MZ-273-D38-X00-Y20</v>
          </cell>
        </row>
        <row r="24">
          <cell r="A24" t="str">
            <v>E-1MZ-273-D77-X00-Y10</v>
          </cell>
        </row>
        <row r="25">
          <cell r="A25" t="str">
            <v>E-1MZ-273-V80-X00-Y12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9">
          <cell r="A29" t="str">
            <v>E-1MZ-269-D19-X00-Y20</v>
          </cell>
        </row>
        <row r="30">
          <cell r="A30" t="str">
            <v>E-1MZ-267-D19-X00-Y20</v>
          </cell>
        </row>
        <row r="31">
          <cell r="A31" t="str">
            <v>E-1MZ-267-D38-X00-Y20</v>
          </cell>
        </row>
        <row r="32">
          <cell r="A32" t="str">
            <v>E-1MZ-724-D38-X00-Y20</v>
          </cell>
        </row>
        <row r="33">
          <cell r="A33" t="str">
            <v>E-1MZ-541-D63-X10-Y12</v>
          </cell>
        </row>
        <row r="34">
          <cell r="A34" t="str">
            <v>E-2MC-329-D63-X20-Y12</v>
          </cell>
        </row>
        <row r="35">
          <cell r="A35" t="str">
            <v>E-1MZ-267-D77-X00-Y10</v>
          </cell>
        </row>
        <row r="36">
          <cell r="A36" t="str">
            <v>E-2MC-329-V70-X00-Y12</v>
          </cell>
        </row>
        <row r="37">
          <cell r="A37" t="str">
            <v>E-1MZ-267-V80-X00-Y12</v>
          </cell>
        </row>
        <row r="38">
          <cell r="A38" t="str">
            <v>E-1MZ-267-V01-X00-Y12</v>
          </cell>
        </row>
        <row r="39"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2">
          <cell r="A42" t="str">
            <v>E-1MZ-259-D19-X00-Y20</v>
          </cell>
        </row>
        <row r="43">
          <cell r="A43" t="str">
            <v>E-1MZ-259-D38-X00-Y20</v>
          </cell>
        </row>
        <row r="44">
          <cell r="A44" t="str">
            <v>E-1MZ-258-D38-X00-Y20</v>
          </cell>
        </row>
        <row r="45">
          <cell r="A45" t="str">
            <v>E-1MZ-258-D77-X00-Y10</v>
          </cell>
        </row>
        <row r="46">
          <cell r="A46" t="str">
            <v>E-1MZ-258-D01-X00-Y8</v>
          </cell>
        </row>
        <row r="47">
          <cell r="A47" t="str">
            <v>E-1MZ-258-V80-X00-Y12</v>
          </cell>
        </row>
        <row r="48"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1">
          <cell r="A51" t="str">
            <v>E-1MZ-268-D19-X00-Y20</v>
          </cell>
        </row>
        <row r="52">
          <cell r="A52" t="str">
            <v>E-1MZ-268-D38-X00-Y20</v>
          </cell>
        </row>
        <row r="53">
          <cell r="A53" t="str">
            <v>E-1MZ-268-D77-X00-Y10</v>
          </cell>
        </row>
        <row r="54">
          <cell r="A54" t="str">
            <v>E-1MZ-267-D01-X00-Y8</v>
          </cell>
        </row>
        <row r="55">
          <cell r="A55" t="str">
            <v>E-1MZ-268-V80-X00-Y12</v>
          </cell>
        </row>
        <row r="56"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9">
          <cell r="A59" t="str">
            <v>E-1MZ-663-V30-X00-Y3</v>
          </cell>
        </row>
        <row r="60">
          <cell r="A60" t="str">
            <v>E-1MZ-267-V30-X00-Y4</v>
          </cell>
        </row>
        <row r="61"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4">
          <cell r="A64" t="str">
            <v>E-1MZ-402-V94-X00-Y1</v>
          </cell>
        </row>
        <row r="65">
          <cell r="A65" t="str">
            <v>E-1MZ-438-V94-X00-Y1</v>
          </cell>
        </row>
        <row r="66">
          <cell r="A66" t="str">
            <v>E-1MZ-401-V94-X00-Y1</v>
          </cell>
        </row>
        <row r="67">
          <cell r="A67" t="str">
            <v>E-1MZ-267-D01-X31-Y8</v>
          </cell>
        </row>
        <row r="68">
          <cell r="A68" t="str">
            <v>E-2MC-320-D01-X00-Y8</v>
          </cell>
        </row>
        <row r="69">
          <cell r="A69" t="str">
            <v>E-2MC-322-D01-X00-Y8</v>
          </cell>
        </row>
        <row r="70">
          <cell r="A70" t="str">
            <v>E-2MC-323-D01-X00-Y8</v>
          </cell>
        </row>
        <row r="71">
          <cell r="A71" t="str">
            <v>E-3SD-232-P00-X00-Y8</v>
          </cell>
        </row>
        <row r="72">
          <cell r="A72" t="str">
            <v>E-3SD-534-P00-X00-Y8</v>
          </cell>
        </row>
        <row r="73">
          <cell r="A73" t="str">
            <v>E-3SD-753-P00-X00-Y8</v>
          </cell>
        </row>
        <row r="74">
          <cell r="A74" t="str">
            <v>E-3SD-282-P00-X00-Y8</v>
          </cell>
        </row>
        <row r="75">
          <cell r="A75" t="str">
            <v>E-1KH-284-D01-X00-Y8</v>
          </cell>
        </row>
        <row r="76">
          <cell r="A76" t="str">
            <v>E-1KH-295-D01-X00-Y8</v>
          </cell>
        </row>
        <row r="77">
          <cell r="A77" t="str">
            <v>E-1GO-162-D01-X00-Y8</v>
          </cell>
        </row>
        <row r="78">
          <cell r="A78" t="str">
            <v>E-1DZ-252-D01-X00-Y8</v>
          </cell>
        </row>
        <row r="79">
          <cell r="A79" t="str">
            <v>E-1DZ-228-D01-X00-Y8</v>
          </cell>
        </row>
        <row r="80">
          <cell r="A80" t="str">
            <v>E-1DZ-244-D01-X00-Y8</v>
          </cell>
        </row>
        <row r="81"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4">
          <cell r="A84" t="str">
            <v>E-1MZ-279-D38-X00-Y20</v>
          </cell>
        </row>
        <row r="85">
          <cell r="A85" t="str">
            <v>E-1MZ-279-D77-X00-Y10</v>
          </cell>
        </row>
        <row r="86"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</row>
        <row r="90">
          <cell r="A90" t="str">
            <v>E-1MZ-657-D63-X00-Y12</v>
          </cell>
        </row>
        <row r="91">
          <cell r="A91" t="str">
            <v>E-1MZ-658-D63-X00-Y12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6">
          <cell r="A96" t="str">
            <v>E-1MZ-236-D38-X00-Y20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100">
          <cell r="A100" t="str">
            <v>E-2MC-324-D39-X23-Y20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6">
          <cell r="A106" t="str">
            <v>E-2MC-321-D20-X00-Y20</v>
          </cell>
        </row>
        <row r="107">
          <cell r="A107" t="str">
            <v>E-2MC-320-D20-X00-Y20</v>
          </cell>
        </row>
        <row r="108">
          <cell r="A108" t="str">
            <v>E-2MC-277-D38-X00-Y20</v>
          </cell>
        </row>
        <row r="109">
          <cell r="A109" t="str">
            <v>E-2MC-322-D20-X00-Y20</v>
          </cell>
        </row>
        <row r="110">
          <cell r="A110" t="str">
            <v>E-2MC-280-D38-X00-Y20</v>
          </cell>
        </row>
        <row r="111">
          <cell r="A111" t="str">
            <v>E-2MC-323-D20-X00-Y20</v>
          </cell>
        </row>
        <row r="112">
          <cell r="A112" t="str">
            <v>E-2MC-617-D38-X00-Y20</v>
          </cell>
        </row>
        <row r="113">
          <cell r="A113" t="str">
            <v>E-2MC-500-D20-X00-Y20</v>
          </cell>
        </row>
        <row r="114">
          <cell r="A114" t="str">
            <v>E-2MC-679-D20-X00-Y20</v>
          </cell>
        </row>
        <row r="115">
          <cell r="A115" t="str">
            <v>E-2MC-680-D20-X00-Y20</v>
          </cell>
        </row>
        <row r="116">
          <cell r="A116" t="str">
            <v>E-2MC-772-D20-X00-Y20</v>
          </cell>
        </row>
        <row r="117">
          <cell r="A117" t="str">
            <v>E-2MC-533-D20-X00-Y20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1">
          <cell r="A121" t="str">
            <v>E-2MC-263-D19-X00-Y20</v>
          </cell>
        </row>
        <row r="122">
          <cell r="A122" t="str">
            <v>E-2MC-262-D39-X00-Y20</v>
          </cell>
        </row>
        <row r="123"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6">
          <cell r="A126" t="str">
            <v>E-2MC-329-P01-X00-Y52</v>
          </cell>
        </row>
        <row r="127"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E-1KH-284-P01-X00-Y52</v>
          </cell>
        </row>
        <row r="130"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E-1GO-205-P01-X00-Y52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6">
          <cell r="A136" t="str">
            <v>E-1KH-623-D26-X00-Y16</v>
          </cell>
        </row>
        <row r="137">
          <cell r="A137" t="str">
            <v>E-1KH-622-D26-X00-Y16</v>
          </cell>
        </row>
        <row r="138">
          <cell r="A138" t="str">
            <v>E-1KH-295-D30-X00-Y16</v>
          </cell>
        </row>
        <row r="139">
          <cell r="A139" t="str">
            <v>E-1KH-249-D30-X00-Y16</v>
          </cell>
        </row>
        <row r="140">
          <cell r="A140" t="str">
            <v>E-1KH-291-D30-X00-Y16</v>
          </cell>
        </row>
        <row r="141">
          <cell r="A141" t="str">
            <v>E-1KH-284-D30-X00-Y16</v>
          </cell>
        </row>
        <row r="142">
          <cell r="A142" t="str">
            <v>E-1KH-364-D30-X00-Y16</v>
          </cell>
        </row>
        <row r="143">
          <cell r="A143" t="str">
            <v>E-1KH-233-D30-X00-Y16</v>
          </cell>
        </row>
        <row r="144">
          <cell r="A144" t="str">
            <v>E-1KH-281-D30-X00-Y16</v>
          </cell>
        </row>
        <row r="145">
          <cell r="A145" t="str">
            <v>E-1KH-247-D30-X00-Y16</v>
          </cell>
        </row>
        <row r="146">
          <cell r="A146" t="str">
            <v>E-1KH-271-D30-X00-Y16</v>
          </cell>
        </row>
        <row r="147">
          <cell r="A147" t="str">
            <v>E-1KH-726-D30-X00-Y16</v>
          </cell>
        </row>
        <row r="148">
          <cell r="A148" t="str">
            <v>E-1KH-656-D30-X00-Y16</v>
          </cell>
        </row>
        <row r="149">
          <cell r="A149" t="str">
            <v>E-1KH-655-D30-X00-Y16</v>
          </cell>
        </row>
        <row r="150">
          <cell r="A150" t="str">
            <v>E-1KH-593-D30-X00-Y16</v>
          </cell>
        </row>
        <row r="151">
          <cell r="A151" t="str">
            <v>E-1KH-295-D50-X00-Y10</v>
          </cell>
        </row>
        <row r="152">
          <cell r="A152" t="str">
            <v>E-1KH-249-D50-X00-Y10</v>
          </cell>
        </row>
        <row r="153">
          <cell r="A153" t="str">
            <v>E-1KH-291-D50-X00-Y10</v>
          </cell>
        </row>
        <row r="154">
          <cell r="A154" t="str">
            <v>E-1KH-284-D50-X00-Y10</v>
          </cell>
        </row>
        <row r="155">
          <cell r="A155" t="str">
            <v>E-1KH-233-D50-X00-Y10</v>
          </cell>
        </row>
        <row r="156">
          <cell r="A156" t="str">
            <v>E-1KH-281-D50-X00-Y10</v>
          </cell>
        </row>
        <row r="157">
          <cell r="A157" t="str">
            <v>E-1KH-247-D50-X00-Y10</v>
          </cell>
        </row>
        <row r="158">
          <cell r="A158" t="str">
            <v>E-1KH-271-D50-X00-Y10</v>
          </cell>
        </row>
        <row r="159">
          <cell r="A159" t="str">
            <v>E-1KH-656-D50-X00-Y10</v>
          </cell>
        </row>
        <row r="160">
          <cell r="A160" t="str">
            <v>E-1KH-655-D50-X00-Y10</v>
          </cell>
        </row>
        <row r="161">
          <cell r="A161" t="str">
            <v>E-1KH-295-D70-X00-Y6</v>
          </cell>
        </row>
        <row r="162">
          <cell r="A162" t="str">
            <v>E-1KH-284-D70-X00-Y6</v>
          </cell>
        </row>
        <row r="165"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70">
          <cell r="A170" t="str">
            <v>E-1TP-225-D07-X00-Y36</v>
          </cell>
        </row>
        <row r="171">
          <cell r="A171" t="str">
            <v>E-1TP-225-D14-X00-Y18</v>
          </cell>
        </row>
        <row r="172">
          <cell r="A172" t="str">
            <v>E-1TP-225-B18-X00-Y12</v>
          </cell>
        </row>
        <row r="173">
          <cell r="A173" t="str">
            <v>E-1TP-225-B50-X00-Y12</v>
          </cell>
        </row>
        <row r="174">
          <cell r="A174" t="str">
            <v>E-1TP-225-B10-X00-Y6</v>
          </cell>
        </row>
        <row r="175"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8">
          <cell r="A178" t="str">
            <v>E-1DZ-228-D30-X00-Y16</v>
          </cell>
        </row>
        <row r="179">
          <cell r="A179" t="str">
            <v>E-1DZ-244-D30-X00-Y16</v>
          </cell>
        </row>
        <row r="180">
          <cell r="A180" t="str">
            <v>E-1DZ-252-D30-X00-Y16</v>
          </cell>
        </row>
        <row r="181">
          <cell r="A181" t="str">
            <v>E-1DZ-288-D30-X00-Y16</v>
          </cell>
        </row>
        <row r="183">
          <cell r="A183" t="str">
            <v>E-1DZ-231-D30-X00-Y16</v>
          </cell>
        </row>
        <row r="184">
          <cell r="A184" t="str">
            <v>E-1DZ-250-D30-X00-Y16</v>
          </cell>
        </row>
        <row r="185">
          <cell r="A185" t="str">
            <v>E-1DZ-251-D30-X00-Y16</v>
          </cell>
        </row>
        <row r="187">
          <cell r="A187" t="str">
            <v>E-1DZ-294-D30-X00-Y16</v>
          </cell>
        </row>
        <row r="188">
          <cell r="A188" t="str">
            <v>E-1DZ-260-D30-X00-Y16</v>
          </cell>
        </row>
        <row r="189">
          <cell r="A189" t="str">
            <v>E-1DZ-487-D30-X00-Y16</v>
          </cell>
        </row>
        <row r="190">
          <cell r="A190" t="str">
            <v>E-1YA-536-D30-X20-Y16</v>
          </cell>
        </row>
        <row r="191">
          <cell r="A191" t="str">
            <v>E-1YA-537-D30-X20-Y16</v>
          </cell>
        </row>
        <row r="192">
          <cell r="A192" t="str">
            <v>E-1YA-591-D30-X00-Y16</v>
          </cell>
        </row>
        <row r="195">
          <cell r="A195" t="str">
            <v>E-1DZ-415-D30-X00-Y16</v>
          </cell>
        </row>
        <row r="196">
          <cell r="A196" t="str">
            <v>E-1DZ-416-D30-X00-Y16</v>
          </cell>
        </row>
        <row r="199">
          <cell r="A199" t="str">
            <v>E-1DZ-244-C40-X00-Y10</v>
          </cell>
        </row>
        <row r="200">
          <cell r="A200" t="str">
            <v>E-1DZ-252-C40-X00-Y10</v>
          </cell>
        </row>
        <row r="201">
          <cell r="A201" t="str">
            <v>E-1DZ-260-C40-X00-Y10</v>
          </cell>
        </row>
        <row r="202">
          <cell r="A202" t="str">
            <v>E-1DZ-251-C40-X00-Y10</v>
          </cell>
        </row>
        <row r="203">
          <cell r="A203" t="str">
            <v>E-1DZ-250-C40-X00-Y10</v>
          </cell>
        </row>
        <row r="204">
          <cell r="A204" t="str">
            <v>E-1DZ-231-C40-X00-Y10</v>
          </cell>
        </row>
        <row r="205">
          <cell r="A205" t="str">
            <v>E-1DZ-288-C40-X00-Y10</v>
          </cell>
        </row>
        <row r="207">
          <cell r="A207" t="str">
            <v>E-1DZ-294-C40-X00-Y10</v>
          </cell>
        </row>
        <row r="208"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1">
          <cell r="A211" t="str">
            <v>E-2TP-413-D30-X00-Y16</v>
          </cell>
        </row>
        <row r="212">
          <cell r="A212">
            <v>31495</v>
          </cell>
        </row>
        <row r="213"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6">
          <cell r="A216" t="str">
            <v>E-1GO-205-T10-X00-Y15</v>
          </cell>
        </row>
        <row r="217">
          <cell r="A217" t="str">
            <v>E-1GO-162-T10-X00-Y15</v>
          </cell>
        </row>
        <row r="218">
          <cell r="A218" t="str">
            <v>E-1GO-163-D14-X00-Y18</v>
          </cell>
        </row>
        <row r="219">
          <cell r="A219" t="str">
            <v>E-1GO-497-D25-X00-Y16</v>
          </cell>
        </row>
        <row r="220">
          <cell r="A220" t="str">
            <v>E-1GO-205-D14-X00-Y18</v>
          </cell>
        </row>
        <row r="221">
          <cell r="A221" t="str">
            <v>E-1GO-462-D25-X00-Y16</v>
          </cell>
        </row>
        <row r="222">
          <cell r="A222" t="str">
            <v>E-1GO-205-B19-X00-Y12</v>
          </cell>
        </row>
        <row r="224">
          <cell r="A224" t="str">
            <v>E-1GO-163-B19-X00-Y12</v>
          </cell>
        </row>
        <row r="225"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</row>
        <row r="226"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8">
          <cell r="A228" t="str">
            <v>E-1XZ-206-T10-X00-Y15</v>
          </cell>
        </row>
        <row r="229">
          <cell r="A229" t="str">
            <v>E-1XZ-206-D14-X00-Y18</v>
          </cell>
        </row>
        <row r="230">
          <cell r="A230" t="str">
            <v>E-1XZ-206-B19-X00-Y12</v>
          </cell>
        </row>
        <row r="231">
          <cell r="A231" t="str">
            <v>E-1XZ-484-D25-X02-Y16</v>
          </cell>
        </row>
        <row r="232"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5">
          <cell r="A235" t="str">
            <v>E-3PP-229-T10-X00-Y15</v>
          </cell>
        </row>
        <row r="236">
          <cell r="A236" t="str">
            <v>E-3PP-230-D14-X00-Y18</v>
          </cell>
        </row>
        <row r="237">
          <cell r="A237" t="str">
            <v>E-3PP-230-B19-X00-Y12</v>
          </cell>
        </row>
        <row r="238">
          <cell r="A238" t="str">
            <v>E-3PP-682-D25-X00-Y16</v>
          </cell>
        </row>
        <row r="239"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</row>
        <row r="242">
          <cell r="A242" t="str">
            <v>E-3PP-254-D30-X00-Y16</v>
          </cell>
        </row>
        <row r="243">
          <cell r="A243" t="str">
            <v>E-3PP-256-D30-X00-Y16</v>
          </cell>
        </row>
        <row r="244">
          <cell r="A244" t="str">
            <v>E-3PP-767-D30-X00-Y16</v>
          </cell>
        </row>
        <row r="245">
          <cell r="A245" t="str">
            <v>E-3PP-464-D30-X00-Y16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</row>
        <row r="249">
          <cell r="A249" t="str">
            <v>E-3SD-232-D23-X00-Y16</v>
          </cell>
        </row>
        <row r="250">
          <cell r="A250" t="str">
            <v>E-3SD-243-D23-X00-Y16</v>
          </cell>
        </row>
        <row r="251">
          <cell r="A251" t="str">
            <v>E-3SD-753-D23-X00-Y16</v>
          </cell>
        </row>
        <row r="252">
          <cell r="A252" t="str">
            <v>E-3SD-282-D23-X00-Y16</v>
          </cell>
        </row>
        <row r="253">
          <cell r="A253" t="str">
            <v>E-3SD-534-D23-X00-Y16</v>
          </cell>
        </row>
        <row r="254">
          <cell r="A254" t="str">
            <v>E-3SD-232-D35-X00-Y12</v>
          </cell>
        </row>
        <row r="255">
          <cell r="A255" t="str">
            <v>E-3SD-243-D35-X00-Y12</v>
          </cell>
        </row>
        <row r="257"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</row>
        <row r="263"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</row>
        <row r="264"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</row>
        <row r="266">
          <cell r="A266" t="str">
            <v>E-4BP-308-C04-X07-Y64</v>
          </cell>
        </row>
        <row r="267">
          <cell r="A267" t="str">
            <v>E-4BP-305-C04-X07-Y64</v>
          </cell>
        </row>
        <row r="269">
          <cell r="A269" t="str">
            <v>E-4BP-309-C04-X00-Y64</v>
          </cell>
        </row>
        <row r="270">
          <cell r="A270" t="str">
            <v>E-4BP-306-C04-X00-Y64</v>
          </cell>
        </row>
        <row r="271">
          <cell r="A271" t="str">
            <v>E-4BP-307-C04-X07-Y64</v>
          </cell>
        </row>
        <row r="272">
          <cell r="A272" t="str">
            <v>E-4BP-305-C04-X00-Y32</v>
          </cell>
        </row>
        <row r="273">
          <cell r="A273" t="str">
            <v>E-4BP-306-C04-X00-Y32</v>
          </cell>
        </row>
        <row r="274">
          <cell r="A274" t="str">
            <v>E-4BP-307-C04-X00-Y32</v>
          </cell>
        </row>
        <row r="275">
          <cell r="A275" t="str">
            <v>E-4BP-308-C04-X07-Y32</v>
          </cell>
        </row>
        <row r="277">
          <cell r="A277" t="str">
            <v>E-4BP-309-C04-X00-Y32</v>
          </cell>
        </row>
        <row r="279">
          <cell r="A279" t="str">
            <v>E-4BP-305-C04-X00-Y48</v>
          </cell>
        </row>
        <row r="280">
          <cell r="A280" t="str">
            <v>E-4BP-306-C45-X00-Y64</v>
          </cell>
        </row>
        <row r="281">
          <cell r="A281" t="str">
            <v>E-4BP-306-P20-X00-Y24</v>
          </cell>
        </row>
        <row r="282"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</row>
        <row r="283"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</row>
        <row r="286">
          <cell r="A286" t="str">
            <v>E-5KP-185-P11-X00-Y14</v>
          </cell>
        </row>
        <row r="287">
          <cell r="A287" t="str">
            <v>E-5KP-193-P60-X00-Y25</v>
          </cell>
        </row>
        <row r="288">
          <cell r="A288" t="str">
            <v>E-5KP-538-P85-X00-Y20</v>
          </cell>
        </row>
        <row r="289">
          <cell r="A289" t="str">
            <v>E-5KP-171-P85-X00-Y20</v>
          </cell>
        </row>
        <row r="290">
          <cell r="A290" t="str">
            <v>E-1ZG-195-P23-X00-Y30</v>
          </cell>
        </row>
        <row r="291">
          <cell r="A291" t="str">
            <v>E-1ZG-412-P23-X00-Y16</v>
          </cell>
        </row>
        <row r="302">
          <cell r="A302" t="str">
            <v>E-1HR-633-P80-X00-Y18</v>
          </cell>
        </row>
        <row r="303">
          <cell r="A303" t="str">
            <v>E-1HR-633-P13-X00-Y18</v>
          </cell>
        </row>
        <row r="304">
          <cell r="A304" t="str">
            <v>E-1HR-764-P80-X00-Y18</v>
          </cell>
        </row>
        <row r="305">
          <cell r="A305" t="str">
            <v>E-1HR-744-P80-X00-Y18</v>
          </cell>
        </row>
        <row r="306">
          <cell r="A306" t="str">
            <v>E-1HR-745-P80-X00-Y18</v>
          </cell>
        </row>
        <row r="307">
          <cell r="A307" t="str">
            <v>E-1HR-632-P80-X00-Y18</v>
          </cell>
        </row>
        <row r="308">
          <cell r="A308" t="str">
            <v>E-1HR-632-P13-X00-Y18</v>
          </cell>
        </row>
        <row r="310">
          <cell r="A310" t="str">
            <v>E-1HR-170-P13-X00-Y18</v>
          </cell>
        </row>
        <row r="311">
          <cell r="A311" t="str">
            <v>E-1HR-169-P13-X00-Y18</v>
          </cell>
        </row>
        <row r="312">
          <cell r="A312" t="str">
            <v>E-1HR-765-P13-X00-Y18</v>
          </cell>
        </row>
        <row r="314">
          <cell r="A314" t="str">
            <v>E-1SM-492-P14-X00-Y36</v>
          </cell>
        </row>
        <row r="315"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</row>
        <row r="316"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</row>
        <row r="318">
          <cell r="A318" t="str">
            <v>E-3MD-285-G20-X00-Y4</v>
          </cell>
        </row>
        <row r="319">
          <cell r="A319" t="str">
            <v>E-3MD-285-P25-X00-Y10</v>
          </cell>
        </row>
        <row r="320">
          <cell r="A320" t="str">
            <v>E-3MD-287-G20-X00-Y4</v>
          </cell>
        </row>
        <row r="321">
          <cell r="A321" t="str">
            <v>E-3MD-287-P25-X00-Y10</v>
          </cell>
        </row>
        <row r="322">
          <cell r="A322" t="str">
            <v>E-3MD-626-P25-X00-Y10</v>
          </cell>
        </row>
        <row r="326">
          <cell r="A326" t="str">
            <v>E-4KF-511-W40-X00-Y1</v>
          </cell>
        </row>
        <row r="327">
          <cell r="A327" t="str">
            <v>E-4KF-511-K13-X00-Y12</v>
          </cell>
        </row>
        <row r="328">
          <cell r="A328" t="str">
            <v>E-4KF-511-F50-X00-Y10</v>
          </cell>
        </row>
        <row r="329">
          <cell r="A329" t="str">
            <v>E-4KF-719-K13-X00-Y12</v>
          </cell>
        </row>
        <row r="330">
          <cell r="A330" t="str">
            <v>E-4NK-718-K13-X00-Y12</v>
          </cell>
        </row>
        <row r="331">
          <cell r="A331" t="str">
            <v>E-4KF-590-W50-X00-Y1</v>
          </cell>
        </row>
        <row r="332">
          <cell r="A332" t="str">
            <v>E-4KF-590-F50-X00-Y10</v>
          </cell>
        </row>
        <row r="334">
          <cell r="A334" t="str">
            <v>E-4KF-404-F01-X00-Y4</v>
          </cell>
        </row>
        <row r="335">
          <cell r="A335" t="str">
            <v>E-4KF-404-W40-X21-Y1</v>
          </cell>
        </row>
        <row r="336">
          <cell r="A336" t="str">
            <v>E-4KF-404-P15-X00-Y12</v>
          </cell>
        </row>
        <row r="337">
          <cell r="A337" t="str">
            <v>E-4KF-404-P25-X00-Y10</v>
          </cell>
        </row>
        <row r="338">
          <cell r="A338" t="str">
            <v>E-4KF-526-F01-X00-Y4</v>
          </cell>
        </row>
        <row r="339">
          <cell r="A339" t="str">
            <v>E-4KF-526-W40-X21-Y1</v>
          </cell>
        </row>
        <row r="340">
          <cell r="A340" t="str">
            <v>E-4KF-670-P15-X00-Y12</v>
          </cell>
        </row>
        <row r="341">
          <cell r="A341" t="str">
            <v>E-4KF-670-W40-X00-Y1</v>
          </cell>
        </row>
        <row r="347">
          <cell r="A347" t="str">
            <v>E-1DE-672-W30-X00-Y1</v>
          </cell>
        </row>
        <row r="348">
          <cell r="A348" t="str">
            <v>E-1DE-672-F50-X00-Y8</v>
          </cell>
        </row>
        <row r="349">
          <cell r="A349" t="str">
            <v>E-4KF-502-F50-X19-Y10</v>
          </cell>
        </row>
        <row r="350">
          <cell r="A350" t="str">
            <v>E-4KF-675-W40-X00-Y1</v>
          </cell>
        </row>
        <row r="351">
          <cell r="A351" t="str">
            <v>E-1DE-746-W40-X00-Y1</v>
          </cell>
        </row>
        <row r="352">
          <cell r="A352" t="str">
            <v>E-1DE-746-P00-X00-Y4</v>
          </cell>
        </row>
        <row r="353">
          <cell r="A353" t="str">
            <v>E-4KF-774-W40-X00-Y1</v>
          </cell>
        </row>
        <row r="354">
          <cell r="A354" t="str">
            <v>E-4KF-774-P00-X00-Y4</v>
          </cell>
        </row>
        <row r="355">
          <cell r="A355" t="str">
            <v>E-4NK-775-W40-X00-Y1</v>
          </cell>
        </row>
        <row r="356">
          <cell r="A356" t="str">
            <v>E-1DE-747-W40-X00-Y1</v>
          </cell>
        </row>
        <row r="357">
          <cell r="A357" t="str">
            <v>E-1DE-747-P00-X00-Y4</v>
          </cell>
        </row>
        <row r="358">
          <cell r="A358" t="str">
            <v>E-4KF-751-W25-X00-Y1</v>
          </cell>
        </row>
        <row r="359">
          <cell r="A359" t="str">
            <v>E-4KF-751-P50-X00-Y6</v>
          </cell>
        </row>
        <row r="360">
          <cell r="A360" t="str">
            <v>E-4KF-750-W25-X00-Y1</v>
          </cell>
        </row>
        <row r="361">
          <cell r="A361" t="str">
            <v>E-4KF-750-P50-X00-Y6</v>
          </cell>
        </row>
        <row r="362">
          <cell r="A362" t="str">
            <v>E-4KF-752-W25-X00-Y1</v>
          </cell>
        </row>
        <row r="363">
          <cell r="A363" t="str">
            <v>E-4KF-752-P50-X00-Y6</v>
          </cell>
        </row>
        <row r="364">
          <cell r="A364" t="str">
            <v>E-4NK-779-W25-X00-Y1</v>
          </cell>
        </row>
        <row r="365">
          <cell r="A365" t="str">
            <v>E-4KF-496-K17-X00-Y13</v>
          </cell>
        </row>
        <row r="366">
          <cell r="A366" t="str">
            <v>E-4KF-496-S61-X00-Y4</v>
          </cell>
        </row>
        <row r="367">
          <cell r="A367" t="str">
            <v>E-4KF-496-W25-X00-Y1</v>
          </cell>
        </row>
        <row r="369">
          <cell r="A369" t="str">
            <v>E-4KZ-137-F20-X00-Y10</v>
          </cell>
        </row>
        <row r="370">
          <cell r="A370" t="str">
            <v>E-4KZ-137-F50-X00-Y10</v>
          </cell>
        </row>
        <row r="371">
          <cell r="A371" t="str">
            <v>E-4KF-137-W40-X00-Y1</v>
          </cell>
        </row>
        <row r="372">
          <cell r="A372" t="str">
            <v>E-4NK-748-P18-X00-Y10</v>
          </cell>
        </row>
        <row r="373">
          <cell r="A373" t="str">
            <v>E-4KF-523-F50-X00-Y7</v>
          </cell>
        </row>
        <row r="374">
          <cell r="A374" t="str">
            <v>E-4KF-451-P50-X00-Y7</v>
          </cell>
        </row>
        <row r="375">
          <cell r="A375" t="str">
            <v>E-4NK-717-P20-X00-Y10</v>
          </cell>
        </row>
        <row r="376">
          <cell r="A376" t="str">
            <v>E-4IR-666-F50-X00-Y10</v>
          </cell>
        </row>
        <row r="377">
          <cell r="A377" t="str">
            <v>E-4IR-666-W40-X00-Y1</v>
          </cell>
        </row>
        <row r="381">
          <cell r="A381" t="str">
            <v>E-4KF-441-N20-X00-Y10</v>
          </cell>
        </row>
        <row r="382">
          <cell r="A382" t="str">
            <v>E-4KF-440-N20-X00-Y10</v>
          </cell>
        </row>
        <row r="383">
          <cell r="A383" t="str">
            <v>E-4KF-602-F01-X00-Y4</v>
          </cell>
        </row>
        <row r="384">
          <cell r="A384" t="str">
            <v>E-4KF-602-W40-X00-Y1</v>
          </cell>
        </row>
        <row r="385">
          <cell r="A385" t="str">
            <v>E-4KF-441-F50-X00-Y10</v>
          </cell>
        </row>
        <row r="386">
          <cell r="A386" t="str">
            <v>E-4KF-441-P00-X00-Y4</v>
          </cell>
        </row>
        <row r="387">
          <cell r="A387" t="str">
            <v>E-4KF-440-F50-X00-Y10</v>
          </cell>
        </row>
        <row r="388">
          <cell r="A388" t="str">
            <v>E-4KF-440-P00-X00-Y4</v>
          </cell>
        </row>
        <row r="389">
          <cell r="A389" t="str">
            <v>E-4NK-648-K18-X00-Y10</v>
          </cell>
        </row>
        <row r="390">
          <cell r="A390" t="str">
            <v>E-4KF-601-F50-X00-Y10</v>
          </cell>
        </row>
        <row r="391">
          <cell r="A391" t="str">
            <v>E-4KF-601-W40-X00-Y1</v>
          </cell>
        </row>
        <row r="400">
          <cell r="A400" t="str">
            <v>E-4KF-345-W30-X00-Y1</v>
          </cell>
        </row>
        <row r="401">
          <cell r="A401" t="str">
            <v>E-4KF-345-W15-X00-Y1</v>
          </cell>
        </row>
        <row r="402">
          <cell r="A402" t="str">
            <v>E-4KF-473-W30-X00-Y1</v>
          </cell>
        </row>
        <row r="403">
          <cell r="A403" t="str">
            <v>E-4KF-603-W15-X00-Y1</v>
          </cell>
        </row>
        <row r="404">
          <cell r="A404" t="str">
            <v>E-4KF-603-W30-X00-Y1</v>
          </cell>
        </row>
        <row r="405">
          <cell r="A405" t="str">
            <v>E-4KF-782-S79-X00-Y4</v>
          </cell>
        </row>
        <row r="406">
          <cell r="A406" t="str">
            <v>E-4KF-654-S18-X00-Y4</v>
          </cell>
        </row>
        <row r="407">
          <cell r="A407" t="str">
            <v>E-4KF-608-S60-X00-Y4</v>
          </cell>
        </row>
        <row r="408">
          <cell r="A408" t="str">
            <v>E-4KF-653-S10-X00-Y4</v>
          </cell>
        </row>
        <row r="409">
          <cell r="A409" t="str">
            <v>E-4KF-607-S60-X00-Y4</v>
          </cell>
        </row>
        <row r="410">
          <cell r="A410" t="str">
            <v>E-4KF-513-S60-X00-Y8</v>
          </cell>
        </row>
        <row r="411">
          <cell r="A411" t="str">
            <v>E-4KF-674-S17-X00-Y4</v>
          </cell>
        </row>
        <row r="412">
          <cell r="A412" t="str">
            <v>E-4KF-475-P50-X00-Y6</v>
          </cell>
        </row>
        <row r="413">
          <cell r="A413" t="str">
            <v>E-4KF-475-W30-X00-Y1</v>
          </cell>
        </row>
        <row r="415">
          <cell r="A415" t="str">
            <v>E-4KF-600-S16-X00-Y4</v>
          </cell>
        </row>
        <row r="416">
          <cell r="A416" t="str">
            <v>E-4KF-600-P50-X00-Y8</v>
          </cell>
        </row>
        <row r="417">
          <cell r="A417" t="str">
            <v>E-4KF-600-W30-X00-Y1</v>
          </cell>
        </row>
        <row r="418">
          <cell r="A418" t="str">
            <v>E-4KF-600-P21-X00-Y8</v>
          </cell>
        </row>
        <row r="419">
          <cell r="A419" t="str">
            <v>E-4KF-400-W40-X00-Y1</v>
          </cell>
        </row>
        <row r="420">
          <cell r="A420" t="str">
            <v>E-4KF-400-F50-X19-Y8</v>
          </cell>
        </row>
        <row r="421">
          <cell r="A421" t="str">
            <v>E-4KF-369-W10-X00-Y1</v>
          </cell>
        </row>
        <row r="422">
          <cell r="A422" t="str">
            <v>E-4KF-369-P50-X00-Y9</v>
          </cell>
        </row>
        <row r="426">
          <cell r="A426" t="str">
            <v>E-4KF-110-W15-X00-Y1</v>
          </cell>
        </row>
        <row r="427">
          <cell r="A427" t="str">
            <v>E-4KF-110-W40-X00-Y40</v>
          </cell>
        </row>
        <row r="428">
          <cell r="A428" t="str">
            <v>E-4KF-111-W15-X00-Y1</v>
          </cell>
        </row>
        <row r="429">
          <cell r="A429" t="str">
            <v>E-4KF-111-W40-X00-Y40</v>
          </cell>
        </row>
        <row r="430">
          <cell r="A430" t="str">
            <v>E-4KF-494-W15-X00-Y1</v>
          </cell>
        </row>
        <row r="431">
          <cell r="A431" t="str">
            <v>E-4KF-494-W40-X00-Y1</v>
          </cell>
        </row>
        <row r="432">
          <cell r="A432" t="str">
            <v>E-4KF-609-F26-X00-Y61</v>
          </cell>
        </row>
        <row r="433">
          <cell r="A433" t="str">
            <v>E-4KF-104-D50-X00-Y5</v>
          </cell>
        </row>
        <row r="436">
          <cell r="A436" t="str">
            <v>E-4KF-425-W33-X00-Y1</v>
          </cell>
        </row>
        <row r="437">
          <cell r="A437" t="str">
            <v>E-4KF-425-P20-X00-Y8</v>
          </cell>
        </row>
        <row r="438">
          <cell r="A438" t="str">
            <v>E-4KF-424-W33-X00-Y1</v>
          </cell>
        </row>
        <row r="439">
          <cell r="A439" t="str">
            <v>E-4KF-424-P20-X00-Y8</v>
          </cell>
        </row>
        <row r="440">
          <cell r="A440" t="str">
            <v>E-4KF-110-S20-X00-Y8</v>
          </cell>
        </row>
        <row r="441">
          <cell r="A441" t="str">
            <v>E-4KF-604-P20-X00-Y8</v>
          </cell>
        </row>
        <row r="442">
          <cell r="A442" t="str">
            <v>E-4KF-604-W20-X00-Y1</v>
          </cell>
        </row>
        <row r="443">
          <cell r="A443" t="str">
            <v>E-4KF-522-K10-X00-Y6</v>
          </cell>
        </row>
        <row r="444">
          <cell r="A444" t="str">
            <v>E-4NK-598-W33-X00-Y1</v>
          </cell>
        </row>
        <row r="445">
          <cell r="A445" t="str">
            <v>E-4KF-136-F50-X00-Y6</v>
          </cell>
        </row>
        <row r="446">
          <cell r="A446" t="str">
            <v>E-4KF-136-W15-X00-Y1</v>
          </cell>
        </row>
        <row r="447">
          <cell r="A447" t="str">
            <v>E-4KF-135-F50-X00-Y6</v>
          </cell>
        </row>
        <row r="448">
          <cell r="A448" t="str">
            <v>E-4KF-135-W15-X00-Y1</v>
          </cell>
        </row>
        <row r="450">
          <cell r="A450" t="str">
            <v>E-1BA-781-G40-X00-Y9</v>
          </cell>
        </row>
        <row r="451">
          <cell r="A451" t="str">
            <v>E-1BA-152-G40-X00-Y9</v>
          </cell>
        </row>
        <row r="452">
          <cell r="A452" t="str">
            <v>E-1BA-150-G40-X00-Y9</v>
          </cell>
        </row>
        <row r="454">
          <cell r="A454" t="str">
            <v>E-4NK-649-K84-X00-Y13</v>
          </cell>
        </row>
        <row r="455">
          <cell r="A455" t="str">
            <v>E-4KF-128-K15-X00-Y6</v>
          </cell>
        </row>
        <row r="456">
          <cell r="A456" t="str">
            <v>E-4KF-519-K15-X00-Y6</v>
          </cell>
        </row>
        <row r="458">
          <cell r="A458" t="str">
            <v>E-4KF-187-F01-X00-Y4</v>
          </cell>
        </row>
        <row r="459">
          <cell r="A459" t="str">
            <v>E-4KF-444-P50-X00-Y10</v>
          </cell>
        </row>
        <row r="460">
          <cell r="A460" t="str">
            <v>E-4KF-444-W40-X00-Y1</v>
          </cell>
        </row>
        <row r="461">
          <cell r="A461" t="str">
            <v>E-4KF-167-P20-X00-Y10</v>
          </cell>
        </row>
        <row r="462">
          <cell r="A462" t="str">
            <v>E-4KF-167-F50-X00-Y10</v>
          </cell>
        </row>
        <row r="463">
          <cell r="A463" t="str">
            <v>E-4KF-167-F01-X00-Y4</v>
          </cell>
        </row>
        <row r="464">
          <cell r="A464" t="str">
            <v>E-4KF-167-W40-X00-Y1</v>
          </cell>
        </row>
        <row r="465">
          <cell r="A465" t="str">
            <v>E-4KF-469-F50-X00-Y10</v>
          </cell>
        </row>
        <row r="466">
          <cell r="A466" t="str">
            <v>E-4KF-469-F01-X00-Y4</v>
          </cell>
        </row>
        <row r="467">
          <cell r="A467" t="str">
            <v>E-4KF-469-W40-X00-Y1</v>
          </cell>
        </row>
        <row r="468">
          <cell r="A468" t="str">
            <v>E-4KF-773-P00-X00-Y4</v>
          </cell>
        </row>
        <row r="469">
          <cell r="A469" t="str">
            <v>E-4KF-773-W40-X00-Y1</v>
          </cell>
        </row>
        <row r="470">
          <cell r="A470" t="str">
            <v>E-4KF-204-F50-X00-Y10</v>
          </cell>
        </row>
        <row r="471">
          <cell r="A471" t="str">
            <v>E-4KF-204-F01-X00-Y4</v>
          </cell>
        </row>
        <row r="472">
          <cell r="A472" t="str">
            <v>E-4KF-204-W40-X00-Y1</v>
          </cell>
        </row>
        <row r="473">
          <cell r="A473" t="str">
            <v xml:space="preserve">E-4KF-642-W40-X00-Y1 </v>
          </cell>
        </row>
        <row r="474">
          <cell r="A474" t="str">
            <v xml:space="preserve">E-4KF-644-W40-X00-Y1 </v>
          </cell>
        </row>
        <row r="475">
          <cell r="A475" t="str">
            <v>E-4KF-141-P20-X00-Y10</v>
          </cell>
        </row>
        <row r="476">
          <cell r="A476" t="str">
            <v>E-4KF-141-F50-X00-Y10</v>
          </cell>
        </row>
        <row r="477">
          <cell r="A477" t="str">
            <v>E-4KF-140-F01-X00-Y4</v>
          </cell>
        </row>
        <row r="478">
          <cell r="A478" t="str">
            <v>E-4KF-140-W40-X00-Y1</v>
          </cell>
        </row>
        <row r="479">
          <cell r="A479" t="str">
            <v>E-4KF-595-P50-X00-Y10</v>
          </cell>
        </row>
        <row r="480">
          <cell r="A480" t="str">
            <v>E-4KF-595-W40-X00-Y1</v>
          </cell>
        </row>
        <row r="481">
          <cell r="A481" t="str">
            <v>E-4KF-215-P20-X00-Y10</v>
          </cell>
        </row>
        <row r="482">
          <cell r="A482" t="str">
            <v>E-4KF-214-W40-X00-Y1</v>
          </cell>
        </row>
        <row r="483">
          <cell r="A483" t="str">
            <v>E-4KF-214-F01-X00-Y4</v>
          </cell>
        </row>
        <row r="484">
          <cell r="A484" t="str">
            <v>E-4KF-215-F50-X11-Y10</v>
          </cell>
        </row>
        <row r="486">
          <cell r="A486" t="str">
            <v>E-2SN-376-P15-X00-Y12</v>
          </cell>
        </row>
        <row r="487">
          <cell r="A487" t="str">
            <v>E-2SN-377-P15-X00-Y12</v>
          </cell>
        </row>
        <row r="488">
          <cell r="A488" t="str">
            <v>E-4EX-638-G40-X00-Y9</v>
          </cell>
        </row>
        <row r="489">
          <cell r="A489" t="str">
            <v>E-4EX-639-G40-X00-Y9</v>
          </cell>
        </row>
        <row r="490">
          <cell r="A490" t="str">
            <v>E-4EX-678-G40-X00-Y9</v>
          </cell>
        </row>
        <row r="491">
          <cell r="A491" t="str">
            <v>E-2SN-389-P18-X00-Y14</v>
          </cell>
        </row>
        <row r="492">
          <cell r="A492" t="str">
            <v>E-2SN-390-P18-X00-Y14</v>
          </cell>
        </row>
        <row r="493">
          <cell r="A493" t="str">
            <v>E-4EX-645-W30-X00-Y1</v>
          </cell>
        </row>
        <row r="494">
          <cell r="A494" t="str">
            <v>E-2SN-446-W30-X00-Y1</v>
          </cell>
        </row>
        <row r="495">
          <cell r="A495" t="str">
            <v>E-4EX-640-P25-X00-Y12</v>
          </cell>
        </row>
        <row r="496">
          <cell r="A496" t="str">
            <v>E-4EX-605-P25-X00-Y12</v>
          </cell>
        </row>
        <row r="497">
          <cell r="A497" t="str">
            <v>E-4EX-606-P25-X00-Y12</v>
          </cell>
        </row>
        <row r="499">
          <cell r="A499" t="str">
            <v>E-2SN-780-G40-X00-Y9</v>
          </cell>
        </row>
        <row r="500">
          <cell r="A500" t="str">
            <v>E-2SN-780-W20-X00-Y1</v>
          </cell>
        </row>
        <row r="501">
          <cell r="A501" t="str">
            <v>E-2SN-209-G40-X00-Y9</v>
          </cell>
        </row>
        <row r="502">
          <cell r="A502" t="str">
            <v>E-2SN-209-W20-X00-Y1</v>
          </cell>
        </row>
        <row r="503">
          <cell r="A503" t="str">
            <v>E-2SN-652-G40-X00-Y9</v>
          </cell>
        </row>
        <row r="504">
          <cell r="A504" t="str">
            <v>E-2SN-652-W20-X00-Y1</v>
          </cell>
        </row>
        <row r="505">
          <cell r="A505" t="str">
            <v>E-2SN-208-G40-X00-Y9</v>
          </cell>
        </row>
        <row r="506">
          <cell r="A506" t="str">
            <v>E-2SN-208-W20-X00-Y1</v>
          </cell>
        </row>
        <row r="507"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</row>
        <row r="508"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</row>
      </sheetData>
      <sheetData sheetId="1">
        <row r="530">
          <cell r="A530" t="str">
            <v>E-4NK-649-K84-X00-Y13</v>
          </cell>
        </row>
        <row r="585">
          <cell r="A585" t="str">
            <v>E-4IR-634-W40-X00-Y1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5"/>
  <sheetViews>
    <sheetView tabSelected="1" zoomScale="85" zoomScaleNormal="85" workbookViewId="0">
      <pane ySplit="11" topLeftCell="A12" activePane="bottomLeft" state="frozen"/>
      <selection pane="bottomLeft" activeCell="B357" sqref="B357"/>
    </sheetView>
  </sheetViews>
  <sheetFormatPr defaultRowHeight="12.75" x14ac:dyDescent="0.2"/>
  <cols>
    <col min="1" max="1" width="29.28515625" style="324" customWidth="1"/>
    <col min="2" max="2" width="111.28515625" style="144" customWidth="1"/>
    <col min="3" max="3" width="9.28515625" style="144" customWidth="1"/>
    <col min="4" max="4" width="7.140625" customWidth="1"/>
    <col min="5" max="5" width="11.5703125" style="159" customWidth="1"/>
    <col min="6" max="6" width="7.85546875" style="219" customWidth="1"/>
    <col min="7" max="7" width="8.140625" style="159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56" t="s">
        <v>253</v>
      </c>
      <c r="B1" s="757"/>
      <c r="C1" s="150"/>
      <c r="D1" s="4"/>
      <c r="E1" s="1081" t="s">
        <v>830</v>
      </c>
      <c r="F1" s="1081"/>
      <c r="G1" s="1081"/>
      <c r="H1" s="1081"/>
      <c r="I1" s="1081"/>
      <c r="J1" s="1082"/>
      <c r="K1" s="474"/>
      <c r="L1" s="474"/>
      <c r="M1" s="474"/>
      <c r="N1" s="474"/>
      <c r="O1" s="474"/>
      <c r="P1" s="398"/>
      <c r="Q1" s="396" t="s">
        <v>78</v>
      </c>
      <c r="R1" s="859" t="s">
        <v>78</v>
      </c>
      <c r="S1" s="396" t="s">
        <v>78</v>
      </c>
      <c r="T1" s="859" t="s">
        <v>78</v>
      </c>
      <c r="U1" s="396" t="s">
        <v>78</v>
      </c>
      <c r="V1" s="8" t="s">
        <v>132</v>
      </c>
    </row>
    <row r="2" spans="1:22" ht="19.5" thickBot="1" x14ac:dyDescent="0.35">
      <c r="A2" s="900">
        <v>39</v>
      </c>
      <c r="B2" s="758"/>
      <c r="C2" s="401"/>
      <c r="D2" s="404" t="s">
        <v>94</v>
      </c>
      <c r="E2" s="402"/>
      <c r="F2" s="403"/>
      <c r="G2" s="408"/>
      <c r="H2" s="404"/>
      <c r="I2" s="404"/>
      <c r="J2" s="404"/>
      <c r="K2" s="404"/>
      <c r="L2" s="404"/>
      <c r="M2" s="404"/>
      <c r="N2" s="404"/>
      <c r="O2" s="404"/>
      <c r="P2" s="399"/>
      <c r="Q2" s="858">
        <f>Q4+Q5+Q6+Q7+Q8</f>
        <v>0</v>
      </c>
      <c r="R2" s="397">
        <f>R4+R5+R6+R7+R8</f>
        <v>0</v>
      </c>
      <c r="S2" s="858">
        <f>S4+S5+S6+S7+S8</f>
        <v>0</v>
      </c>
      <c r="T2" s="397">
        <f>T4+T5+T6+T7+T8</f>
        <v>0</v>
      </c>
      <c r="U2" s="858">
        <f>U4+U5+U6+U7+U8</f>
        <v>0</v>
      </c>
      <c r="V2" s="7"/>
    </row>
    <row r="3" spans="1:22" ht="16.5" thickBot="1" x14ac:dyDescent="0.3">
      <c r="A3" s="355"/>
      <c r="B3" s="759" t="s">
        <v>87</v>
      </c>
      <c r="C3" s="151"/>
      <c r="D3" s="145"/>
      <c r="E3" s="155"/>
      <c r="F3" s="197"/>
      <c r="G3" s="155"/>
      <c r="H3" s="145"/>
      <c r="I3" s="145"/>
      <c r="J3" s="146"/>
      <c r="K3" s="510" t="s">
        <v>91</v>
      </c>
      <c r="L3" s="511" t="s">
        <v>92</v>
      </c>
      <c r="M3" s="11" t="s">
        <v>93</v>
      </c>
      <c r="N3" s="11" t="s">
        <v>103</v>
      </c>
      <c r="O3" s="392" t="s">
        <v>131</v>
      </c>
      <c r="P3" s="400"/>
      <c r="Q3" s="528" t="s">
        <v>71</v>
      </c>
      <c r="R3" s="529" t="s">
        <v>71</v>
      </c>
      <c r="S3" s="529" t="s">
        <v>71</v>
      </c>
      <c r="T3" s="529" t="s">
        <v>71</v>
      </c>
      <c r="U3" s="529" t="s">
        <v>71</v>
      </c>
      <c r="V3" s="6"/>
    </row>
    <row r="4" spans="1:22" ht="16.5" thickBot="1" x14ac:dyDescent="0.3">
      <c r="A4" s="354"/>
      <c r="B4" s="760" t="s">
        <v>84</v>
      </c>
      <c r="C4" s="151"/>
      <c r="D4" s="145"/>
      <c r="E4" s="155"/>
      <c r="F4" s="197"/>
      <c r="G4" s="155"/>
      <c r="H4" s="1085" t="s">
        <v>183</v>
      </c>
      <c r="I4" s="1086"/>
      <c r="J4" s="1086"/>
      <c r="K4" s="390" t="s">
        <v>569</v>
      </c>
      <c r="L4" s="390"/>
      <c r="M4" s="509"/>
      <c r="N4" s="390"/>
      <c r="O4" s="393"/>
      <c r="P4" s="482" t="s">
        <v>65</v>
      </c>
      <c r="Q4" s="532">
        <f>SUMIF($B:$B,$B$18,K:K)</f>
        <v>0</v>
      </c>
      <c r="R4" s="532">
        <f>SUMIF($B:$B,$B$18,L:L)</f>
        <v>0</v>
      </c>
      <c r="S4" s="532">
        <f>SUMIF($B:$B,$B$18,M:M)</f>
        <v>0</v>
      </c>
      <c r="T4" s="532">
        <f>SUMIF($B:$B,$B$18,N:N)</f>
        <v>0</v>
      </c>
      <c r="U4" s="532">
        <f>SUMIF($B:$B,$B$18,O:O)</f>
        <v>0</v>
      </c>
      <c r="V4" s="484"/>
    </row>
    <row r="5" spans="1:22" ht="16.5" thickBot="1" x14ac:dyDescent="0.3">
      <c r="A5" s="354"/>
      <c r="B5" s="761" t="s">
        <v>85</v>
      </c>
      <c r="C5" s="152"/>
      <c r="D5" s="147"/>
      <c r="E5" s="191"/>
      <c r="F5" s="198"/>
      <c r="G5" s="156"/>
      <c r="H5" s="1085" t="s">
        <v>56</v>
      </c>
      <c r="I5" s="1086"/>
      <c r="J5" s="1087"/>
      <c r="K5" s="512"/>
      <c r="L5" s="513"/>
      <c r="M5" s="140"/>
      <c r="N5" s="140"/>
      <c r="O5" s="394"/>
      <c r="P5" s="482" t="s">
        <v>66</v>
      </c>
      <c r="Q5" s="532">
        <f>SUMIF($B:$B,$B$162,K:K)</f>
        <v>0</v>
      </c>
      <c r="R5" s="532">
        <f>SUMIF($B:$B,$B$162,L:L)</f>
        <v>0</v>
      </c>
      <c r="S5" s="532">
        <f>SUMIF($B:$B,$B$162,M:M)</f>
        <v>0</v>
      </c>
      <c r="T5" s="532">
        <f>SUMIF($B:$B,$B$162,N:N)</f>
        <v>0</v>
      </c>
      <c r="U5" s="532">
        <f>SUMIF($B:$B,$B$162,O:O)</f>
        <v>0</v>
      </c>
      <c r="V5" s="483"/>
    </row>
    <row r="6" spans="1:22" ht="16.5" thickBot="1" x14ac:dyDescent="0.3">
      <c r="A6" s="323"/>
      <c r="B6" s="762" t="s">
        <v>86</v>
      </c>
      <c r="C6" s="153"/>
      <c r="D6" s="148"/>
      <c r="E6" s="192"/>
      <c r="F6" s="199"/>
      <c r="G6" s="157"/>
      <c r="H6" s="1088"/>
      <c r="I6" s="1089"/>
      <c r="J6" s="5" t="s">
        <v>69</v>
      </c>
      <c r="K6" s="474"/>
      <c r="L6" s="474"/>
      <c r="M6" s="139"/>
      <c r="N6" s="139"/>
      <c r="O6" s="139"/>
      <c r="P6" s="482" t="s">
        <v>67</v>
      </c>
      <c r="Q6" s="532">
        <f>SUMIF($B:$B,$B$205,K:K)</f>
        <v>0</v>
      </c>
      <c r="R6" s="532">
        <f>SUMIF($B:$B,$B$205,L:L)</f>
        <v>0</v>
      </c>
      <c r="S6" s="532">
        <f>SUMIF($B:$B,$B$205,M:M)</f>
        <v>0</v>
      </c>
      <c r="T6" s="532">
        <f>SUMIF($B:$B,$B$205,N:N)</f>
        <v>0</v>
      </c>
      <c r="U6" s="532">
        <f>SUMIF($B:$B,$B$205,O:O)</f>
        <v>0</v>
      </c>
      <c r="V6" s="484"/>
    </row>
    <row r="7" spans="1:22" s="2" customFormat="1" ht="14.25" customHeight="1" thickBot="1" x14ac:dyDescent="0.3">
      <c r="A7" s="322"/>
      <c r="B7" s="142"/>
      <c r="C7" s="153"/>
      <c r="D7" s="148"/>
      <c r="E7" s="192"/>
      <c r="F7" s="199"/>
      <c r="G7" s="157"/>
      <c r="H7" s="1090"/>
      <c r="I7" s="1091"/>
      <c r="J7" s="167" t="s">
        <v>70</v>
      </c>
      <c r="K7" s="475"/>
      <c r="L7" s="475"/>
      <c r="M7" s="186"/>
      <c r="N7" s="186"/>
      <c r="O7" s="395"/>
      <c r="P7" s="482" t="s">
        <v>388</v>
      </c>
      <c r="Q7" s="532">
        <f>SUMIF($B:$B,$B$222,K:K)</f>
        <v>0</v>
      </c>
      <c r="R7" s="532">
        <f>SUMIF($B:$B,$B$222,L:L)</f>
        <v>0</v>
      </c>
      <c r="S7" s="532">
        <f>SUMIF($B:$B,$B$222,M:M)</f>
        <v>0</v>
      </c>
      <c r="T7" s="532">
        <f>SUMIF($B:$B,$B$222,N:N)</f>
        <v>0</v>
      </c>
      <c r="U7" s="532">
        <f>SUMIF($B:$B,$B$222,O:O)</f>
        <v>0</v>
      </c>
      <c r="V7" s="484"/>
    </row>
    <row r="8" spans="1:22" s="2" customFormat="1" ht="20.25" customHeight="1" thickBot="1" x14ac:dyDescent="0.3">
      <c r="A8" s="322"/>
      <c r="B8" s="143"/>
      <c r="C8" s="154"/>
      <c r="D8" s="149"/>
      <c r="E8" s="193"/>
      <c r="F8" s="200"/>
      <c r="G8" s="158"/>
      <c r="H8" s="1092" t="s">
        <v>57</v>
      </c>
      <c r="I8" s="1093"/>
      <c r="J8" s="1093"/>
      <c r="K8" s="318">
        <f>SUMIF($B:$B,$B19,K:K)</f>
        <v>0</v>
      </c>
      <c r="L8" s="318">
        <f>SUMIF($B:$B,$B19,L:L)</f>
        <v>0</v>
      </c>
      <c r="M8" s="318">
        <f>SUMIF($B:$B,$B19,M:M)</f>
        <v>0</v>
      </c>
      <c r="N8" s="318">
        <f>SUMIF($B:$B,$B19,N:N)</f>
        <v>0</v>
      </c>
      <c r="O8" s="318">
        <f>SUMIF($B:$B,$B19,O:O)</f>
        <v>0</v>
      </c>
      <c r="P8" s="482" t="s">
        <v>391</v>
      </c>
      <c r="Q8" s="532">
        <f>SUMPRODUCT($I$101:$I$112,K$101:K$112)+SUMPRODUCT($I$246:$I$254,K246:K254)</f>
        <v>0</v>
      </c>
      <c r="R8" s="532">
        <f>SUMPRODUCT($I$101:$I$112,L$101:L$112)+SUMPRODUCT($I$246:$I$254,L246:L254)</f>
        <v>0</v>
      </c>
      <c r="S8" s="532">
        <f>SUMPRODUCT($I$101:$I$112,M$101:M$112)+SUMPRODUCT($I$246:$I$254,M246:M254)</f>
        <v>0</v>
      </c>
      <c r="T8" s="532">
        <f>SUMPRODUCT($I$101:$I$112,N$101:N$112)+SUMPRODUCT($I$246:$I$254,N246:N254)</f>
        <v>0</v>
      </c>
      <c r="U8" s="532">
        <f>SUMPRODUCT($I$101:$I$112,O$101:O$112)+SUMPRODUCT($I$246:$I$254,O246:O254)</f>
        <v>0</v>
      </c>
      <c r="V8" s="483"/>
    </row>
    <row r="9" spans="1:22" s="2" customFormat="1" ht="27.75" customHeight="1" thickBot="1" x14ac:dyDescent="0.25">
      <c r="A9" s="766" t="s">
        <v>244</v>
      </c>
      <c r="B9" s="769" t="s">
        <v>90</v>
      </c>
      <c r="C9" s="768" t="s">
        <v>0</v>
      </c>
      <c r="D9" s="12" t="s">
        <v>58</v>
      </c>
      <c r="E9" s="10" t="s">
        <v>59</v>
      </c>
      <c r="F9" s="220" t="s">
        <v>133</v>
      </c>
      <c r="G9" s="221" t="s">
        <v>195</v>
      </c>
      <c r="H9" s="221" t="s">
        <v>60</v>
      </c>
      <c r="I9" s="9" t="s">
        <v>33</v>
      </c>
      <c r="J9" s="767" t="s">
        <v>35</v>
      </c>
      <c r="K9" s="321">
        <f>SUMIF($E:$E,E170,F:F)</f>
        <v>0</v>
      </c>
      <c r="L9" s="321">
        <f>SUMIF($E:$E,E170,G:G)</f>
        <v>0</v>
      </c>
      <c r="M9" s="321">
        <f>SUMIF($E:$E,E170,H:H)</f>
        <v>0</v>
      </c>
      <c r="N9" s="321">
        <f>SUMIF($E:$E,E170,I:I)</f>
        <v>0</v>
      </c>
      <c r="O9" s="321">
        <f>SUMIF($E:$E,I170,J:J)</f>
        <v>0</v>
      </c>
      <c r="P9" s="482" t="s">
        <v>68</v>
      </c>
      <c r="Q9" s="532">
        <f>SUMIF($B:$B,$B$482,K:K)</f>
        <v>0</v>
      </c>
      <c r="R9" s="532">
        <f>SUMIF($B:$B,$B$482,L:L)</f>
        <v>0</v>
      </c>
      <c r="S9" s="532">
        <f>SUMIF($B:$B,$B$482,M:M)</f>
        <v>0</v>
      </c>
      <c r="T9" s="532">
        <f>SUMIF($B:$B,$B$482,N:N)</f>
        <v>0</v>
      </c>
      <c r="U9" s="532">
        <f>SUMIF($B:$B,$B$482,O:O)</f>
        <v>0</v>
      </c>
      <c r="V9" s="527"/>
    </row>
    <row r="10" spans="1:22" s="2" customFormat="1" ht="21" customHeight="1" thickBot="1" x14ac:dyDescent="0.25">
      <c r="A10" s="336"/>
      <c r="B10" s="1094"/>
      <c r="C10" s="1094"/>
      <c r="D10" s="1094"/>
      <c r="E10" s="1094"/>
      <c r="F10" s="1094"/>
      <c r="G10" s="1094"/>
      <c r="H10" s="1094"/>
      <c r="I10" s="1094"/>
      <c r="J10" s="1094"/>
      <c r="K10" s="1095"/>
      <c r="L10" s="1095"/>
      <c r="M10" s="1095"/>
      <c r="N10" s="1095"/>
      <c r="O10" s="1096"/>
      <c r="P10" s="464" t="s">
        <v>130</v>
      </c>
      <c r="Q10" s="530">
        <f>SUMIF($B:$B,$B17,$K:$K)</f>
        <v>0</v>
      </c>
      <c r="R10" s="531">
        <f>SUMIF($B:$B,$B17,$K:$K)</f>
        <v>0</v>
      </c>
      <c r="S10" s="531">
        <f>SUMIF($B:$B,$B17,$K:$K)</f>
        <v>0</v>
      </c>
      <c r="T10" s="531">
        <f>SUMIF($B:$B,$B17,$K:$K)</f>
        <v>0</v>
      </c>
      <c r="U10" s="531">
        <f>SUMIF($B:$B,$B17,$K:$K)</f>
        <v>0</v>
      </c>
      <c r="V10" s="465">
        <f>SUM(Q10:U10)</f>
        <v>0</v>
      </c>
    </row>
    <row r="11" spans="1:22" s="2" customFormat="1" ht="15" customHeight="1" thickBot="1" x14ac:dyDescent="0.25">
      <c r="A11" s="771"/>
      <c r="B11" s="1097"/>
      <c r="C11" s="1097"/>
      <c r="D11" s="1097"/>
      <c r="E11" s="1097"/>
      <c r="F11" s="1097"/>
      <c r="G11" s="1097"/>
      <c r="H11" s="1097"/>
      <c r="I11" s="1097"/>
      <c r="J11" s="1097"/>
      <c r="K11" s="1097"/>
      <c r="L11" s="1097"/>
      <c r="M11" s="1097"/>
      <c r="N11" s="1097"/>
      <c r="O11" s="1097"/>
      <c r="P11" s="466" t="s">
        <v>245</v>
      </c>
      <c r="Q11" s="473">
        <f>SUM(Лист3!G4:G774)</f>
        <v>0</v>
      </c>
      <c r="R11" s="473">
        <f>SUM(Лист3!H4:H774)</f>
        <v>0</v>
      </c>
      <c r="S11" s="473">
        <f>SUM(Лист3!I4:I774)</f>
        <v>0</v>
      </c>
      <c r="T11" s="473">
        <f>SUM(Лист3!J4:J774)</f>
        <v>0</v>
      </c>
      <c r="U11" s="473">
        <f>SUM(Лист3!K4:K774)</f>
        <v>0</v>
      </c>
      <c r="V11" s="467"/>
    </row>
    <row r="12" spans="1:22" s="26" customFormat="1" x14ac:dyDescent="0.2">
      <c r="A12" s="770"/>
      <c r="B12" s="25" t="s">
        <v>1</v>
      </c>
      <c r="C12" s="179"/>
      <c r="D12" s="73"/>
      <c r="E12" s="73"/>
      <c r="F12" s="516"/>
      <c r="G12" s="73"/>
      <c r="H12" s="25"/>
      <c r="I12" s="25"/>
      <c r="J12" s="168"/>
      <c r="K12" s="119"/>
      <c r="L12" s="119"/>
      <c r="M12" s="353"/>
      <c r="N12" s="119"/>
      <c r="O12" s="391"/>
    </row>
    <row r="13" spans="1:22" s="26" customFormat="1" x14ac:dyDescent="0.2">
      <c r="A13" s="338" t="s">
        <v>512</v>
      </c>
      <c r="B13" s="185" t="s">
        <v>3</v>
      </c>
      <c r="C13" s="50" t="s">
        <v>29</v>
      </c>
      <c r="D13" s="107">
        <v>20</v>
      </c>
      <c r="E13" s="515">
        <v>0.67</v>
      </c>
      <c r="F13" s="203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38" t="s">
        <v>254</v>
      </c>
      <c r="B14" s="185" t="s">
        <v>3</v>
      </c>
      <c r="C14" s="50" t="s">
        <v>47</v>
      </c>
      <c r="D14" s="183">
        <v>20</v>
      </c>
      <c r="E14" s="180">
        <v>0.67</v>
      </c>
      <c r="F14" s="202">
        <v>1.4999999999999999E-2</v>
      </c>
      <c r="G14" s="409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38" t="s">
        <v>255</v>
      </c>
      <c r="B15" s="185" t="s">
        <v>3</v>
      </c>
      <c r="C15" s="50" t="s">
        <v>48</v>
      </c>
      <c r="D15" s="107">
        <v>10</v>
      </c>
      <c r="E15" s="181">
        <v>0.505</v>
      </c>
      <c r="F15" s="203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38" t="s">
        <v>1300</v>
      </c>
      <c r="B16" s="740" t="s">
        <v>1299</v>
      </c>
      <c r="C16" s="741" t="s">
        <v>15</v>
      </c>
      <c r="D16" s="742">
        <v>8</v>
      </c>
      <c r="E16" s="59">
        <v>0.505</v>
      </c>
      <c r="F16" s="203">
        <v>1.4999999999999999E-2</v>
      </c>
      <c r="G16" s="747">
        <v>8</v>
      </c>
      <c r="H16" s="52">
        <v>64</v>
      </c>
      <c r="I16" s="85">
        <v>8</v>
      </c>
      <c r="J16" s="88">
        <v>8.58</v>
      </c>
      <c r="K16" s="15"/>
      <c r="L16" s="15"/>
      <c r="M16" s="15"/>
      <c r="N16" s="15"/>
      <c r="O16" s="15"/>
    </row>
    <row r="17" spans="1:15" s="26" customFormat="1" x14ac:dyDescent="0.2">
      <c r="A17" s="338" t="s">
        <v>256</v>
      </c>
      <c r="B17" s="185" t="s">
        <v>440</v>
      </c>
      <c r="C17" s="50" t="s">
        <v>5</v>
      </c>
      <c r="D17" s="183">
        <v>12</v>
      </c>
      <c r="E17" s="98">
        <v>0.505</v>
      </c>
      <c r="F17" s="203">
        <v>0.03</v>
      </c>
      <c r="G17" s="17">
        <v>9</v>
      </c>
      <c r="H17" s="30">
        <v>54</v>
      </c>
      <c r="I17" s="71">
        <v>9.6</v>
      </c>
      <c r="J17" s="89">
        <v>11.028</v>
      </c>
      <c r="K17" s="15"/>
      <c r="L17" s="15"/>
      <c r="M17" s="15"/>
      <c r="N17" s="15"/>
      <c r="O17" s="15"/>
    </row>
    <row r="18" spans="1:15" s="26" customFormat="1" ht="13.5" thickBot="1" x14ac:dyDescent="0.25">
      <c r="A18" s="338"/>
      <c r="B18" s="232" t="s">
        <v>162</v>
      </c>
      <c r="C18" s="244"/>
      <c r="D18" s="224"/>
      <c r="E18" s="224" t="s">
        <v>161</v>
      </c>
      <c r="F18" s="225">
        <f>SUMPRODUCT($F$13:$F$17,K13:K17)</f>
        <v>0</v>
      </c>
      <c r="G18" s="225">
        <f>SUMPRODUCT($F$13:$F$17,L13:L17)</f>
        <v>0</v>
      </c>
      <c r="H18" s="225">
        <f>SUMPRODUCT($F$13:$F$17,M13:M17)</f>
        <v>0</v>
      </c>
      <c r="I18" s="225">
        <f>SUMPRODUCT($F$13:$F$17,N13:N17)</f>
        <v>0</v>
      </c>
      <c r="J18" s="225">
        <f>SUMPRODUCT($F$13:$F$17,O13:O17)</f>
        <v>0</v>
      </c>
      <c r="K18" s="412">
        <f>SUMPRODUCT($I$13:$I$17,K13:K17)</f>
        <v>0</v>
      </c>
      <c r="L18" s="412">
        <f>SUMPRODUCT($I$13:$I$17,L13:L17)</f>
        <v>0</v>
      </c>
      <c r="M18" s="412">
        <f>SUMPRODUCT($I$13:$I$17,M13:M17)</f>
        <v>0</v>
      </c>
      <c r="N18" s="412">
        <f>SUMPRODUCT($I$13:$I$17,N13:N17)</f>
        <v>0</v>
      </c>
      <c r="O18" s="412">
        <f>SUMPRODUCT($I$13:$I$17,O13:O17)</f>
        <v>0</v>
      </c>
    </row>
    <row r="19" spans="1:15" s="26" customFormat="1" ht="13.5" thickBot="1" x14ac:dyDescent="0.25">
      <c r="A19" s="338"/>
      <c r="B19" s="226" t="s">
        <v>34</v>
      </c>
      <c r="C19" s="227"/>
      <c r="D19" s="228"/>
      <c r="E19" s="228"/>
      <c r="F19" s="229"/>
      <c r="G19" s="228"/>
      <c r="H19" s="230"/>
      <c r="I19" s="230"/>
      <c r="J19" s="231"/>
      <c r="K19" s="43">
        <f>SUMPRODUCT($J$13:$J$17,K13:K17)</f>
        <v>0</v>
      </c>
      <c r="L19" s="43">
        <f>SUMPRODUCT($J$13:$J$17,L13:L17)</f>
        <v>0</v>
      </c>
      <c r="M19" s="43">
        <f>SUMPRODUCT($J$13:$J$17,M13:M17)</f>
        <v>0</v>
      </c>
      <c r="N19" s="43">
        <f>SUMPRODUCT($J$13:$J$17,N13:N17)</f>
        <v>0</v>
      </c>
      <c r="O19" s="43">
        <f>SUMPRODUCT($J$13:$J$17,O13:O17)</f>
        <v>0</v>
      </c>
    </row>
    <row r="20" spans="1:15" s="26" customFormat="1" x14ac:dyDescent="0.2">
      <c r="A20" s="338"/>
      <c r="B20" s="25" t="s">
        <v>6</v>
      </c>
      <c r="C20" s="187"/>
      <c r="D20" s="45"/>
      <c r="E20" s="45"/>
      <c r="F20" s="206"/>
      <c r="G20" s="45"/>
      <c r="H20" s="45"/>
      <c r="I20" s="45"/>
      <c r="J20" s="118"/>
      <c r="K20" s="291"/>
      <c r="L20" s="291"/>
      <c r="M20" s="56"/>
      <c r="N20" s="56"/>
      <c r="O20" s="56"/>
    </row>
    <row r="21" spans="1:15" s="26" customFormat="1" x14ac:dyDescent="0.2">
      <c r="A21" s="338" t="s">
        <v>511</v>
      </c>
      <c r="B21" s="185" t="s">
        <v>3</v>
      </c>
      <c r="C21" s="50" t="s">
        <v>29</v>
      </c>
      <c r="D21" s="107">
        <v>20</v>
      </c>
      <c r="E21" s="515">
        <v>0.67</v>
      </c>
      <c r="F21" s="203">
        <v>8.9999999999999993E-3</v>
      </c>
      <c r="G21" s="52">
        <v>16</v>
      </c>
      <c r="H21" s="52">
        <v>144</v>
      </c>
      <c r="I21" s="85">
        <v>3.8</v>
      </c>
      <c r="J21" s="88">
        <v>4.2</v>
      </c>
      <c r="K21" s="15"/>
      <c r="L21" s="15"/>
      <c r="M21" s="15"/>
      <c r="N21" s="15"/>
      <c r="O21" s="15"/>
    </row>
    <row r="22" spans="1:15" s="26" customFormat="1" x14ac:dyDescent="0.2">
      <c r="A22" s="338" t="s">
        <v>257</v>
      </c>
      <c r="B22" s="185" t="s">
        <v>3</v>
      </c>
      <c r="C22" s="50" t="s">
        <v>47</v>
      </c>
      <c r="D22" s="183">
        <v>20</v>
      </c>
      <c r="E22" s="180">
        <v>0.67</v>
      </c>
      <c r="F22" s="202">
        <v>1.4999999999999999E-2</v>
      </c>
      <c r="G22" s="409">
        <v>8</v>
      </c>
      <c r="H22" s="30">
        <v>80</v>
      </c>
      <c r="I22" s="71">
        <v>7.6</v>
      </c>
      <c r="J22" s="89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38" t="s">
        <v>943</v>
      </c>
      <c r="B23" s="185" t="s">
        <v>776</v>
      </c>
      <c r="C23" s="50" t="s">
        <v>47</v>
      </c>
      <c r="D23" s="107">
        <v>20</v>
      </c>
      <c r="E23" s="181">
        <v>0.505</v>
      </c>
      <c r="F23" s="203">
        <v>1.4999999999999999E-2</v>
      </c>
      <c r="G23" s="17">
        <v>8</v>
      </c>
      <c r="H23" s="52">
        <v>80</v>
      </c>
      <c r="I23" s="85">
        <v>7.6</v>
      </c>
      <c r="J23" s="88">
        <v>8.6184999999999992</v>
      </c>
      <c r="K23" s="15"/>
      <c r="L23" s="15"/>
      <c r="M23" s="15"/>
      <c r="N23" s="15"/>
      <c r="O23" s="15"/>
    </row>
    <row r="24" spans="1:15" s="26" customFormat="1" x14ac:dyDescent="0.2">
      <c r="A24" s="338" t="s">
        <v>386</v>
      </c>
      <c r="B24" s="185" t="s">
        <v>3</v>
      </c>
      <c r="C24" s="50" t="s">
        <v>48</v>
      </c>
      <c r="D24" s="107">
        <v>10</v>
      </c>
      <c r="E24" s="181">
        <v>0.505</v>
      </c>
      <c r="F24" s="203">
        <v>1.4999999999999999E-2</v>
      </c>
      <c r="G24" s="17">
        <v>8</v>
      </c>
      <c r="H24" s="52">
        <v>80</v>
      </c>
      <c r="I24" s="85">
        <v>7.7</v>
      </c>
      <c r="J24" s="88">
        <v>8.6784999999999997</v>
      </c>
      <c r="K24" s="15"/>
      <c r="L24" s="15"/>
      <c r="M24" s="15"/>
      <c r="N24" s="15"/>
      <c r="O24" s="15"/>
    </row>
    <row r="25" spans="1:15" s="26" customFormat="1" x14ac:dyDescent="0.2">
      <c r="A25" s="338" t="s">
        <v>441</v>
      </c>
      <c r="B25" s="185" t="s">
        <v>440</v>
      </c>
      <c r="C25" s="50" t="s">
        <v>5</v>
      </c>
      <c r="D25" s="183">
        <v>12</v>
      </c>
      <c r="E25" s="98">
        <v>0.505</v>
      </c>
      <c r="F25" s="203">
        <v>0.03</v>
      </c>
      <c r="G25" s="17">
        <v>9</v>
      </c>
      <c r="H25" s="30">
        <v>54</v>
      </c>
      <c r="I25" s="71">
        <v>9.6</v>
      </c>
      <c r="J25" s="89">
        <v>11.028</v>
      </c>
      <c r="K25" s="15"/>
      <c r="L25" s="15"/>
      <c r="M25" s="15"/>
      <c r="N25" s="15"/>
      <c r="O25" s="15"/>
    </row>
    <row r="26" spans="1:15" s="26" customFormat="1" ht="13.5" thickBot="1" x14ac:dyDescent="0.25">
      <c r="A26" s="338"/>
      <c r="B26" s="232" t="s">
        <v>162</v>
      </c>
      <c r="C26" s="244"/>
      <c r="D26" s="224"/>
      <c r="E26" s="224" t="s">
        <v>161</v>
      </c>
      <c r="F26" s="225">
        <f>SUMPRODUCT($F$21:$F$25,K21:K25)</f>
        <v>0</v>
      </c>
      <c r="G26" s="225">
        <f>SUMPRODUCT($F$21:$F$25,L21:L25)</f>
        <v>0</v>
      </c>
      <c r="H26" s="225">
        <f>SUMPRODUCT($F$21:$F$25,M21:M25)</f>
        <v>0</v>
      </c>
      <c r="I26" s="225">
        <f>SUMPRODUCT($F$21:$F$25,N21:N25)</f>
        <v>0</v>
      </c>
      <c r="J26" s="225">
        <f>SUMPRODUCT($F$21:$F$25,O21:O25)</f>
        <v>0</v>
      </c>
      <c r="K26" s="412">
        <f>SUMPRODUCT($I$21:$I$25,K21:K25)</f>
        <v>0</v>
      </c>
      <c r="L26" s="412">
        <f>SUMPRODUCT($I$21:$I$25,L21:L25)</f>
        <v>0</v>
      </c>
      <c r="M26" s="412">
        <f>SUMPRODUCT($I$21:$I$25,M21:M25)</f>
        <v>0</v>
      </c>
      <c r="N26" s="412">
        <f>SUMPRODUCT($I$21:$I$25,N21:N25)</f>
        <v>0</v>
      </c>
      <c r="O26" s="412">
        <f>SUMPRODUCT($I$21:$I$25,O21:O25)</f>
        <v>0</v>
      </c>
    </row>
    <row r="27" spans="1:15" s="26" customFormat="1" ht="13.5" thickBot="1" x14ac:dyDescent="0.25">
      <c r="A27" s="338"/>
      <c r="B27" s="226" t="s">
        <v>34</v>
      </c>
      <c r="C27" s="227"/>
      <c r="D27" s="228"/>
      <c r="E27" s="228"/>
      <c r="F27" s="229"/>
      <c r="G27" s="228"/>
      <c r="H27" s="230"/>
      <c r="I27" s="230"/>
      <c r="J27" s="231"/>
      <c r="K27" s="43">
        <f>SUMPRODUCT($J$21:$J$25,K21:K25)</f>
        <v>0</v>
      </c>
      <c r="L27" s="43">
        <f>SUMPRODUCT($J$21:$J$25,L21:L25)</f>
        <v>0</v>
      </c>
      <c r="M27" s="43">
        <f>SUMPRODUCT($J$21:$J$25,M21:M25)</f>
        <v>0</v>
      </c>
      <c r="N27" s="43">
        <f>SUMPRODUCT($J$21:$J$25,N21:N25)</f>
        <v>0</v>
      </c>
      <c r="O27" s="43">
        <f>SUMPRODUCT($J$21:$J$25,O21:O25)</f>
        <v>0</v>
      </c>
    </row>
    <row r="28" spans="1:15" s="26" customFormat="1" x14ac:dyDescent="0.2">
      <c r="A28" s="338"/>
      <c r="B28" s="184" t="s">
        <v>7</v>
      </c>
      <c r="C28" s="974"/>
      <c r="D28" s="73"/>
      <c r="E28" s="73"/>
      <c r="F28" s="516"/>
      <c r="G28" s="73"/>
      <c r="H28" s="73"/>
      <c r="I28" s="73"/>
      <c r="J28" s="975"/>
      <c r="K28" s="291"/>
      <c r="L28" s="291"/>
      <c r="M28" s="56"/>
      <c r="N28" s="56"/>
      <c r="O28" s="56"/>
    </row>
    <row r="29" spans="1:15" s="26" customFormat="1" x14ac:dyDescent="0.2">
      <c r="A29" s="338" t="s">
        <v>514</v>
      </c>
      <c r="B29" s="185" t="s">
        <v>735</v>
      </c>
      <c r="C29" s="50" t="s">
        <v>29</v>
      </c>
      <c r="D29" s="107">
        <v>20</v>
      </c>
      <c r="E29" s="181">
        <v>0.67</v>
      </c>
      <c r="F29" s="203">
        <v>8.9999999999999993E-3</v>
      </c>
      <c r="G29" s="52">
        <v>16</v>
      </c>
      <c r="H29" s="52">
        <v>144</v>
      </c>
      <c r="I29" s="85">
        <v>3.8</v>
      </c>
      <c r="J29" s="356">
        <v>4.2</v>
      </c>
      <c r="K29" s="15"/>
      <c r="L29" s="15"/>
      <c r="M29" s="15"/>
      <c r="N29" s="15"/>
      <c r="O29" s="15"/>
    </row>
    <row r="30" spans="1:15" s="26" customFormat="1" x14ac:dyDescent="0.2">
      <c r="A30" s="338" t="s">
        <v>723</v>
      </c>
      <c r="B30" s="705" t="s">
        <v>734</v>
      </c>
      <c r="C30" s="694" t="s">
        <v>29</v>
      </c>
      <c r="D30" s="695">
        <v>20</v>
      </c>
      <c r="E30" s="696">
        <v>0.505</v>
      </c>
      <c r="F30" s="697">
        <v>8.9999999999999993E-3</v>
      </c>
      <c r="G30" s="698">
        <v>16</v>
      </c>
      <c r="H30" s="698">
        <v>144</v>
      </c>
      <c r="I30" s="699">
        <v>3.8</v>
      </c>
      <c r="J30" s="976">
        <v>4.2</v>
      </c>
      <c r="K30" s="15"/>
      <c r="L30" s="15"/>
      <c r="M30" s="15"/>
      <c r="N30" s="15"/>
      <c r="O30" s="15"/>
    </row>
    <row r="31" spans="1:15" s="26" customFormat="1" x14ac:dyDescent="0.2">
      <c r="A31" s="338" t="s">
        <v>258</v>
      </c>
      <c r="B31" s="185" t="s">
        <v>3</v>
      </c>
      <c r="C31" s="50" t="s">
        <v>47</v>
      </c>
      <c r="D31" s="183">
        <v>20</v>
      </c>
      <c r="E31" s="181">
        <v>0.505</v>
      </c>
      <c r="F31" s="202">
        <v>1.4999999999999999E-2</v>
      </c>
      <c r="G31" s="409">
        <v>8</v>
      </c>
      <c r="H31" s="30">
        <v>80</v>
      </c>
      <c r="I31" s="71">
        <v>7.6</v>
      </c>
      <c r="J31" s="361">
        <v>8.6184999999999992</v>
      </c>
      <c r="K31" s="15"/>
      <c r="L31" s="15"/>
      <c r="M31" s="15"/>
      <c r="N31" s="15"/>
      <c r="O31" s="15"/>
    </row>
    <row r="32" spans="1:15" s="26" customFormat="1" x14ac:dyDescent="0.2">
      <c r="A32" s="338" t="s">
        <v>1212</v>
      </c>
      <c r="B32" s="185" t="s">
        <v>1211</v>
      </c>
      <c r="C32" s="50" t="s">
        <v>47</v>
      </c>
      <c r="D32" s="107">
        <v>20</v>
      </c>
      <c r="E32" s="181">
        <v>0.72</v>
      </c>
      <c r="F32" s="203">
        <v>1.4999999999999999E-2</v>
      </c>
      <c r="G32" s="17">
        <v>8</v>
      </c>
      <c r="H32" s="52">
        <v>80</v>
      </c>
      <c r="I32" s="85">
        <v>7.6</v>
      </c>
      <c r="J32" s="356">
        <v>8.6184999999999992</v>
      </c>
      <c r="K32" s="15"/>
      <c r="L32" s="15"/>
      <c r="M32" s="15"/>
      <c r="N32" s="15"/>
      <c r="O32" s="15"/>
    </row>
    <row r="33" spans="1:15" s="26" customFormat="1" x14ac:dyDescent="0.2">
      <c r="A33" s="338" t="s">
        <v>986</v>
      </c>
      <c r="B33" s="185" t="s">
        <v>1262</v>
      </c>
      <c r="C33" s="50" t="s">
        <v>576</v>
      </c>
      <c r="D33" s="107">
        <v>12</v>
      </c>
      <c r="E33" s="181">
        <v>0.505</v>
      </c>
      <c r="F33" s="203">
        <v>1.4999999999999999E-2</v>
      </c>
      <c r="G33" s="17">
        <v>8</v>
      </c>
      <c r="H33" s="52">
        <v>80</v>
      </c>
      <c r="I33" s="85">
        <v>7.56</v>
      </c>
      <c r="J33" s="88">
        <v>8.02</v>
      </c>
      <c r="K33" s="15"/>
      <c r="L33" s="15"/>
      <c r="M33" s="15"/>
      <c r="N33" s="15"/>
      <c r="O33" s="15"/>
    </row>
    <row r="34" spans="1:15" s="26" customFormat="1" x14ac:dyDescent="0.2">
      <c r="A34" s="338" t="s">
        <v>778</v>
      </c>
      <c r="B34" s="650" t="s">
        <v>777</v>
      </c>
      <c r="C34" s="643" t="s">
        <v>576</v>
      </c>
      <c r="D34" s="644">
        <v>12</v>
      </c>
      <c r="E34" s="645">
        <v>0.4</v>
      </c>
      <c r="F34" s="646">
        <v>1.4999999999999999E-2</v>
      </c>
      <c r="G34" s="647">
        <v>8</v>
      </c>
      <c r="H34" s="548">
        <v>80</v>
      </c>
      <c r="I34" s="648">
        <v>7.56</v>
      </c>
      <c r="J34" s="977">
        <v>8.02</v>
      </c>
      <c r="K34" s="15"/>
      <c r="L34" s="15"/>
      <c r="M34" s="15"/>
      <c r="N34" s="15"/>
      <c r="O34" s="15"/>
    </row>
    <row r="35" spans="1:15" s="26" customFormat="1" x14ac:dyDescent="0.2">
      <c r="A35" s="338" t="s">
        <v>1020</v>
      </c>
      <c r="B35" s="185" t="s">
        <v>3</v>
      </c>
      <c r="C35" s="50" t="s">
        <v>48</v>
      </c>
      <c r="D35" s="107">
        <v>10</v>
      </c>
      <c r="E35" s="181">
        <v>0.505</v>
      </c>
      <c r="F35" s="203">
        <v>1.4999999999999999E-2</v>
      </c>
      <c r="G35" s="17">
        <v>8</v>
      </c>
      <c r="H35" s="52">
        <v>80</v>
      </c>
      <c r="I35" s="85">
        <v>7.7</v>
      </c>
      <c r="J35" s="356">
        <v>8.6784999999999997</v>
      </c>
      <c r="K35" s="15"/>
      <c r="L35" s="15"/>
      <c r="M35" s="15"/>
      <c r="N35" s="15"/>
      <c r="O35" s="15"/>
    </row>
    <row r="36" spans="1:15" s="26" customFormat="1" x14ac:dyDescent="0.2">
      <c r="A36" s="338" t="s">
        <v>816</v>
      </c>
      <c r="B36" s="650" t="s">
        <v>815</v>
      </c>
      <c r="C36" s="643" t="s">
        <v>209</v>
      </c>
      <c r="D36" s="644">
        <v>12</v>
      </c>
      <c r="E36" s="645">
        <v>0.4</v>
      </c>
      <c r="F36" s="646">
        <v>0.03</v>
      </c>
      <c r="G36" s="647">
        <v>9</v>
      </c>
      <c r="H36" s="548">
        <v>54</v>
      </c>
      <c r="I36" s="648">
        <v>8.4</v>
      </c>
      <c r="J36" s="977">
        <v>9.2664000000000009</v>
      </c>
      <c r="K36" s="15"/>
      <c r="L36" s="15"/>
      <c r="M36" s="15"/>
      <c r="N36" s="15"/>
      <c r="O36" s="15"/>
    </row>
    <row r="37" spans="1:15" s="26" customFormat="1" x14ac:dyDescent="0.2">
      <c r="A37" s="338" t="s">
        <v>259</v>
      </c>
      <c r="B37" s="185" t="s">
        <v>440</v>
      </c>
      <c r="C37" s="50" t="s">
        <v>5</v>
      </c>
      <c r="D37" s="183">
        <v>12</v>
      </c>
      <c r="E37" s="98">
        <v>0.505</v>
      </c>
      <c r="F37" s="203">
        <v>0.03</v>
      </c>
      <c r="G37" s="17">
        <v>9</v>
      </c>
      <c r="H37" s="30">
        <v>54</v>
      </c>
      <c r="I37" s="71">
        <v>9.6</v>
      </c>
      <c r="J37" s="361">
        <v>11.028</v>
      </c>
      <c r="K37" s="15"/>
      <c r="L37" s="15"/>
      <c r="M37" s="15"/>
      <c r="N37" s="15"/>
      <c r="O37" s="15"/>
    </row>
    <row r="38" spans="1:15" s="26" customFormat="1" x14ac:dyDescent="0.2">
      <c r="A38" s="338" t="s">
        <v>1146</v>
      </c>
      <c r="B38" s="185" t="s">
        <v>1143</v>
      </c>
      <c r="C38" s="50" t="s">
        <v>1142</v>
      </c>
      <c r="D38" s="107">
        <v>12</v>
      </c>
      <c r="E38" s="181">
        <v>0.505</v>
      </c>
      <c r="F38" s="203">
        <v>0.03</v>
      </c>
      <c r="G38" s="17">
        <v>9</v>
      </c>
      <c r="H38" s="52">
        <v>54</v>
      </c>
      <c r="I38" s="85">
        <v>11.52</v>
      </c>
      <c r="J38" s="356">
        <v>12.39</v>
      </c>
      <c r="K38" s="15"/>
      <c r="L38" s="15"/>
      <c r="M38" s="15"/>
      <c r="N38" s="15"/>
      <c r="O38" s="15"/>
    </row>
    <row r="39" spans="1:15" s="26" customFormat="1" ht="13.5" thickBot="1" x14ac:dyDescent="0.25">
      <c r="A39" s="338"/>
      <c r="B39" s="232" t="s">
        <v>162</v>
      </c>
      <c r="C39" s="244"/>
      <c r="D39" s="224"/>
      <c r="E39" s="224" t="s">
        <v>161</v>
      </c>
      <c r="F39" s="225">
        <f>SUMPRODUCT($F$29:$F$38,K29:K38)</f>
        <v>0</v>
      </c>
      <c r="G39" s="225">
        <f>SUMPRODUCT($F$29:$F$38,L29:L38)</f>
        <v>0</v>
      </c>
      <c r="H39" s="225">
        <f>SUMPRODUCT($F$29:$F$38,M29:M38)</f>
        <v>0</v>
      </c>
      <c r="I39" s="225">
        <f>SUMPRODUCT($F$29:$F$38,N29:N38)</f>
        <v>0</v>
      </c>
      <c r="J39" s="225">
        <f>SUMPRODUCT($F$29:$F$38,O29:O38)</f>
        <v>0</v>
      </c>
      <c r="K39" s="412">
        <f>SUMPRODUCT($I$29:$I$38,K29:K38)</f>
        <v>0</v>
      </c>
      <c r="L39" s="412">
        <f>SUMPRODUCT($I$29:$I$38,L29:L38)</f>
        <v>0</v>
      </c>
      <c r="M39" s="412">
        <f>SUMPRODUCT($I$29:$I$38,M29:M38)</f>
        <v>0</v>
      </c>
      <c r="N39" s="412">
        <f>SUMPRODUCT($I$29:$I$38,N29:N38)</f>
        <v>0</v>
      </c>
      <c r="O39" s="412">
        <f>SUMPRODUCT($I$29:$I$38,O29:O38)</f>
        <v>0</v>
      </c>
    </row>
    <row r="40" spans="1:15" s="26" customFormat="1" ht="13.5" thickBot="1" x14ac:dyDescent="0.25">
      <c r="A40" s="338"/>
      <c r="B40" s="226" t="s">
        <v>34</v>
      </c>
      <c r="C40" s="227"/>
      <c r="D40" s="228"/>
      <c r="E40" s="228"/>
      <c r="F40" s="229"/>
      <c r="G40" s="228"/>
      <c r="H40" s="230"/>
      <c r="I40" s="230"/>
      <c r="J40" s="231"/>
      <c r="K40" s="43">
        <f>SUMPRODUCT($J$29:$J$38,K29:K38)</f>
        <v>0</v>
      </c>
      <c r="L40" s="43">
        <f>SUMPRODUCT($J$29:$J$38,L29:L38)</f>
        <v>0</v>
      </c>
      <c r="M40" s="43">
        <f>SUMPRODUCT($J$29:$J$38,M29:M38)</f>
        <v>0</v>
      </c>
      <c r="N40" s="43">
        <f>SUMPRODUCT($J$29:$J$38,N29:N38)</f>
        <v>0</v>
      </c>
      <c r="O40" s="43">
        <f>SUMPRODUCT($J$29:$J$38,O29:O38)</f>
        <v>0</v>
      </c>
    </row>
    <row r="41" spans="1:15" s="26" customFormat="1" ht="13.5" thickBot="1" x14ac:dyDescent="0.25">
      <c r="A41" s="338"/>
      <c r="B41" s="25" t="s">
        <v>8</v>
      </c>
      <c r="C41" s="187"/>
      <c r="D41" s="45"/>
      <c r="E41" s="45"/>
      <c r="F41" s="206"/>
      <c r="G41" s="45"/>
      <c r="H41" s="45"/>
      <c r="I41" s="45"/>
      <c r="J41" s="118"/>
      <c r="K41" s="291"/>
      <c r="L41" s="291"/>
      <c r="M41" s="56"/>
      <c r="N41" s="56"/>
      <c r="O41" s="56"/>
    </row>
    <row r="42" spans="1:15" s="26" customFormat="1" x14ac:dyDescent="0.2">
      <c r="A42" s="338" t="s">
        <v>513</v>
      </c>
      <c r="B42" s="99" t="s">
        <v>3</v>
      </c>
      <c r="C42" s="46" t="s">
        <v>29</v>
      </c>
      <c r="D42" s="100">
        <v>20</v>
      </c>
      <c r="E42" s="514">
        <v>0.67</v>
      </c>
      <c r="F42" s="448">
        <v>8.9999999999999993E-3</v>
      </c>
      <c r="G42" s="48">
        <v>16</v>
      </c>
      <c r="H42" s="48">
        <v>144</v>
      </c>
      <c r="I42" s="92">
        <v>3.8</v>
      </c>
      <c r="J42" s="421">
        <v>4.2</v>
      </c>
      <c r="K42" s="363"/>
      <c r="L42" s="363"/>
      <c r="M42" s="363"/>
      <c r="N42" s="363"/>
      <c r="O42" s="363"/>
    </row>
    <row r="43" spans="1:15" s="26" customFormat="1" x14ac:dyDescent="0.2">
      <c r="A43" s="338" t="s">
        <v>260</v>
      </c>
      <c r="B43" s="185" t="s">
        <v>3</v>
      </c>
      <c r="C43" s="50" t="s">
        <v>47</v>
      </c>
      <c r="D43" s="51">
        <v>20</v>
      </c>
      <c r="E43" s="58">
        <v>0.67</v>
      </c>
      <c r="F43" s="202">
        <v>1.4999999999999999E-2</v>
      </c>
      <c r="G43" s="17">
        <v>8</v>
      </c>
      <c r="H43" s="52">
        <v>80</v>
      </c>
      <c r="I43" s="71">
        <v>7.6</v>
      </c>
      <c r="J43" s="89">
        <v>8.6184999999999992</v>
      </c>
      <c r="K43" s="15"/>
      <c r="L43" s="15"/>
      <c r="M43" s="15"/>
      <c r="N43" s="15"/>
      <c r="O43" s="15"/>
    </row>
    <row r="44" spans="1:15" s="26" customFormat="1" x14ac:dyDescent="0.2">
      <c r="A44" s="338" t="s">
        <v>944</v>
      </c>
      <c r="B44" s="185" t="s">
        <v>776</v>
      </c>
      <c r="C44" s="50" t="s">
        <v>47</v>
      </c>
      <c r="D44" s="51">
        <v>20</v>
      </c>
      <c r="E44" s="59">
        <v>0.505</v>
      </c>
      <c r="F44" s="203">
        <v>1.4999999999999999E-2</v>
      </c>
      <c r="G44" s="17">
        <v>8</v>
      </c>
      <c r="H44" s="52">
        <v>80</v>
      </c>
      <c r="I44" s="85">
        <v>7.6</v>
      </c>
      <c r="J44" s="88">
        <v>8.6184999999999992</v>
      </c>
      <c r="K44" s="15"/>
      <c r="L44" s="15"/>
      <c r="M44" s="15"/>
      <c r="N44" s="15"/>
      <c r="O44" s="15"/>
    </row>
    <row r="45" spans="1:15" s="26" customFormat="1" x14ac:dyDescent="0.2">
      <c r="A45" s="338" t="s">
        <v>1022</v>
      </c>
      <c r="B45" s="185" t="s">
        <v>3</v>
      </c>
      <c r="C45" s="50" t="s">
        <v>48</v>
      </c>
      <c r="D45" s="51">
        <v>10</v>
      </c>
      <c r="E45" s="59">
        <v>0.505</v>
      </c>
      <c r="F45" s="203">
        <v>1.4999999999999999E-2</v>
      </c>
      <c r="G45" s="17">
        <v>8</v>
      </c>
      <c r="H45" s="52">
        <v>80</v>
      </c>
      <c r="I45" s="85">
        <v>7.7</v>
      </c>
      <c r="J45" s="88">
        <v>8.6784999999999997</v>
      </c>
      <c r="K45" s="15"/>
      <c r="L45" s="15"/>
      <c r="M45" s="15"/>
      <c r="N45" s="15"/>
      <c r="O45" s="15"/>
    </row>
    <row r="46" spans="1:15" s="26" customFormat="1" ht="13.5" thickBot="1" x14ac:dyDescent="0.25">
      <c r="A46" s="338" t="s">
        <v>261</v>
      </c>
      <c r="B46" s="101" t="s">
        <v>4</v>
      </c>
      <c r="C46" s="53" t="s">
        <v>5</v>
      </c>
      <c r="D46" s="54">
        <v>12</v>
      </c>
      <c r="E46" s="60">
        <v>0.505</v>
      </c>
      <c r="F46" s="204">
        <v>0.03</v>
      </c>
      <c r="G46" s="18">
        <v>9</v>
      </c>
      <c r="H46" s="34">
        <v>54</v>
      </c>
      <c r="I46" s="36">
        <v>9.6</v>
      </c>
      <c r="J46" s="169">
        <v>11.028</v>
      </c>
      <c r="K46" s="103"/>
      <c r="L46" s="103"/>
      <c r="M46" s="103"/>
      <c r="N46" s="103"/>
      <c r="O46" s="103"/>
    </row>
    <row r="47" spans="1:15" s="26" customFormat="1" ht="13.5" thickBot="1" x14ac:dyDescent="0.25">
      <c r="A47" s="338"/>
      <c r="B47" s="222" t="s">
        <v>162</v>
      </c>
      <c r="C47" s="233"/>
      <c r="D47" s="224"/>
      <c r="E47" s="224" t="s">
        <v>161</v>
      </c>
      <c r="F47" s="225">
        <f>SUMPRODUCT($F$42:$F$46,K42:K46)</f>
        <v>0</v>
      </c>
      <c r="G47" s="225">
        <f>SUMPRODUCT($F$42:$F$46,L42:L46)</f>
        <v>0</v>
      </c>
      <c r="H47" s="225">
        <f>SUMPRODUCT($F$42:$F$46,M42:M46)</f>
        <v>0</v>
      </c>
      <c r="I47" s="225">
        <f>SUMPRODUCT($F$42:$F$46,N42:N46)</f>
        <v>0</v>
      </c>
      <c r="J47" s="225">
        <f>SUMPRODUCT($F$42:$F$46,O42:O46)</f>
        <v>0</v>
      </c>
      <c r="K47" s="412">
        <f>SUMPRODUCT($I$42:$I$46,K42:K46)</f>
        <v>0</v>
      </c>
      <c r="L47" s="412">
        <f>SUMPRODUCT($I$42:$I$46,L42:L46)</f>
        <v>0</v>
      </c>
      <c r="M47" s="412">
        <f>SUMPRODUCT($I$42:$I$46,M42:M46)</f>
        <v>0</v>
      </c>
      <c r="N47" s="412">
        <f>SUMPRODUCT($I$42:$I$46,N42:N46)</f>
        <v>0</v>
      </c>
      <c r="O47" s="412">
        <f>SUMPRODUCT($I$42:$I$46,O42:O46)</f>
        <v>0</v>
      </c>
    </row>
    <row r="48" spans="1:15" s="26" customFormat="1" ht="13.5" thickBot="1" x14ac:dyDescent="0.25">
      <c r="A48" s="338"/>
      <c r="B48" s="226" t="s">
        <v>34</v>
      </c>
      <c r="C48" s="227"/>
      <c r="D48" s="228"/>
      <c r="E48" s="228"/>
      <c r="F48" s="229"/>
      <c r="G48" s="228"/>
      <c r="H48" s="230"/>
      <c r="I48" s="230"/>
      <c r="J48" s="231"/>
      <c r="K48" s="43">
        <f>SUMPRODUCT($J$42:$J$46,K42:K46)</f>
        <v>0</v>
      </c>
      <c r="L48" s="43">
        <f>SUMPRODUCT($J$42:$J$46,L42:L46)</f>
        <v>0</v>
      </c>
      <c r="M48" s="43">
        <f>SUMPRODUCT($J$42:$J$46,M42:M46)</f>
        <v>0</v>
      </c>
      <c r="N48" s="43">
        <f>SUMPRODUCT($J$42:$J$46,N42:N46)</f>
        <v>0</v>
      </c>
      <c r="O48" s="43">
        <f>SUMPRODUCT($J$42:$J$46,O42:O46)</f>
        <v>0</v>
      </c>
    </row>
    <row r="49" spans="1:15" s="26" customFormat="1" ht="13.5" thickBot="1" x14ac:dyDescent="0.25">
      <c r="A49" s="338"/>
      <c r="B49" s="64" t="s">
        <v>9</v>
      </c>
      <c r="C49" s="65"/>
      <c r="D49" s="55"/>
      <c r="E49" s="55"/>
      <c r="F49" s="207"/>
      <c r="G49" s="55"/>
      <c r="H49" s="55"/>
      <c r="I49" s="55"/>
      <c r="J49" s="170"/>
      <c r="K49" s="291"/>
      <c r="L49" s="291"/>
      <c r="M49" s="56"/>
      <c r="N49" s="56"/>
      <c r="O49" s="56"/>
    </row>
    <row r="50" spans="1:15" s="26" customFormat="1" x14ac:dyDescent="0.2">
      <c r="A50" s="338" t="s">
        <v>515</v>
      </c>
      <c r="B50" s="99" t="s">
        <v>3</v>
      </c>
      <c r="C50" s="46" t="s">
        <v>29</v>
      </c>
      <c r="D50" s="100">
        <v>20</v>
      </c>
      <c r="E50" s="59">
        <v>0.505</v>
      </c>
      <c r="F50" s="448">
        <v>8.9999999999999993E-3</v>
      </c>
      <c r="G50" s="48">
        <v>16</v>
      </c>
      <c r="H50" s="48">
        <v>144</v>
      </c>
      <c r="I50" s="92">
        <v>3.8</v>
      </c>
      <c r="J50" s="421">
        <v>4.2</v>
      </c>
      <c r="K50" s="363"/>
      <c r="L50" s="363"/>
      <c r="M50" s="363"/>
      <c r="N50" s="363"/>
      <c r="O50" s="363"/>
    </row>
    <row r="51" spans="1:15" s="26" customFormat="1" x14ac:dyDescent="0.2">
      <c r="A51" s="338" t="s">
        <v>262</v>
      </c>
      <c r="B51" s="185" t="s">
        <v>3</v>
      </c>
      <c r="C51" s="62" t="s">
        <v>47</v>
      </c>
      <c r="D51" s="68">
        <v>20</v>
      </c>
      <c r="E51" s="59">
        <v>0.505</v>
      </c>
      <c r="F51" s="202">
        <v>1.4999999999999999E-2</v>
      </c>
      <c r="G51" s="17">
        <v>8</v>
      </c>
      <c r="H51" s="52">
        <v>80</v>
      </c>
      <c r="I51" s="71">
        <v>7.6</v>
      </c>
      <c r="J51" s="89">
        <v>8.6184999999999992</v>
      </c>
      <c r="K51" s="15"/>
      <c r="L51" s="15"/>
      <c r="M51" s="15"/>
      <c r="N51" s="15"/>
      <c r="O51" s="15"/>
    </row>
    <row r="52" spans="1:15" s="26" customFormat="1" x14ac:dyDescent="0.2">
      <c r="A52" s="338" t="s">
        <v>1021</v>
      </c>
      <c r="B52" s="185" t="s">
        <v>3</v>
      </c>
      <c r="C52" s="29" t="s">
        <v>48</v>
      </c>
      <c r="D52" s="188">
        <v>10</v>
      </c>
      <c r="E52" s="59">
        <v>0.505</v>
      </c>
      <c r="F52" s="203">
        <v>1.4999999999999999E-2</v>
      </c>
      <c r="G52" s="17">
        <v>8</v>
      </c>
      <c r="H52" s="52">
        <v>80</v>
      </c>
      <c r="I52" s="85">
        <v>7.7</v>
      </c>
      <c r="J52" s="88">
        <v>8.6784999999999997</v>
      </c>
      <c r="K52" s="15"/>
      <c r="L52" s="15"/>
      <c r="M52" s="15"/>
      <c r="N52" s="15"/>
      <c r="O52" s="15"/>
    </row>
    <row r="53" spans="1:15" s="26" customFormat="1" x14ac:dyDescent="0.2">
      <c r="A53" s="338" t="s">
        <v>889</v>
      </c>
      <c r="B53" s="740" t="s">
        <v>891</v>
      </c>
      <c r="C53" s="741" t="s">
        <v>15</v>
      </c>
      <c r="D53" s="742">
        <v>8</v>
      </c>
      <c r="E53" s="59">
        <v>0.505</v>
      </c>
      <c r="F53" s="203">
        <v>1.4999999999999999E-2</v>
      </c>
      <c r="G53" s="747">
        <v>8</v>
      </c>
      <c r="H53" s="52">
        <v>64</v>
      </c>
      <c r="I53" s="85">
        <v>8</v>
      </c>
      <c r="J53" s="88">
        <v>8.58</v>
      </c>
      <c r="K53" s="15"/>
      <c r="L53" s="15"/>
      <c r="M53" s="15"/>
      <c r="N53" s="15"/>
      <c r="O53" s="15"/>
    </row>
    <row r="54" spans="1:15" s="26" customFormat="1" ht="13.5" thickBot="1" x14ac:dyDescent="0.25">
      <c r="A54" s="338" t="s">
        <v>263</v>
      </c>
      <c r="B54" s="31" t="s">
        <v>4</v>
      </c>
      <c r="C54" s="53" t="s">
        <v>5</v>
      </c>
      <c r="D54" s="33">
        <v>12</v>
      </c>
      <c r="E54" s="60">
        <v>0.505</v>
      </c>
      <c r="F54" s="204">
        <v>0.03</v>
      </c>
      <c r="G54" s="18">
        <v>9</v>
      </c>
      <c r="H54" s="69">
        <v>54</v>
      </c>
      <c r="I54" s="71">
        <v>9.6</v>
      </c>
      <c r="J54" s="89">
        <v>11.028</v>
      </c>
      <c r="K54" s="103"/>
      <c r="L54" s="103"/>
      <c r="M54" s="103"/>
      <c r="N54" s="103"/>
      <c r="O54" s="103"/>
    </row>
    <row r="55" spans="1:15" s="26" customFormat="1" ht="13.5" thickBot="1" x14ac:dyDescent="0.25">
      <c r="A55" s="338"/>
      <c r="B55" s="222" t="s">
        <v>162</v>
      </c>
      <c r="C55" s="223"/>
      <c r="D55" s="224"/>
      <c r="E55" s="224" t="s">
        <v>161</v>
      </c>
      <c r="F55" s="225">
        <f>SUMPRODUCT($F$50:$F$54,K50:K54)</f>
        <v>0</v>
      </c>
      <c r="G55" s="225">
        <f t="shared" ref="G55:J55" si="0">SUMPRODUCT($F$50:$F$54,L50:L54)</f>
        <v>0</v>
      </c>
      <c r="H55" s="225">
        <f>SUMPRODUCT($F$50:$F$54,M50:M54)</f>
        <v>0</v>
      </c>
      <c r="I55" s="225">
        <f t="shared" si="0"/>
        <v>0</v>
      </c>
      <c r="J55" s="225">
        <f t="shared" si="0"/>
        <v>0</v>
      </c>
      <c r="K55" s="412">
        <f t="shared" ref="K55" si="1">SUMPRODUCT($I$50:$I$54,K50:K54)</f>
        <v>0</v>
      </c>
      <c r="L55" s="412">
        <f t="shared" ref="L55:O55" si="2">SUMPRODUCT($I$50:$I$54,L50:L54)</f>
        <v>0</v>
      </c>
      <c r="M55" s="412">
        <f t="shared" si="2"/>
        <v>0</v>
      </c>
      <c r="N55" s="412">
        <f t="shared" si="2"/>
        <v>0</v>
      </c>
      <c r="O55" s="412">
        <f t="shared" si="2"/>
        <v>0</v>
      </c>
    </row>
    <row r="56" spans="1:15" s="26" customFormat="1" ht="13.5" thickBot="1" x14ac:dyDescent="0.25">
      <c r="A56" s="338"/>
      <c r="B56" s="226" t="s">
        <v>34</v>
      </c>
      <c r="C56" s="227"/>
      <c r="D56" s="228"/>
      <c r="E56" s="228"/>
      <c r="F56" s="229"/>
      <c r="G56" s="228"/>
      <c r="H56" s="230"/>
      <c r="I56" s="230"/>
      <c r="J56" s="231"/>
      <c r="K56" s="43">
        <f>SUMPRODUCT($J$50:$J$54,K50:K54)</f>
        <v>0</v>
      </c>
      <c r="L56" s="43">
        <f t="shared" ref="L56:O56" si="3">SUMPRODUCT($J$50:$J$54,L50:L54)</f>
        <v>0</v>
      </c>
      <c r="M56" s="43">
        <f t="shared" si="3"/>
        <v>0</v>
      </c>
      <c r="N56" s="43">
        <f t="shared" si="3"/>
        <v>0</v>
      </c>
      <c r="O56" s="43">
        <f t="shared" si="3"/>
        <v>0</v>
      </c>
    </row>
    <row r="57" spans="1:15" s="26" customFormat="1" ht="13.5" thickBot="1" x14ac:dyDescent="0.25">
      <c r="A57" s="338"/>
      <c r="B57" s="73" t="s">
        <v>924</v>
      </c>
      <c r="C57" s="65"/>
      <c r="D57" s="55"/>
      <c r="E57" s="55"/>
      <c r="F57" s="207"/>
      <c r="G57" s="55"/>
      <c r="H57" s="55"/>
      <c r="I57" s="55"/>
      <c r="J57" s="170"/>
      <c r="K57" s="291"/>
      <c r="L57" s="291"/>
      <c r="M57" s="56"/>
      <c r="N57" s="56"/>
      <c r="O57" s="56"/>
    </row>
    <row r="58" spans="1:15" s="26" customFormat="1" ht="13.5" hidden="1" thickBot="1" x14ac:dyDescent="0.25">
      <c r="A58" s="338"/>
      <c r="B58" s="748" t="s">
        <v>976</v>
      </c>
      <c r="C58" s="76" t="s">
        <v>54</v>
      </c>
      <c r="D58" s="77">
        <v>4</v>
      </c>
      <c r="E58" s="78">
        <v>0.505</v>
      </c>
      <c r="F58" s="749">
        <v>1.7000000000000001E-2</v>
      </c>
      <c r="G58" s="750">
        <v>9</v>
      </c>
      <c r="H58" s="79">
        <v>36</v>
      </c>
      <c r="I58" s="79">
        <v>12</v>
      </c>
      <c r="J58" s="751">
        <v>13.686</v>
      </c>
      <c r="K58" s="15"/>
      <c r="L58" s="15"/>
      <c r="M58" s="15"/>
      <c r="N58" s="15"/>
      <c r="O58" s="15"/>
    </row>
    <row r="59" spans="1:15" s="26" customFormat="1" ht="13.5" thickBot="1" x14ac:dyDescent="0.25">
      <c r="A59" s="338" t="s">
        <v>265</v>
      </c>
      <c r="B59" s="798" t="s">
        <v>929</v>
      </c>
      <c r="C59" s="797" t="s">
        <v>54</v>
      </c>
      <c r="D59" s="77">
        <v>4</v>
      </c>
      <c r="E59" s="78">
        <v>0.505</v>
      </c>
      <c r="F59" s="749">
        <v>1.7000000000000001E-2</v>
      </c>
      <c r="G59" s="750">
        <v>9</v>
      </c>
      <c r="H59" s="79">
        <v>36</v>
      </c>
      <c r="I59" s="79">
        <v>12</v>
      </c>
      <c r="J59" s="751">
        <v>13.686</v>
      </c>
      <c r="K59" s="14"/>
      <c r="L59" s="14"/>
      <c r="M59" s="14"/>
      <c r="N59" s="14"/>
      <c r="O59" s="15"/>
    </row>
    <row r="60" spans="1:15" s="26" customFormat="1" ht="13.5" thickBot="1" x14ac:dyDescent="0.25">
      <c r="A60" s="338"/>
      <c r="B60" s="232" t="s">
        <v>162</v>
      </c>
      <c r="C60" s="223"/>
      <c r="D60" s="224"/>
      <c r="E60" s="224" t="s">
        <v>161</v>
      </c>
      <c r="F60" s="225">
        <f>SUMPRODUCT(F57:F59,K57:K59)</f>
        <v>0</v>
      </c>
      <c r="G60" s="225">
        <f>SUMPRODUCT($F$57:$F$59,L57:L59)</f>
        <v>0</v>
      </c>
      <c r="H60" s="225">
        <f>SUMPRODUCT($F$57:$F$59,M57:M59)</f>
        <v>0</v>
      </c>
      <c r="I60" s="225">
        <f t="shared" ref="I60" si="4">SUMPRODUCT($F$50:$F$54,N55:N59)</f>
        <v>0</v>
      </c>
      <c r="J60" s="225">
        <f>SUMPRODUCT($F$57:$F$59,O57:O59)</f>
        <v>0</v>
      </c>
      <c r="K60" s="412">
        <f>SUMPRODUCT($I$57:$I$59,K57:K59)</f>
        <v>0</v>
      </c>
      <c r="L60" s="412">
        <f t="shared" ref="L60:O60" si="5">SUMPRODUCT($I$57:$I$59,L57:L59)</f>
        <v>0</v>
      </c>
      <c r="M60" s="412">
        <f t="shared" si="5"/>
        <v>0</v>
      </c>
      <c r="N60" s="412">
        <f t="shared" si="5"/>
        <v>0</v>
      </c>
      <c r="O60" s="412">
        <f t="shared" si="5"/>
        <v>0</v>
      </c>
    </row>
    <row r="61" spans="1:15" s="26" customFormat="1" ht="13.5" thickBot="1" x14ac:dyDescent="0.25">
      <c r="A61" s="338"/>
      <c r="B61" s="226" t="s">
        <v>34</v>
      </c>
      <c r="C61" s="227"/>
      <c r="D61" s="228"/>
      <c r="E61" s="228"/>
      <c r="F61" s="229"/>
      <c r="G61" s="228"/>
      <c r="H61" s="230"/>
      <c r="I61" s="230"/>
      <c r="J61" s="231"/>
      <c r="K61" s="43">
        <f>SUMPRODUCT($J$57:$J$59,K57:K59)</f>
        <v>0</v>
      </c>
      <c r="L61" s="43">
        <f t="shared" ref="L61:O61" si="6">SUMPRODUCT($J$57:$J$59,L57:L59)</f>
        <v>0</v>
      </c>
      <c r="M61" s="43">
        <f t="shared" si="6"/>
        <v>0</v>
      </c>
      <c r="N61" s="43">
        <f t="shared" si="6"/>
        <v>0</v>
      </c>
      <c r="O61" s="43">
        <f t="shared" si="6"/>
        <v>0</v>
      </c>
    </row>
    <row r="62" spans="1:15" s="26" customFormat="1" ht="13.5" thickBot="1" x14ac:dyDescent="0.25">
      <c r="A62" s="338"/>
      <c r="B62" s="73" t="s">
        <v>1216</v>
      </c>
      <c r="C62" s="74"/>
      <c r="D62" s="55"/>
      <c r="E62" s="55"/>
      <c r="F62" s="207"/>
      <c r="G62" s="55"/>
      <c r="H62" s="55"/>
      <c r="I62" s="55"/>
      <c r="J62" s="170"/>
      <c r="K62" s="291"/>
      <c r="L62" s="291"/>
      <c r="M62" s="56"/>
      <c r="N62" s="56"/>
      <c r="O62" s="56"/>
    </row>
    <row r="63" spans="1:15" s="26" customFormat="1" x14ac:dyDescent="0.2">
      <c r="A63" s="865" t="s">
        <v>466</v>
      </c>
      <c r="B63" s="835" t="s">
        <v>1213</v>
      </c>
      <c r="C63" s="875" t="s">
        <v>53</v>
      </c>
      <c r="D63" s="80" t="s">
        <v>61</v>
      </c>
      <c r="E63" s="190">
        <v>0.67</v>
      </c>
      <c r="F63" s="201">
        <v>1.9E-2</v>
      </c>
      <c r="G63" s="876">
        <v>11</v>
      </c>
      <c r="H63" s="28">
        <v>44</v>
      </c>
      <c r="I63" s="49">
        <v>9.4</v>
      </c>
      <c r="J63" s="360">
        <v>10.35</v>
      </c>
      <c r="K63" s="363"/>
      <c r="L63" s="1024"/>
      <c r="M63" s="363"/>
      <c r="N63" s="363"/>
      <c r="O63" s="490"/>
    </row>
    <row r="64" spans="1:15" s="26" customFormat="1" x14ac:dyDescent="0.2">
      <c r="A64" s="865" t="s">
        <v>523</v>
      </c>
      <c r="B64" s="872" t="s">
        <v>1214</v>
      </c>
      <c r="C64" s="50" t="s">
        <v>53</v>
      </c>
      <c r="D64" s="51" t="s">
        <v>61</v>
      </c>
      <c r="E64" s="59">
        <v>0.56999999999999995</v>
      </c>
      <c r="F64" s="203">
        <v>1.9E-2</v>
      </c>
      <c r="G64" s="17">
        <v>11</v>
      </c>
      <c r="H64" s="52">
        <v>44</v>
      </c>
      <c r="I64" s="85">
        <v>9.4</v>
      </c>
      <c r="J64" s="356">
        <v>10.35</v>
      </c>
      <c r="K64" s="15"/>
      <c r="L64" s="14"/>
      <c r="M64" s="15"/>
      <c r="N64" s="15"/>
      <c r="O64" s="476"/>
    </row>
    <row r="65" spans="1:15" s="26" customFormat="1" x14ac:dyDescent="0.2">
      <c r="A65" s="865" t="s">
        <v>465</v>
      </c>
      <c r="B65" s="1026" t="s">
        <v>1215</v>
      </c>
      <c r="C65" s="272" t="s">
        <v>53</v>
      </c>
      <c r="D65" s="833" t="s">
        <v>61</v>
      </c>
      <c r="E65" s="526">
        <v>0.505</v>
      </c>
      <c r="F65" s="202">
        <v>1.9E-2</v>
      </c>
      <c r="G65" s="409">
        <v>11</v>
      </c>
      <c r="H65" s="30">
        <v>44</v>
      </c>
      <c r="I65" s="71">
        <v>9.4</v>
      </c>
      <c r="J65" s="361">
        <v>10.35</v>
      </c>
      <c r="K65" s="15"/>
      <c r="L65" s="14"/>
      <c r="M65" s="15"/>
      <c r="N65" s="15"/>
      <c r="O65" s="476"/>
    </row>
    <row r="66" spans="1:15" s="26" customFormat="1" x14ac:dyDescent="0.2">
      <c r="A66" s="865" t="s">
        <v>1196</v>
      </c>
      <c r="B66" s="872" t="s">
        <v>1197</v>
      </c>
      <c r="C66" s="454" t="s">
        <v>15</v>
      </c>
      <c r="D66" s="995">
        <v>8</v>
      </c>
      <c r="E66" s="59">
        <v>0.505</v>
      </c>
      <c r="F66" s="203">
        <v>1.4999999999999999E-2</v>
      </c>
      <c r="G66" s="17">
        <v>8</v>
      </c>
      <c r="H66" s="52">
        <v>64</v>
      </c>
      <c r="I66" s="85">
        <v>8</v>
      </c>
      <c r="J66" s="356">
        <v>8.58</v>
      </c>
      <c r="K66" s="15"/>
      <c r="L66" s="14"/>
      <c r="M66" s="15"/>
      <c r="N66" s="15"/>
      <c r="O66" s="476"/>
    </row>
    <row r="67" spans="1:15" s="26" customFormat="1" x14ac:dyDescent="0.2">
      <c r="A67" s="865" t="s">
        <v>1283</v>
      </c>
      <c r="B67" s="872" t="s">
        <v>1282</v>
      </c>
      <c r="C67" s="50" t="s">
        <v>15</v>
      </c>
      <c r="D67" s="996">
        <v>8</v>
      </c>
      <c r="E67" s="59">
        <v>0.505</v>
      </c>
      <c r="F67" s="203">
        <v>1.4999999999999999E-2</v>
      </c>
      <c r="G67" s="17">
        <v>8</v>
      </c>
      <c r="H67" s="52">
        <v>64</v>
      </c>
      <c r="I67" s="85">
        <v>8</v>
      </c>
      <c r="J67" s="356">
        <v>8.58</v>
      </c>
      <c r="K67" s="488"/>
      <c r="L67" s="14"/>
      <c r="M67" s="14"/>
      <c r="N67" s="15"/>
      <c r="O67" s="476"/>
    </row>
    <row r="68" spans="1:15" s="26" customFormat="1" x14ac:dyDescent="0.2">
      <c r="A68" s="865" t="s">
        <v>1286</v>
      </c>
      <c r="B68" s="872" t="s">
        <v>1287</v>
      </c>
      <c r="C68" s="50" t="s">
        <v>15</v>
      </c>
      <c r="D68" s="996">
        <v>8</v>
      </c>
      <c r="E68" s="59">
        <v>0.505</v>
      </c>
      <c r="F68" s="203">
        <v>1.4999999999999999E-2</v>
      </c>
      <c r="G68" s="17">
        <v>8</v>
      </c>
      <c r="H68" s="52">
        <v>64</v>
      </c>
      <c r="I68" s="85">
        <v>8</v>
      </c>
      <c r="J68" s="356">
        <v>8.58</v>
      </c>
      <c r="K68" s="488"/>
      <c r="L68" s="14"/>
      <c r="M68" s="14"/>
      <c r="N68" s="15"/>
      <c r="O68" s="476"/>
    </row>
    <row r="69" spans="1:15" s="26" customFormat="1" x14ac:dyDescent="0.2">
      <c r="A69" s="865" t="s">
        <v>1288</v>
      </c>
      <c r="B69" s="872" t="s">
        <v>1289</v>
      </c>
      <c r="C69" s="50" t="s">
        <v>15</v>
      </c>
      <c r="D69" s="996">
        <v>8</v>
      </c>
      <c r="E69" s="59">
        <v>0.505</v>
      </c>
      <c r="F69" s="203">
        <v>1.4999999999999999E-2</v>
      </c>
      <c r="G69" s="17">
        <v>8</v>
      </c>
      <c r="H69" s="52">
        <v>64</v>
      </c>
      <c r="I69" s="85">
        <v>8</v>
      </c>
      <c r="J69" s="356">
        <v>8.58</v>
      </c>
      <c r="K69" s="488"/>
      <c r="L69" s="14"/>
      <c r="M69" s="14"/>
      <c r="N69" s="15"/>
      <c r="O69" s="476"/>
    </row>
    <row r="70" spans="1:15" s="26" customFormat="1" x14ac:dyDescent="0.2">
      <c r="A70" s="865" t="s">
        <v>1290</v>
      </c>
      <c r="B70" s="872" t="s">
        <v>1291</v>
      </c>
      <c r="C70" s="50" t="s">
        <v>15</v>
      </c>
      <c r="D70" s="996">
        <v>8</v>
      </c>
      <c r="E70" s="59">
        <v>0.505</v>
      </c>
      <c r="F70" s="203">
        <v>1.4999999999999999E-2</v>
      </c>
      <c r="G70" s="17">
        <v>8</v>
      </c>
      <c r="H70" s="52">
        <v>64</v>
      </c>
      <c r="I70" s="85">
        <v>8</v>
      </c>
      <c r="J70" s="356">
        <v>8.58</v>
      </c>
      <c r="K70" s="488"/>
      <c r="L70" s="14"/>
      <c r="M70" s="14"/>
      <c r="N70" s="15"/>
      <c r="O70" s="476"/>
    </row>
    <row r="71" spans="1:15" s="26" customFormat="1" x14ac:dyDescent="0.2">
      <c r="A71" s="994" t="s">
        <v>1218</v>
      </c>
      <c r="B71" s="872" t="s">
        <v>1217</v>
      </c>
      <c r="C71" s="50" t="s">
        <v>15</v>
      </c>
      <c r="D71" s="51">
        <v>8</v>
      </c>
      <c r="E71" s="59"/>
      <c r="F71" s="203">
        <v>1.4E-2</v>
      </c>
      <c r="G71" s="17">
        <v>8</v>
      </c>
      <c r="H71" s="52">
        <v>64</v>
      </c>
      <c r="I71" s="85">
        <v>8</v>
      </c>
      <c r="J71" s="137">
        <v>8.58</v>
      </c>
      <c r="K71" s="488"/>
      <c r="L71" s="14"/>
      <c r="M71" s="14"/>
      <c r="N71" s="15"/>
      <c r="O71" s="476"/>
    </row>
    <row r="72" spans="1:15" s="26" customFormat="1" x14ac:dyDescent="0.2">
      <c r="A72" s="865" t="s">
        <v>1263</v>
      </c>
      <c r="B72" s="889" t="s">
        <v>1255</v>
      </c>
      <c r="C72" s="50" t="s">
        <v>15</v>
      </c>
      <c r="D72" s="51">
        <v>8</v>
      </c>
      <c r="E72" s="59"/>
      <c r="F72" s="203">
        <v>1.4E-2</v>
      </c>
      <c r="G72" s="17">
        <v>8</v>
      </c>
      <c r="H72" s="52">
        <v>64</v>
      </c>
      <c r="I72" s="85">
        <v>8</v>
      </c>
      <c r="J72" s="137">
        <v>8.58</v>
      </c>
      <c r="K72" s="488"/>
      <c r="L72" s="14"/>
      <c r="M72" s="14"/>
      <c r="N72" s="15"/>
      <c r="O72" s="476"/>
    </row>
    <row r="73" spans="1:15" s="26" customFormat="1" x14ac:dyDescent="0.2">
      <c r="A73" s="865" t="s">
        <v>1264</v>
      </c>
      <c r="B73" s="889" t="s">
        <v>1254</v>
      </c>
      <c r="C73" s="50" t="s">
        <v>15</v>
      </c>
      <c r="D73" s="51">
        <v>8</v>
      </c>
      <c r="E73" s="59"/>
      <c r="F73" s="203">
        <v>1.4E-2</v>
      </c>
      <c r="G73" s="17">
        <v>8</v>
      </c>
      <c r="H73" s="52">
        <v>64</v>
      </c>
      <c r="I73" s="85">
        <v>8</v>
      </c>
      <c r="J73" s="137">
        <v>8.58</v>
      </c>
      <c r="K73" s="488"/>
      <c r="L73" s="14"/>
      <c r="M73" s="14"/>
      <c r="N73" s="15"/>
      <c r="O73" s="476"/>
    </row>
    <row r="74" spans="1:15" s="26" customFormat="1" x14ac:dyDescent="0.2">
      <c r="A74" s="865" t="s">
        <v>1233</v>
      </c>
      <c r="B74" s="889" t="s">
        <v>1226</v>
      </c>
      <c r="C74" s="50" t="s">
        <v>15</v>
      </c>
      <c r="D74" s="51">
        <v>8</v>
      </c>
      <c r="E74" s="59"/>
      <c r="F74" s="203">
        <v>1.4E-2</v>
      </c>
      <c r="G74" s="17">
        <v>8</v>
      </c>
      <c r="H74" s="52">
        <v>64</v>
      </c>
      <c r="I74" s="85">
        <v>8</v>
      </c>
      <c r="J74" s="137">
        <v>8.58</v>
      </c>
      <c r="K74" s="14"/>
      <c r="L74" s="14"/>
      <c r="M74" s="14"/>
      <c r="N74" s="15"/>
      <c r="O74" s="476"/>
    </row>
    <row r="75" spans="1:15" s="26" customFormat="1" x14ac:dyDescent="0.2">
      <c r="A75" s="865" t="s">
        <v>1228</v>
      </c>
      <c r="B75" s="872" t="s">
        <v>1227</v>
      </c>
      <c r="C75" s="50" t="s">
        <v>15</v>
      </c>
      <c r="D75" s="51">
        <v>8</v>
      </c>
      <c r="E75" s="59"/>
      <c r="F75" s="203">
        <v>1.4E-2</v>
      </c>
      <c r="G75" s="17">
        <v>8</v>
      </c>
      <c r="H75" s="52">
        <v>64</v>
      </c>
      <c r="I75" s="85">
        <v>8</v>
      </c>
      <c r="J75" s="137">
        <v>8.58</v>
      </c>
      <c r="K75" s="14"/>
      <c r="L75" s="14"/>
      <c r="M75" s="14"/>
      <c r="N75" s="15"/>
      <c r="O75" s="476"/>
    </row>
    <row r="76" spans="1:15" s="26" customFormat="1" ht="13.5" thickBot="1" x14ac:dyDescent="0.25">
      <c r="A76" s="865"/>
      <c r="B76" s="839"/>
      <c r="C76" s="981"/>
      <c r="D76" s="982"/>
      <c r="E76" s="983"/>
      <c r="F76" s="984"/>
      <c r="G76" s="985"/>
      <c r="H76" s="982"/>
      <c r="I76" s="986"/>
      <c r="J76" s="987"/>
      <c r="K76" s="988"/>
      <c r="L76" s="988"/>
      <c r="M76" s="988"/>
      <c r="N76" s="103"/>
      <c r="O76" s="1025"/>
    </row>
    <row r="77" spans="1:15" s="26" customFormat="1" ht="13.5" thickBot="1" x14ac:dyDescent="0.25">
      <c r="A77" s="338"/>
      <c r="B77" s="847" t="s">
        <v>162</v>
      </c>
      <c r="C77" s="848"/>
      <c r="D77" s="849"/>
      <c r="E77" s="849" t="s">
        <v>161</v>
      </c>
      <c r="F77" s="850">
        <f>SUMPRODUCT($F$63:$F$76,K63:K76)</f>
        <v>0</v>
      </c>
      <c r="G77" s="850">
        <f>SUMPRODUCT($F$63:$F$76,L63:L76)</f>
        <v>0</v>
      </c>
      <c r="H77" s="850">
        <f>SUMPRODUCT($F$63:$F$76,M63:M76)</f>
        <v>0</v>
      </c>
      <c r="I77" s="850">
        <f>SUMPRODUCT($F$63:$F$76,N63:N76)</f>
        <v>0</v>
      </c>
      <c r="J77" s="851">
        <f>SUMPRODUCT($F$63:$F$76,O63:O76)</f>
        <v>0</v>
      </c>
      <c r="K77" s="38">
        <f>SUMPRODUCT($I$63:$I$76,K63:K76)</f>
        <v>0</v>
      </c>
      <c r="L77" s="38">
        <f>SUMPRODUCT($I$63:$I$76,L63:L76)</f>
        <v>0</v>
      </c>
      <c r="M77" s="38">
        <f>SUMPRODUCT($I$63:$I$76,M63:M76)</f>
        <v>0</v>
      </c>
      <c r="N77" s="38">
        <f>SUMPRODUCT($I$63:$I$76,N63:N76)</f>
        <v>0</v>
      </c>
      <c r="O77" s="38">
        <f>SUMPRODUCT($I$63:$I$76,O63:O76)</f>
        <v>0</v>
      </c>
    </row>
    <row r="78" spans="1:15" s="26" customFormat="1" ht="13.5" thickBot="1" x14ac:dyDescent="0.25">
      <c r="A78" s="338"/>
      <c r="B78" s="852" t="s">
        <v>34</v>
      </c>
      <c r="C78" s="227"/>
      <c r="D78" s="228"/>
      <c r="E78" s="228"/>
      <c r="F78" s="229"/>
      <c r="G78" s="228"/>
      <c r="H78" s="230"/>
      <c r="I78" s="230"/>
      <c r="J78" s="853"/>
      <c r="K78" s="43">
        <f>SUMPRODUCT($J$63:$J$76,K63:K76)</f>
        <v>0</v>
      </c>
      <c r="L78" s="43">
        <f>SUMPRODUCT($J$63:$J$76,L63:L76)</f>
        <v>0</v>
      </c>
      <c r="M78" s="43">
        <f>SUMPRODUCT($J$63:$J$76,M63:M76)</f>
        <v>0</v>
      </c>
      <c r="N78" s="43">
        <f>SUMPRODUCT($J$63:$J$76,N63:N76)</f>
        <v>0</v>
      </c>
      <c r="O78" s="43">
        <f>SUMPRODUCT($J$63:$J$76,O63:O76)</f>
        <v>0</v>
      </c>
    </row>
    <row r="79" spans="1:15" s="26" customFormat="1" ht="13.5" thickBot="1" x14ac:dyDescent="0.25">
      <c r="A79" s="338"/>
      <c r="B79" s="175" t="s">
        <v>111</v>
      </c>
      <c r="C79" s="176"/>
      <c r="D79" s="177"/>
      <c r="E79" s="177"/>
      <c r="F79" s="210"/>
      <c r="G79" s="177"/>
      <c r="H79" s="177"/>
      <c r="I79" s="177"/>
      <c r="J79" s="178"/>
      <c r="K79" s="292"/>
      <c r="L79" s="292"/>
      <c r="M79" s="292"/>
      <c r="N79" s="292"/>
      <c r="O79" s="292"/>
    </row>
    <row r="80" spans="1:15" s="26" customFormat="1" x14ac:dyDescent="0.2">
      <c r="A80" s="338" t="s">
        <v>266</v>
      </c>
      <c r="B80" s="651" t="s">
        <v>3</v>
      </c>
      <c r="C80" s="46" t="s">
        <v>47</v>
      </c>
      <c r="D80" s="100">
        <v>20</v>
      </c>
      <c r="E80" s="67">
        <v>0.505</v>
      </c>
      <c r="F80" s="201">
        <v>1.4999999999999999E-2</v>
      </c>
      <c r="G80" s="16">
        <v>8</v>
      </c>
      <c r="H80" s="48">
        <v>80</v>
      </c>
      <c r="I80" s="49">
        <v>7.6</v>
      </c>
      <c r="J80" s="360">
        <v>8.6184999999999992</v>
      </c>
      <c r="K80" s="15"/>
      <c r="L80" s="15"/>
      <c r="M80" s="15"/>
      <c r="N80" s="15"/>
      <c r="O80" s="15"/>
    </row>
    <row r="81" spans="1:15" s="26" customFormat="1" ht="13.5" thickBot="1" x14ac:dyDescent="0.25">
      <c r="A81" s="338" t="s">
        <v>267</v>
      </c>
      <c r="B81" s="652" t="s">
        <v>3</v>
      </c>
      <c r="C81" s="271" t="s">
        <v>48</v>
      </c>
      <c r="D81" s="107">
        <v>10</v>
      </c>
      <c r="E81" s="59">
        <v>0.505</v>
      </c>
      <c r="F81" s="203">
        <v>1.4999999999999999E-2</v>
      </c>
      <c r="G81" s="17">
        <v>8</v>
      </c>
      <c r="H81" s="52">
        <v>80</v>
      </c>
      <c r="I81" s="85">
        <v>7.7</v>
      </c>
      <c r="J81" s="356">
        <v>8.6784999999999997</v>
      </c>
      <c r="K81" s="15"/>
      <c r="L81" s="15"/>
      <c r="M81" s="15"/>
      <c r="N81" s="15"/>
      <c r="O81" s="15"/>
    </row>
    <row r="82" spans="1:15" s="26" customFormat="1" ht="13.5" thickBot="1" x14ac:dyDescent="0.25">
      <c r="A82" s="338"/>
      <c r="B82" s="232" t="s">
        <v>162</v>
      </c>
      <c r="C82" s="233"/>
      <c r="D82" s="224"/>
      <c r="E82" s="224" t="s">
        <v>161</v>
      </c>
      <c r="F82" s="225">
        <f>SUMPRODUCT($F$80:$F$81,K80:K81)</f>
        <v>0</v>
      </c>
      <c r="G82" s="225">
        <f>SUMPRODUCT($F$80:$F$81,L80:L81)</f>
        <v>0</v>
      </c>
      <c r="H82" s="225">
        <f>SUMPRODUCT($F$80:$F$81,M80:M81)</f>
        <v>0</v>
      </c>
      <c r="I82" s="225">
        <f>SUMPRODUCT($F$80:$F$81,N80:N81)</f>
        <v>0</v>
      </c>
      <c r="J82" s="225">
        <f>SUMPRODUCT($F$80:$F$81,O80:O81)</f>
        <v>0</v>
      </c>
      <c r="K82" s="586">
        <f>SUMPRODUCT($I$80:$I$81,K80:K81)</f>
        <v>0</v>
      </c>
      <c r="L82" s="586">
        <f>SUMPRODUCT($I$80:$I$81,L80:L81)</f>
        <v>0</v>
      </c>
      <c r="M82" s="586">
        <f>SUMPRODUCT($I$80:$I$81,M80:M81)</f>
        <v>0</v>
      </c>
      <c r="N82" s="587">
        <f>SUMPRODUCT($I$80:$I$81,N80:N81)</f>
        <v>0</v>
      </c>
      <c r="O82" s="587">
        <f>SUMPRODUCT($I$80:$I$81,O80:O81)</f>
        <v>0</v>
      </c>
    </row>
    <row r="83" spans="1:15" s="26" customFormat="1" ht="13.5" thickBot="1" x14ac:dyDescent="0.25">
      <c r="A83" s="338"/>
      <c r="B83" s="226" t="s">
        <v>34</v>
      </c>
      <c r="C83" s="227"/>
      <c r="D83" s="228"/>
      <c r="E83" s="228"/>
      <c r="F83" s="229"/>
      <c r="G83" s="228"/>
      <c r="H83" s="230"/>
      <c r="I83" s="230"/>
      <c r="J83" s="231"/>
      <c r="K83" s="449">
        <f>SUMPRODUCT($J$80:$J$81,K80:K81)</f>
        <v>0</v>
      </c>
      <c r="L83" s="449">
        <f>SUMPRODUCT($J$80:$J$81,L80:L81)</f>
        <v>0</v>
      </c>
      <c r="M83" s="449">
        <f>SUMPRODUCT($J$80:$J$81,M80:M81)</f>
        <v>0</v>
      </c>
      <c r="N83" s="449">
        <f>SUMPRODUCT($J$80:$J$81,N80:N81)</f>
        <v>0</v>
      </c>
      <c r="O83" s="449">
        <f>SUMPRODUCT($J$80:$J$81,O80:O81)</f>
        <v>0</v>
      </c>
    </row>
    <row r="84" spans="1:15" s="26" customFormat="1" ht="13.5" thickBot="1" x14ac:dyDescent="0.25">
      <c r="A84" s="338"/>
      <c r="B84" s="877" t="s">
        <v>1124</v>
      </c>
      <c r="C84" s="878"/>
      <c r="D84" s="879"/>
      <c r="E84" s="879"/>
      <c r="F84" s="880"/>
      <c r="G84" s="879"/>
      <c r="H84" s="879"/>
      <c r="I84" s="879"/>
      <c r="J84" s="881"/>
      <c r="K84" s="450"/>
      <c r="L84" s="450"/>
      <c r="M84" s="450"/>
      <c r="N84" s="450"/>
      <c r="O84" s="451"/>
    </row>
    <row r="85" spans="1:15" s="26" customFormat="1" hidden="1" x14ac:dyDescent="0.2">
      <c r="A85" s="338"/>
      <c r="B85" s="99" t="s">
        <v>3</v>
      </c>
      <c r="C85" s="46" t="s">
        <v>47</v>
      </c>
      <c r="D85" s="100">
        <v>20</v>
      </c>
      <c r="E85" s="67">
        <v>0.505</v>
      </c>
      <c r="F85" s="448">
        <v>1.4999999999999999E-2</v>
      </c>
      <c r="G85" s="16">
        <v>8</v>
      </c>
      <c r="H85" s="48">
        <v>80</v>
      </c>
      <c r="I85" s="92">
        <v>7.6</v>
      </c>
      <c r="J85" s="375">
        <v>8.6184999999999992</v>
      </c>
      <c r="K85" s="490"/>
      <c r="L85" s="363"/>
      <c r="M85" s="363"/>
      <c r="N85" s="363"/>
      <c r="O85" s="363"/>
    </row>
    <row r="86" spans="1:15" s="26" customFormat="1" x14ac:dyDescent="0.2">
      <c r="A86" s="338" t="s">
        <v>1123</v>
      </c>
      <c r="B86" s="740" t="s">
        <v>1119</v>
      </c>
      <c r="C86" s="50" t="s">
        <v>576</v>
      </c>
      <c r="D86" s="107">
        <v>12</v>
      </c>
      <c r="E86" s="181">
        <v>0.505</v>
      </c>
      <c r="F86" s="203">
        <v>1.4999999999999999E-2</v>
      </c>
      <c r="G86" s="17">
        <v>8</v>
      </c>
      <c r="H86" s="52">
        <v>80</v>
      </c>
      <c r="I86" s="85">
        <v>7.56</v>
      </c>
      <c r="J86" s="356">
        <v>8.02</v>
      </c>
      <c r="K86" s="476"/>
      <c r="L86" s="15"/>
      <c r="M86" s="15"/>
      <c r="N86" s="15"/>
      <c r="O86" s="15"/>
    </row>
    <row r="87" spans="1:15" s="26" customFormat="1" ht="13.5" thickBot="1" x14ac:dyDescent="0.25">
      <c r="A87" s="865" t="s">
        <v>1121</v>
      </c>
      <c r="B87" s="910" t="s">
        <v>1120</v>
      </c>
      <c r="C87" s="50" t="s">
        <v>576</v>
      </c>
      <c r="D87" s="107">
        <v>12</v>
      </c>
      <c r="E87" s="181">
        <v>0.505</v>
      </c>
      <c r="F87" s="203">
        <v>1.4999999999999999E-2</v>
      </c>
      <c r="G87" s="17">
        <v>8</v>
      </c>
      <c r="H87" s="52">
        <v>80</v>
      </c>
      <c r="I87" s="85">
        <v>7.56</v>
      </c>
      <c r="J87" s="356">
        <v>8.02</v>
      </c>
      <c r="K87" s="476"/>
      <c r="L87" s="15"/>
      <c r="M87" s="15"/>
      <c r="N87" s="15"/>
      <c r="O87" s="15"/>
    </row>
    <row r="88" spans="1:15" s="26" customFormat="1" ht="11.25" hidden="1" customHeight="1" thickBot="1" x14ac:dyDescent="0.25">
      <c r="A88" s="338"/>
      <c r="B88" s="101" t="s">
        <v>566</v>
      </c>
      <c r="C88" s="864" t="s">
        <v>48</v>
      </c>
      <c r="D88" s="102">
        <v>10</v>
      </c>
      <c r="E88" s="60">
        <v>0.505</v>
      </c>
      <c r="F88" s="204">
        <v>1.4999999999999999E-2</v>
      </c>
      <c r="G88" s="18">
        <v>8</v>
      </c>
      <c r="H88" s="34">
        <v>80</v>
      </c>
      <c r="I88" s="63">
        <v>7.7</v>
      </c>
      <c r="J88" s="357">
        <v>8.6784999999999997</v>
      </c>
      <c r="K88" s="476"/>
      <c r="L88" s="15"/>
      <c r="M88" s="15"/>
      <c r="N88" s="15"/>
      <c r="O88" s="15"/>
    </row>
    <row r="89" spans="1:15" s="26" customFormat="1" ht="13.5" thickBot="1" x14ac:dyDescent="0.25">
      <c r="A89" s="338"/>
      <c r="B89" s="232" t="s">
        <v>162</v>
      </c>
      <c r="C89" s="233"/>
      <c r="D89" s="224"/>
      <c r="E89" s="224" t="s">
        <v>161</v>
      </c>
      <c r="F89" s="225">
        <f>SUMPRODUCT($F$85:$F$88,K85:K88)</f>
        <v>0</v>
      </c>
      <c r="G89" s="225">
        <f t="shared" ref="G89:J89" si="7">SUMPRODUCT($F$85:$F$88,L85:L88)</f>
        <v>0</v>
      </c>
      <c r="H89" s="225">
        <f t="shared" si="7"/>
        <v>0</v>
      </c>
      <c r="I89" s="225">
        <f>SUMPRODUCT($F$85:$F$88,N85:N88)</f>
        <v>0</v>
      </c>
      <c r="J89" s="225">
        <f t="shared" si="7"/>
        <v>0</v>
      </c>
      <c r="K89" s="38">
        <f>SUMPRODUCT($I$85:$I$88,K85:K88)</f>
        <v>0</v>
      </c>
      <c r="L89" s="38">
        <f t="shared" ref="L89:O89" si="8">SUMPRODUCT($I$85:$I$88,L85:L88)</f>
        <v>0</v>
      </c>
      <c r="M89" s="38">
        <f t="shared" si="8"/>
        <v>0</v>
      </c>
      <c r="N89" s="38">
        <f t="shared" si="8"/>
        <v>0</v>
      </c>
      <c r="O89" s="38">
        <f t="shared" si="8"/>
        <v>0</v>
      </c>
    </row>
    <row r="90" spans="1:15" s="26" customFormat="1" ht="13.5" thickBot="1" x14ac:dyDescent="0.25">
      <c r="A90" s="338"/>
      <c r="B90" s="226" t="s">
        <v>34</v>
      </c>
      <c r="C90" s="227"/>
      <c r="D90" s="228"/>
      <c r="E90" s="228"/>
      <c r="F90" s="229"/>
      <c r="G90" s="228"/>
      <c r="H90" s="230"/>
      <c r="I90" s="230"/>
      <c r="J90" s="231"/>
      <c r="K90" s="43">
        <f>SUMPRODUCT($J$85:$J$88,K85:K88)</f>
        <v>0</v>
      </c>
      <c r="L90" s="43">
        <f t="shared" ref="L90:O90" si="9">SUMPRODUCT($J$85:$J$88,L85:L88)</f>
        <v>0</v>
      </c>
      <c r="M90" s="43">
        <f t="shared" si="9"/>
        <v>0</v>
      </c>
      <c r="N90" s="43">
        <f t="shared" si="9"/>
        <v>0</v>
      </c>
      <c r="O90" s="43">
        <f t="shared" si="9"/>
        <v>0</v>
      </c>
    </row>
    <row r="91" spans="1:15" s="26" customFormat="1" hidden="1" x14ac:dyDescent="0.2">
      <c r="A91" s="338"/>
      <c r="B91" s="175" t="s">
        <v>217</v>
      </c>
      <c r="C91" s="176"/>
      <c r="D91" s="177"/>
      <c r="E91" s="177"/>
      <c r="F91" s="210"/>
      <c r="G91" s="177"/>
      <c r="H91" s="177"/>
      <c r="I91" s="177"/>
      <c r="J91" s="178"/>
      <c r="K91" s="764"/>
      <c r="L91" s="764"/>
      <c r="M91" s="764"/>
      <c r="N91" s="764"/>
      <c r="O91" s="765"/>
    </row>
    <row r="92" spans="1:15" s="26" customFormat="1" ht="13.5" hidden="1" thickBot="1" x14ac:dyDescent="0.25">
      <c r="A92" s="338"/>
      <c r="B92" s="101" t="s">
        <v>3</v>
      </c>
      <c r="C92" s="53" t="s">
        <v>47</v>
      </c>
      <c r="D92" s="102">
        <v>20</v>
      </c>
      <c r="E92" s="60">
        <v>0.505</v>
      </c>
      <c r="F92" s="204">
        <v>1.4999999999999999E-2</v>
      </c>
      <c r="G92" s="18">
        <v>8</v>
      </c>
      <c r="H92" s="34">
        <v>80</v>
      </c>
      <c r="I92" s="63">
        <v>7.6</v>
      </c>
      <c r="J92" s="357">
        <v>8.6184999999999992</v>
      </c>
      <c r="K92" s="476"/>
      <c r="L92" s="15"/>
      <c r="M92" s="15"/>
      <c r="N92" s="15"/>
      <c r="O92" s="15"/>
    </row>
    <row r="93" spans="1:15" s="26" customFormat="1" ht="13.5" hidden="1" thickBot="1" x14ac:dyDescent="0.25">
      <c r="A93" s="338"/>
      <c r="B93" s="232" t="s">
        <v>162</v>
      </c>
      <c r="C93" s="233"/>
      <c r="D93" s="224"/>
      <c r="E93" s="224" t="s">
        <v>161</v>
      </c>
      <c r="F93" s="225">
        <f>$F92*K92</f>
        <v>0</v>
      </c>
      <c r="G93" s="225">
        <f>$F92*L92</f>
        <v>0</v>
      </c>
      <c r="H93" s="225">
        <f>$F92*M92</f>
        <v>0</v>
      </c>
      <c r="I93" s="225">
        <f>$F92*N92</f>
        <v>0</v>
      </c>
      <c r="J93" s="225">
        <f>$F92*O92</f>
        <v>0</v>
      </c>
      <c r="K93" s="38">
        <f t="shared" ref="K93" si="10">$I$92*K92</f>
        <v>0</v>
      </c>
      <c r="L93" s="38">
        <f t="shared" ref="L93:O93" si="11">$I$92*L92</f>
        <v>0</v>
      </c>
      <c r="M93" s="38">
        <f t="shared" si="11"/>
        <v>0</v>
      </c>
      <c r="N93" s="38">
        <f t="shared" si="11"/>
        <v>0</v>
      </c>
      <c r="O93" s="38">
        <f t="shared" si="11"/>
        <v>0</v>
      </c>
    </row>
    <row r="94" spans="1:15" s="26" customFormat="1" ht="13.5" hidden="1" thickBot="1" x14ac:dyDescent="0.25">
      <c r="A94" s="338"/>
      <c r="B94" s="226" t="s">
        <v>34</v>
      </c>
      <c r="C94" s="227"/>
      <c r="D94" s="228"/>
      <c r="E94" s="228"/>
      <c r="F94" s="229"/>
      <c r="G94" s="228"/>
      <c r="H94" s="230"/>
      <c r="I94" s="230"/>
      <c r="J94" s="231"/>
      <c r="K94" s="43">
        <f t="shared" ref="K94" si="12">$J$92*K92</f>
        <v>0</v>
      </c>
      <c r="L94" s="43">
        <f t="shared" ref="L94:O94" si="13">$J$92*L92</f>
        <v>0</v>
      </c>
      <c r="M94" s="43">
        <f t="shared" si="13"/>
        <v>0</v>
      </c>
      <c r="N94" s="43">
        <f t="shared" si="13"/>
        <v>0</v>
      </c>
      <c r="O94" s="43">
        <f t="shared" si="13"/>
        <v>0</v>
      </c>
    </row>
    <row r="95" spans="1:15" s="26" customFormat="1" hidden="1" x14ac:dyDescent="0.2">
      <c r="A95" s="338"/>
      <c r="B95" s="358" t="s">
        <v>10</v>
      </c>
      <c r="C95" s="359"/>
      <c r="D95" s="84"/>
      <c r="E95" s="84"/>
      <c r="F95" s="209"/>
      <c r="G95" s="84"/>
      <c r="H95" s="84"/>
      <c r="I95" s="84"/>
      <c r="J95" s="173"/>
      <c r="K95" s="291"/>
      <c r="L95" s="291"/>
      <c r="M95" s="56"/>
      <c r="N95" s="56"/>
      <c r="O95" s="56"/>
    </row>
    <row r="96" spans="1:15" s="26" customFormat="1" ht="15" hidden="1" customHeight="1" thickBot="1" x14ac:dyDescent="0.25">
      <c r="A96" s="338"/>
      <c r="B96" s="185" t="s">
        <v>1151</v>
      </c>
      <c r="C96" s="50" t="s">
        <v>576</v>
      </c>
      <c r="D96" s="107">
        <v>12</v>
      </c>
      <c r="E96" s="181">
        <v>0.4</v>
      </c>
      <c r="F96" s="203">
        <v>1.4999999999999999E-2</v>
      </c>
      <c r="G96" s="17">
        <v>8</v>
      </c>
      <c r="H96" s="52">
        <v>80</v>
      </c>
      <c r="I96" s="85">
        <v>7.56</v>
      </c>
      <c r="J96" s="356">
        <v>8.02</v>
      </c>
      <c r="K96" s="15"/>
      <c r="L96" s="15"/>
      <c r="M96" s="15"/>
      <c r="N96" s="15"/>
      <c r="O96" s="15"/>
    </row>
    <row r="97" spans="1:15" s="26" customFormat="1" ht="13.5" hidden="1" customHeight="1" thickBot="1" x14ac:dyDescent="0.25">
      <c r="A97" s="338"/>
      <c r="B97" s="232" t="s">
        <v>162</v>
      </c>
      <c r="C97" s="233"/>
      <c r="D97" s="224"/>
      <c r="E97" s="224" t="s">
        <v>161</v>
      </c>
      <c r="F97" s="225">
        <f>$F96*K96</f>
        <v>0</v>
      </c>
      <c r="G97" s="225">
        <f>$F96*L96</f>
        <v>0</v>
      </c>
      <c r="H97" s="225">
        <f>$F96*M96</f>
        <v>0</v>
      </c>
      <c r="I97" s="225">
        <f>$F96*N96</f>
        <v>0</v>
      </c>
      <c r="J97" s="225">
        <f>$F96*O96</f>
        <v>0</v>
      </c>
      <c r="K97" s="38">
        <f>$I$96*K96</f>
        <v>0</v>
      </c>
      <c r="L97" s="38">
        <f t="shared" ref="L97:O97" si="14">$I$92*L96</f>
        <v>0</v>
      </c>
      <c r="M97" s="38">
        <f t="shared" si="14"/>
        <v>0</v>
      </c>
      <c r="N97" s="38">
        <f t="shared" si="14"/>
        <v>0</v>
      </c>
      <c r="O97" s="38">
        <f t="shared" si="14"/>
        <v>0</v>
      </c>
    </row>
    <row r="98" spans="1:15" s="26" customFormat="1" ht="13.5" hidden="1" customHeight="1" thickBot="1" x14ac:dyDescent="0.25">
      <c r="A98" s="338"/>
      <c r="B98" s="226" t="s">
        <v>34</v>
      </c>
      <c r="C98" s="227"/>
      <c r="D98" s="228"/>
      <c r="E98" s="228"/>
      <c r="F98" s="229"/>
      <c r="G98" s="228"/>
      <c r="H98" s="230"/>
      <c r="I98" s="230"/>
      <c r="J98" s="231"/>
      <c r="K98" s="43">
        <f>$J$96*K96</f>
        <v>0</v>
      </c>
      <c r="L98" s="43">
        <f t="shared" ref="L98:O98" si="15">$J$92*L96</f>
        <v>0</v>
      </c>
      <c r="M98" s="43">
        <f t="shared" si="15"/>
        <v>0</v>
      </c>
      <c r="N98" s="43">
        <f t="shared" si="15"/>
        <v>0</v>
      </c>
      <c r="O98" s="43">
        <f t="shared" si="15"/>
        <v>0</v>
      </c>
    </row>
    <row r="99" spans="1:15" s="26" customFormat="1" ht="16.5" thickBot="1" x14ac:dyDescent="0.25">
      <c r="A99" s="338"/>
      <c r="B99" s="282" t="s">
        <v>139</v>
      </c>
      <c r="C99" s="235"/>
      <c r="D99" s="70"/>
      <c r="E99" s="70"/>
      <c r="F99" s="208"/>
      <c r="G99" s="70"/>
      <c r="H99" s="70"/>
      <c r="I99" s="70"/>
      <c r="J99" s="172"/>
      <c r="K99" s="291"/>
      <c r="L99" s="291"/>
      <c r="M99" s="56"/>
      <c r="N99" s="56"/>
      <c r="O99" s="56"/>
    </row>
    <row r="100" spans="1:15" s="26" customFormat="1" ht="16.5" thickBot="1" x14ac:dyDescent="0.3">
      <c r="A100" s="338"/>
      <c r="B100" s="368" t="s">
        <v>538</v>
      </c>
      <c r="C100" s="383"/>
      <c r="D100" s="384"/>
      <c r="E100" s="385"/>
      <c r="F100" s="386"/>
      <c r="G100" s="387"/>
      <c r="H100" s="387"/>
      <c r="I100" s="388"/>
      <c r="J100" s="389"/>
      <c r="K100" s="14"/>
      <c r="L100" s="14"/>
      <c r="M100" s="15"/>
      <c r="N100" s="15"/>
      <c r="O100" s="15"/>
    </row>
    <row r="101" spans="1:15" s="26" customFormat="1" x14ac:dyDescent="0.2">
      <c r="A101" s="338" t="s">
        <v>272</v>
      </c>
      <c r="B101" s="99" t="s">
        <v>212</v>
      </c>
      <c r="C101" s="46" t="s">
        <v>38</v>
      </c>
      <c r="D101" s="940">
        <v>20</v>
      </c>
      <c r="E101" s="67">
        <v>0.505</v>
      </c>
      <c r="F101" s="448">
        <v>8.9999999999999993E-3</v>
      </c>
      <c r="G101" s="48">
        <v>16</v>
      </c>
      <c r="H101" s="48">
        <v>144</v>
      </c>
      <c r="I101" s="92">
        <v>4</v>
      </c>
      <c r="J101" s="375">
        <v>4.4032</v>
      </c>
      <c r="K101" s="489"/>
      <c r="L101" s="363"/>
      <c r="M101" s="489"/>
      <c r="N101" s="363"/>
      <c r="O101" s="490"/>
    </row>
    <row r="102" spans="1:15" s="26" customFormat="1" x14ac:dyDescent="0.2">
      <c r="A102" s="338" t="s">
        <v>271</v>
      </c>
      <c r="B102" s="185" t="s">
        <v>211</v>
      </c>
      <c r="C102" s="50" t="s">
        <v>38</v>
      </c>
      <c r="D102" s="941">
        <v>20</v>
      </c>
      <c r="E102" s="59">
        <v>0.505</v>
      </c>
      <c r="F102" s="203">
        <v>8.9999999999999993E-3</v>
      </c>
      <c r="G102" s="52">
        <v>16</v>
      </c>
      <c r="H102" s="52">
        <v>144</v>
      </c>
      <c r="I102" s="85">
        <v>4</v>
      </c>
      <c r="J102" s="356">
        <v>4.4032</v>
      </c>
      <c r="K102" s="488"/>
      <c r="L102" s="15"/>
      <c r="M102" s="488"/>
      <c r="N102" s="15"/>
      <c r="O102" s="476"/>
    </row>
    <row r="103" spans="1:15" s="26" customFormat="1" x14ac:dyDescent="0.2">
      <c r="A103" s="338" t="s">
        <v>1265</v>
      </c>
      <c r="B103" s="185" t="s">
        <v>1266</v>
      </c>
      <c r="C103" s="50" t="s">
        <v>47</v>
      </c>
      <c r="D103" s="941">
        <v>20</v>
      </c>
      <c r="E103" s="58">
        <v>0.25</v>
      </c>
      <c r="F103" s="203">
        <v>1.4999999999999999E-2</v>
      </c>
      <c r="G103" s="52">
        <v>8</v>
      </c>
      <c r="H103" s="52">
        <v>80</v>
      </c>
      <c r="I103" s="85">
        <v>7.6</v>
      </c>
      <c r="J103" s="356">
        <v>8.6184999999999992</v>
      </c>
      <c r="K103" s="488"/>
      <c r="L103" s="15"/>
      <c r="M103" s="488"/>
      <c r="N103" s="15"/>
      <c r="O103" s="476"/>
    </row>
    <row r="104" spans="1:15" s="26" customFormat="1" x14ac:dyDescent="0.2">
      <c r="A104" s="338" t="s">
        <v>273</v>
      </c>
      <c r="B104" s="185" t="s">
        <v>214</v>
      </c>
      <c r="C104" s="50" t="s">
        <v>38</v>
      </c>
      <c r="D104" s="941">
        <v>20</v>
      </c>
      <c r="E104" s="59">
        <v>0.505</v>
      </c>
      <c r="F104" s="203">
        <v>8.9999999999999993E-3</v>
      </c>
      <c r="G104" s="52">
        <v>16</v>
      </c>
      <c r="H104" s="52">
        <v>144</v>
      </c>
      <c r="I104" s="85">
        <v>4</v>
      </c>
      <c r="J104" s="356">
        <v>4.4032</v>
      </c>
      <c r="K104" s="488"/>
      <c r="L104" s="15"/>
      <c r="M104" s="488"/>
      <c r="N104" s="15"/>
      <c r="O104" s="476"/>
    </row>
    <row r="105" spans="1:15" s="26" customFormat="1" x14ac:dyDescent="0.2">
      <c r="A105" s="338" t="s">
        <v>1267</v>
      </c>
      <c r="B105" s="185" t="s">
        <v>1268</v>
      </c>
      <c r="C105" s="50" t="s">
        <v>47</v>
      </c>
      <c r="D105" s="941">
        <v>20</v>
      </c>
      <c r="E105" s="58">
        <v>0.25</v>
      </c>
      <c r="F105" s="203">
        <v>1.4999999999999999E-2</v>
      </c>
      <c r="G105" s="52">
        <v>8</v>
      </c>
      <c r="H105" s="52">
        <v>80</v>
      </c>
      <c r="I105" s="85">
        <v>7.6</v>
      </c>
      <c r="J105" s="356">
        <v>8.6184999999999992</v>
      </c>
      <c r="K105" s="488"/>
      <c r="L105" s="15"/>
      <c r="M105" s="488"/>
      <c r="N105" s="15"/>
      <c r="O105" s="476"/>
    </row>
    <row r="106" spans="1:15" s="26" customFormat="1" x14ac:dyDescent="0.2">
      <c r="A106" s="338" t="s">
        <v>274</v>
      </c>
      <c r="B106" s="185" t="s">
        <v>213</v>
      </c>
      <c r="C106" s="50" t="s">
        <v>38</v>
      </c>
      <c r="D106" s="941">
        <v>20</v>
      </c>
      <c r="E106" s="59">
        <v>0.505</v>
      </c>
      <c r="F106" s="203">
        <v>8.9999999999999993E-3</v>
      </c>
      <c r="G106" s="52">
        <v>16</v>
      </c>
      <c r="H106" s="52">
        <v>144</v>
      </c>
      <c r="I106" s="85">
        <v>4</v>
      </c>
      <c r="J106" s="356">
        <v>4.4032</v>
      </c>
      <c r="K106" s="488"/>
      <c r="L106" s="15"/>
      <c r="M106" s="488"/>
      <c r="N106" s="15"/>
      <c r="O106" s="476"/>
    </row>
    <row r="107" spans="1:15" s="26" customFormat="1" x14ac:dyDescent="0.2">
      <c r="A107" s="338" t="s">
        <v>949</v>
      </c>
      <c r="B107" s="185" t="s">
        <v>962</v>
      </c>
      <c r="C107" s="50" t="s">
        <v>47</v>
      </c>
      <c r="D107" s="941">
        <v>20</v>
      </c>
      <c r="E107" s="58">
        <v>0.25</v>
      </c>
      <c r="F107" s="203">
        <v>1.4999999999999999E-2</v>
      </c>
      <c r="G107" s="52">
        <v>8</v>
      </c>
      <c r="H107" s="52">
        <v>80</v>
      </c>
      <c r="I107" s="85">
        <v>7.6</v>
      </c>
      <c r="J107" s="356">
        <v>8.6184999999999992</v>
      </c>
      <c r="K107" s="488"/>
      <c r="L107" s="15"/>
      <c r="M107" s="488"/>
      <c r="N107" s="15"/>
      <c r="O107" s="476"/>
    </row>
    <row r="108" spans="1:15" s="26" customFormat="1" x14ac:dyDescent="0.2">
      <c r="A108" s="338" t="s">
        <v>621</v>
      </c>
      <c r="B108" s="185" t="s">
        <v>622</v>
      </c>
      <c r="C108" s="50" t="s">
        <v>38</v>
      </c>
      <c r="D108" s="941">
        <v>20</v>
      </c>
      <c r="E108" s="59">
        <v>0.505</v>
      </c>
      <c r="F108" s="203">
        <v>8.9999999999999993E-3</v>
      </c>
      <c r="G108" s="52">
        <v>16</v>
      </c>
      <c r="H108" s="52">
        <v>144</v>
      </c>
      <c r="I108" s="85">
        <v>4</v>
      </c>
      <c r="J108" s="356">
        <v>4.4032</v>
      </c>
      <c r="K108" s="488"/>
      <c r="L108" s="15"/>
      <c r="M108" s="488"/>
      <c r="N108" s="15"/>
      <c r="O108" s="476"/>
    </row>
    <row r="109" spans="1:15" s="26" customFormat="1" x14ac:dyDescent="0.2">
      <c r="A109" s="338" t="s">
        <v>1183</v>
      </c>
      <c r="B109" s="185" t="s">
        <v>1187</v>
      </c>
      <c r="C109" s="50" t="s">
        <v>38</v>
      </c>
      <c r="D109" s="941">
        <v>20</v>
      </c>
      <c r="E109" s="59">
        <v>0.505</v>
      </c>
      <c r="F109" s="203">
        <v>8.9999999999999993E-3</v>
      </c>
      <c r="G109" s="52">
        <v>16</v>
      </c>
      <c r="H109" s="52">
        <v>144</v>
      </c>
      <c r="I109" s="85">
        <v>4</v>
      </c>
      <c r="J109" s="356">
        <v>4.4032</v>
      </c>
      <c r="K109" s="488"/>
      <c r="L109" s="15"/>
      <c r="M109" s="488"/>
      <c r="N109" s="15"/>
      <c r="O109" s="476"/>
    </row>
    <row r="110" spans="1:15" s="26" customFormat="1" x14ac:dyDescent="0.2">
      <c r="A110" s="338" t="s">
        <v>1185</v>
      </c>
      <c r="B110" s="185" t="s">
        <v>1188</v>
      </c>
      <c r="C110" s="50" t="s">
        <v>38</v>
      </c>
      <c r="D110" s="941">
        <v>20</v>
      </c>
      <c r="E110" s="59">
        <v>0.505</v>
      </c>
      <c r="F110" s="203">
        <v>8.9999999999999993E-3</v>
      </c>
      <c r="G110" s="52">
        <v>16</v>
      </c>
      <c r="H110" s="52">
        <v>144</v>
      </c>
      <c r="I110" s="85">
        <v>4</v>
      </c>
      <c r="J110" s="356">
        <v>4.4032</v>
      </c>
      <c r="K110" s="488"/>
      <c r="L110" s="15"/>
      <c r="M110" s="488"/>
      <c r="N110" s="15"/>
      <c r="O110" s="476"/>
    </row>
    <row r="111" spans="1:15" s="26" customFormat="1" x14ac:dyDescent="0.2">
      <c r="A111" s="338" t="s">
        <v>1318</v>
      </c>
      <c r="B111" s="185" t="s">
        <v>1317</v>
      </c>
      <c r="C111" s="50" t="s">
        <v>38</v>
      </c>
      <c r="D111" s="941">
        <v>20</v>
      </c>
      <c r="E111" s="59">
        <v>0.505</v>
      </c>
      <c r="F111" s="203">
        <v>8.9999999999999993E-3</v>
      </c>
      <c r="G111" s="52">
        <v>16</v>
      </c>
      <c r="H111" s="52">
        <v>144</v>
      </c>
      <c r="I111" s="85">
        <v>4</v>
      </c>
      <c r="J111" s="356">
        <v>4.4032</v>
      </c>
      <c r="K111" s="488"/>
      <c r="L111" s="15"/>
      <c r="M111" s="488"/>
      <c r="N111" s="15"/>
      <c r="O111" s="476"/>
    </row>
    <row r="112" spans="1:15" s="26" customFormat="1" x14ac:dyDescent="0.2">
      <c r="A112" s="338" t="s">
        <v>770</v>
      </c>
      <c r="B112" s="185" t="s">
        <v>771</v>
      </c>
      <c r="C112" s="50" t="s">
        <v>38</v>
      </c>
      <c r="D112" s="941">
        <v>20</v>
      </c>
      <c r="E112" s="59">
        <v>0.25</v>
      </c>
      <c r="F112" s="203">
        <v>8.9999999999999993E-3</v>
      </c>
      <c r="G112" s="52">
        <v>16</v>
      </c>
      <c r="H112" s="52">
        <v>144</v>
      </c>
      <c r="I112" s="85">
        <v>4</v>
      </c>
      <c r="J112" s="356">
        <v>4.4032</v>
      </c>
      <c r="K112" s="488"/>
      <c r="L112" s="15"/>
      <c r="M112" s="488"/>
      <c r="N112" s="15"/>
      <c r="O112" s="476"/>
    </row>
    <row r="113" spans="1:15" s="26" customFormat="1" ht="13.5" customHeight="1" thickBot="1" x14ac:dyDescent="0.25">
      <c r="A113" s="338"/>
      <c r="B113" s="232" t="s">
        <v>392</v>
      </c>
      <c r="C113" s="61"/>
      <c r="D113" s="942"/>
      <c r="E113" s="234" t="s">
        <v>161</v>
      </c>
      <c r="F113" s="943">
        <f>SUMPRODUCT($F$101:$F$112,K101:K112)</f>
        <v>0</v>
      </c>
      <c r="G113" s="943">
        <f>SUMPRODUCT($F$101:$F$112,L101:L112)</f>
        <v>0</v>
      </c>
      <c r="H113" s="943">
        <f>SUMPRODUCT($F$101:$F$112,M101:M112)</f>
        <v>0</v>
      </c>
      <c r="I113" s="943">
        <f>SUMPRODUCT($F$101:$F$112,N101:N112)</f>
        <v>0</v>
      </c>
      <c r="J113" s="944">
        <f>SUMPRODUCT($F$101:$F$112,O101:O112)</f>
        <v>0</v>
      </c>
      <c r="K113" s="939">
        <f>SUMPRODUCT($I$101:$I$112,K101:K112)</f>
        <v>0</v>
      </c>
      <c r="L113" s="372">
        <f>SUMPRODUCT($I$101:$I$112,L101:L112)</f>
        <v>0</v>
      </c>
      <c r="M113" s="372">
        <f>SUMPRODUCT($I$101:$I$112,M101:M112)</f>
        <v>0</v>
      </c>
      <c r="N113" s="372">
        <f>SUMPRODUCT($I$101:$I$112,N101:N112)</f>
        <v>0</v>
      </c>
      <c r="O113" s="372">
        <f>SUMPRODUCT($I$101:$I$112,O101:O112)</f>
        <v>0</v>
      </c>
    </row>
    <row r="114" spans="1:15" s="26" customFormat="1" ht="13.5" customHeight="1" thickBot="1" x14ac:dyDescent="0.25">
      <c r="A114" s="338"/>
      <c r="B114" s="226" t="s">
        <v>34</v>
      </c>
      <c r="C114" s="40"/>
      <c r="D114" s="41"/>
      <c r="E114" s="41"/>
      <c r="F114" s="205"/>
      <c r="G114" s="41"/>
      <c r="H114" s="42"/>
      <c r="I114" s="42"/>
      <c r="J114" s="345"/>
      <c r="K114" s="346">
        <f>SUMPRODUCT($J$101:$J$112,K101:K112)</f>
        <v>0</v>
      </c>
      <c r="L114" s="346">
        <f>SUMPRODUCT($J$101:$J$112,L101:L112)</f>
        <v>0</v>
      </c>
      <c r="M114" s="346">
        <f>SUMPRODUCT($J$101:$J$112,M101:M112)</f>
        <v>0</v>
      </c>
      <c r="N114" s="346">
        <f>SUMPRODUCT($J$101:$J$112,N101:N112)</f>
        <v>0</v>
      </c>
      <c r="O114" s="346">
        <f>SUMPRODUCT($J$101:$J$112,O101:O112)</f>
        <v>0</v>
      </c>
    </row>
    <row r="115" spans="1:15" s="26" customFormat="1" ht="13.5" thickBot="1" x14ac:dyDescent="0.25">
      <c r="A115" s="338"/>
      <c r="B115" s="25" t="s">
        <v>11</v>
      </c>
      <c r="C115" s="997"/>
      <c r="D115" s="933"/>
      <c r="E115" s="25"/>
      <c r="F115" s="934"/>
      <c r="G115" s="25"/>
      <c r="H115" s="25"/>
      <c r="I115" s="25"/>
      <c r="J115" s="998"/>
      <c r="K115" s="413"/>
      <c r="L115" s="291"/>
      <c r="M115" s="56"/>
      <c r="N115" s="56"/>
      <c r="O115" s="56"/>
    </row>
    <row r="116" spans="1:15" s="26" customFormat="1" ht="13.5" thickBot="1" x14ac:dyDescent="0.25">
      <c r="A116" s="338" t="s">
        <v>1180</v>
      </c>
      <c r="B116" s="999" t="s">
        <v>539</v>
      </c>
      <c r="C116" s="454" t="s">
        <v>50</v>
      </c>
      <c r="D116" s="1000">
        <v>120</v>
      </c>
      <c r="E116" s="1001">
        <v>0.4</v>
      </c>
      <c r="F116" s="1002">
        <v>4.0000000000000001E-3</v>
      </c>
      <c r="G116" s="16">
        <v>20</v>
      </c>
      <c r="H116" s="48">
        <v>180</v>
      </c>
      <c r="I116" s="92">
        <v>1.2</v>
      </c>
      <c r="J116" s="1003">
        <v>1.446</v>
      </c>
      <c r="K116" s="476"/>
      <c r="L116" s="476"/>
      <c r="M116" s="476"/>
      <c r="N116" s="476"/>
      <c r="O116" s="476"/>
    </row>
    <row r="117" spans="1:15" s="26" customFormat="1" ht="13.5" customHeight="1" thickBot="1" x14ac:dyDescent="0.25">
      <c r="A117" s="338"/>
      <c r="B117" s="232" t="s">
        <v>162</v>
      </c>
      <c r="C117" s="61"/>
      <c r="D117" s="37"/>
      <c r="E117" s="224" t="s">
        <v>161</v>
      </c>
      <c r="F117" s="225">
        <f>$F116*K116</f>
        <v>0</v>
      </c>
      <c r="G117" s="225">
        <f t="shared" ref="G117:J117" si="16">$F116*L116</f>
        <v>0</v>
      </c>
      <c r="H117" s="225">
        <f t="shared" si="16"/>
        <v>0</v>
      </c>
      <c r="I117" s="225">
        <f t="shared" si="16"/>
        <v>0</v>
      </c>
      <c r="J117" s="225">
        <f t="shared" si="16"/>
        <v>0</v>
      </c>
      <c r="K117" s="320">
        <f>IFERROR(SUMPRODUCT($I$116,K116:K116),0)</f>
        <v>0</v>
      </c>
      <c r="L117" s="320">
        <f t="shared" ref="L117:O117" si="17">IFERROR(SUMPRODUCT($I$116,L116:L116),0)</f>
        <v>0</v>
      </c>
      <c r="M117" s="320">
        <f t="shared" si="17"/>
        <v>0</v>
      </c>
      <c r="N117" s="320">
        <f t="shared" si="17"/>
        <v>0</v>
      </c>
      <c r="O117" s="320">
        <f t="shared" si="17"/>
        <v>0</v>
      </c>
    </row>
    <row r="118" spans="1:15" s="26" customFormat="1" ht="13.5" customHeight="1" thickBot="1" x14ac:dyDescent="0.25">
      <c r="A118" s="338"/>
      <c r="B118" s="226" t="s">
        <v>34</v>
      </c>
      <c r="C118" s="40"/>
      <c r="D118" s="41"/>
      <c r="E118" s="41"/>
      <c r="F118" s="205"/>
      <c r="G118" s="41"/>
      <c r="H118" s="42"/>
      <c r="I118" s="42"/>
      <c r="J118" s="345"/>
      <c r="K118" s="346">
        <f>IFERROR(SUMPRODUCT($J$116,K116:K116),0)</f>
        <v>0</v>
      </c>
      <c r="L118" s="346">
        <f t="shared" ref="L118:O118" si="18">IFERROR(SUMPRODUCT($J$116,L116:L116),0)</f>
        <v>0</v>
      </c>
      <c r="M118" s="346">
        <f t="shared" si="18"/>
        <v>0</v>
      </c>
      <c r="N118" s="346">
        <f t="shared" si="18"/>
        <v>0</v>
      </c>
      <c r="O118" s="346">
        <f t="shared" si="18"/>
        <v>0</v>
      </c>
    </row>
    <row r="119" spans="1:15" s="26" customFormat="1" ht="13.5" thickBot="1" x14ac:dyDescent="0.25">
      <c r="A119" s="338" t="s">
        <v>1181</v>
      </c>
      <c r="B119" s="453" t="s">
        <v>140</v>
      </c>
      <c r="C119" s="454" t="s">
        <v>50</v>
      </c>
      <c r="D119" s="455">
        <v>120</v>
      </c>
      <c r="E119" s="456"/>
      <c r="F119" s="1002">
        <v>4.0000000000000001E-3</v>
      </c>
      <c r="G119" s="16">
        <v>20</v>
      </c>
      <c r="H119" s="48">
        <v>180</v>
      </c>
      <c r="I119" s="92">
        <v>1.2</v>
      </c>
      <c r="J119" s="1003">
        <v>1.446</v>
      </c>
      <c r="K119" s="15"/>
      <c r="L119" s="15"/>
      <c r="M119" s="15"/>
      <c r="N119" s="15"/>
      <c r="O119" s="15"/>
    </row>
    <row r="120" spans="1:15" s="26" customFormat="1" ht="13.5" customHeight="1" thickBot="1" x14ac:dyDescent="0.25">
      <c r="A120" s="338"/>
      <c r="B120" s="232" t="s">
        <v>163</v>
      </c>
      <c r="C120" s="61"/>
      <c r="D120" s="37"/>
      <c r="E120" s="224" t="s">
        <v>161</v>
      </c>
      <c r="F120" s="225">
        <f>$F119*K119</f>
        <v>0</v>
      </c>
      <c r="G120" s="225">
        <f t="shared" ref="G120:J120" si="19">$F119*L119</f>
        <v>0</v>
      </c>
      <c r="H120" s="225">
        <f t="shared" si="19"/>
        <v>0</v>
      </c>
      <c r="I120" s="225">
        <f t="shared" si="19"/>
        <v>0</v>
      </c>
      <c r="J120" s="225">
        <f t="shared" si="19"/>
        <v>0</v>
      </c>
      <c r="K120" s="320">
        <f>IFERROR(SUMPRODUCT($I$119,K119:K119),0)</f>
        <v>0</v>
      </c>
      <c r="L120" s="320">
        <f>IFERROR(SUMPRODUCT($I$116:$I$116,L119:L119),0)</f>
        <v>0</v>
      </c>
      <c r="M120" s="320">
        <f>IFERROR(SUMPRODUCT($I$116:$I$116,M119:M119),0)</f>
        <v>0</v>
      </c>
      <c r="N120" s="320">
        <f>IFERROR(SUMPRODUCT($I$116:$I$116,N119:N119),0)</f>
        <v>0</v>
      </c>
      <c r="O120" s="320">
        <f>IFERROR(SUMPRODUCT($I$116:$I$116,O119:O119),0)</f>
        <v>0</v>
      </c>
    </row>
    <row r="121" spans="1:15" s="26" customFormat="1" ht="13.5" customHeight="1" thickBot="1" x14ac:dyDescent="0.25">
      <c r="A121" s="338"/>
      <c r="B121" s="226" t="s">
        <v>34</v>
      </c>
      <c r="C121" s="40"/>
      <c r="D121" s="41"/>
      <c r="E121" s="41"/>
      <c r="F121" s="205"/>
      <c r="G121" s="41"/>
      <c r="H121" s="42"/>
      <c r="I121" s="42"/>
      <c r="J121" s="345"/>
      <c r="K121" s="346">
        <f>IFERROR(SUMPRODUCT($J$119,K119:K119),0)</f>
        <v>0</v>
      </c>
      <c r="L121" s="346">
        <f>IFERROR(SUMPRODUCT($J$116:$J$116,L119:L119),0)</f>
        <v>0</v>
      </c>
      <c r="M121" s="346">
        <f>IFERROR(SUMPRODUCT($J$116:$J$116,M119:M119),0)</f>
        <v>0</v>
      </c>
      <c r="N121" s="346">
        <f>IFERROR(SUMPRODUCT($J$116:$J$116,N119:N119),0)</f>
        <v>0</v>
      </c>
      <c r="O121" s="346">
        <f>IFERROR(SUMPRODUCT($J$116:$J$116,O119:O119),0)</f>
        <v>0</v>
      </c>
    </row>
    <row r="122" spans="1:15" s="26" customFormat="1" ht="13.5" thickBot="1" x14ac:dyDescent="0.25">
      <c r="A122" s="338" t="s">
        <v>1182</v>
      </c>
      <c r="B122" s="453" t="s">
        <v>141</v>
      </c>
      <c r="C122" s="454" t="s">
        <v>50</v>
      </c>
      <c r="D122" s="455">
        <v>120</v>
      </c>
      <c r="E122" s="456"/>
      <c r="F122" s="1002">
        <v>4.0000000000000001E-3</v>
      </c>
      <c r="G122" s="16">
        <v>20</v>
      </c>
      <c r="H122" s="48">
        <v>180</v>
      </c>
      <c r="I122" s="92">
        <v>1.2</v>
      </c>
      <c r="J122" s="1003">
        <v>1.446</v>
      </c>
      <c r="K122" s="15"/>
      <c r="L122" s="15"/>
      <c r="M122" s="15"/>
      <c r="N122" s="15"/>
      <c r="O122" s="15"/>
    </row>
    <row r="123" spans="1:15" s="26" customFormat="1" ht="13.5" customHeight="1" thickBot="1" x14ac:dyDescent="0.25">
      <c r="A123" s="338"/>
      <c r="B123" s="232" t="s">
        <v>389</v>
      </c>
      <c r="C123" s="61"/>
      <c r="D123" s="37"/>
      <c r="E123" s="224" t="s">
        <v>161</v>
      </c>
      <c r="F123" s="225">
        <f>$F122*K122</f>
        <v>0</v>
      </c>
      <c r="G123" s="225">
        <f t="shared" ref="G123" si="20">$F122*L122</f>
        <v>0</v>
      </c>
      <c r="H123" s="225">
        <f t="shared" ref="H123" si="21">$F122*M122</f>
        <v>0</v>
      </c>
      <c r="I123" s="225">
        <f t="shared" ref="I123" si="22">$F122*N122</f>
        <v>0</v>
      </c>
      <c r="J123" s="225">
        <f t="shared" ref="J123" si="23">$F122*O122</f>
        <v>0</v>
      </c>
      <c r="K123" s="320">
        <f>IFERROR(SUMPRODUCT($I$122,K122:K122),0)</f>
        <v>0</v>
      </c>
      <c r="L123" s="320">
        <f>IFERROR(SUMPRODUCT($I$119:$I$119,L122:L122),0)</f>
        <v>0</v>
      </c>
      <c r="M123" s="320">
        <f>IFERROR(SUMPRODUCT($I$119:$I$119,M122:M122),0)</f>
        <v>0</v>
      </c>
      <c r="N123" s="320">
        <f t="shared" ref="N123" si="24">IFERROR(SUMPRODUCT($I$116,N122:N122),0)</f>
        <v>0</v>
      </c>
      <c r="O123" s="320">
        <f>IFERROR(SUMPRODUCT($I$119:$I$119,O122:O122),0)</f>
        <v>0</v>
      </c>
    </row>
    <row r="124" spans="1:15" s="26" customFormat="1" ht="13.5" customHeight="1" thickBot="1" x14ac:dyDescent="0.25">
      <c r="A124" s="338"/>
      <c r="B124" s="226" t="s">
        <v>34</v>
      </c>
      <c r="C124" s="40"/>
      <c r="D124" s="41"/>
      <c r="E124" s="41"/>
      <c r="F124" s="205"/>
      <c r="G124" s="41"/>
      <c r="H124" s="42"/>
      <c r="I124" s="42"/>
      <c r="J124" s="345"/>
      <c r="K124" s="346">
        <f>IFERROR(SUMPRODUCT($J$122,K122:K122),0)</f>
        <v>0</v>
      </c>
      <c r="L124" s="346">
        <f>IFERROR(SUMPRODUCT($J$119:$J$119,L122:L122),0)</f>
        <v>0</v>
      </c>
      <c r="M124" s="346">
        <f>IFERROR(SUMPRODUCT($J$119:$J$119,M122:M122),0)</f>
        <v>0</v>
      </c>
      <c r="N124" s="346">
        <f>IFERROR(SUMPRODUCT($J$119:$J$119,N122:N122),0)</f>
        <v>0</v>
      </c>
      <c r="O124" s="346">
        <f>IFERROR(SUMPRODUCT($J$119:$J$119,O122:O122),0)</f>
        <v>0</v>
      </c>
    </row>
    <row r="125" spans="1:15" s="26" customFormat="1" ht="13.5" thickBot="1" x14ac:dyDescent="0.25">
      <c r="A125" s="338" t="s">
        <v>1007</v>
      </c>
      <c r="B125" s="453" t="s">
        <v>1006</v>
      </c>
      <c r="C125" s="454" t="s">
        <v>1005</v>
      </c>
      <c r="D125" s="455">
        <v>300</v>
      </c>
      <c r="E125" s="456"/>
      <c r="F125" s="1019">
        <v>1.4999999999999999E-2</v>
      </c>
      <c r="G125" s="1020">
        <v>8</v>
      </c>
      <c r="H125" s="1021">
        <v>80</v>
      </c>
      <c r="I125" s="1022">
        <v>5.4</v>
      </c>
      <c r="J125" s="1023">
        <v>6.02</v>
      </c>
      <c r="K125" s="15"/>
      <c r="L125" s="15"/>
      <c r="M125" s="15"/>
      <c r="N125" s="15"/>
      <c r="O125" s="15"/>
    </row>
    <row r="126" spans="1:15" s="26" customFormat="1" ht="13.5" customHeight="1" thickBot="1" x14ac:dyDescent="0.25">
      <c r="A126" s="338"/>
      <c r="B126" s="232" t="s">
        <v>389</v>
      </c>
      <c r="C126" s="61"/>
      <c r="D126" s="37"/>
      <c r="E126" s="224" t="s">
        <v>161</v>
      </c>
      <c r="F126" s="225">
        <f>$F125*K125</f>
        <v>0</v>
      </c>
      <c r="G126" s="225">
        <f t="shared" ref="G126:H126" si="25">$F125*L125</f>
        <v>0</v>
      </c>
      <c r="H126" s="225">
        <f t="shared" si="25"/>
        <v>0</v>
      </c>
      <c r="I126" s="225">
        <f>$F125*N125</f>
        <v>0</v>
      </c>
      <c r="J126" s="225">
        <f>$F125*O125</f>
        <v>0</v>
      </c>
      <c r="K126" s="320">
        <f>IFERROR(SUMPRODUCT($I$125,K125),0)</f>
        <v>0</v>
      </c>
      <c r="L126" s="320">
        <f t="shared" ref="L126:O126" si="26">IFERROR(SUMPRODUCT($I$125,L125),0)</f>
        <v>0</v>
      </c>
      <c r="M126" s="320">
        <f t="shared" si="26"/>
        <v>0</v>
      </c>
      <c r="N126" s="320">
        <f t="shared" si="26"/>
        <v>0</v>
      </c>
      <c r="O126" s="320">
        <f t="shared" si="26"/>
        <v>0</v>
      </c>
    </row>
    <row r="127" spans="1:15" s="26" customFormat="1" ht="13.5" customHeight="1" thickBot="1" x14ac:dyDescent="0.25">
      <c r="A127" s="338"/>
      <c r="B127" s="226" t="s">
        <v>34</v>
      </c>
      <c r="C127" s="40"/>
      <c r="D127" s="41"/>
      <c r="E127" s="41"/>
      <c r="F127" s="205"/>
      <c r="G127" s="41"/>
      <c r="H127" s="42"/>
      <c r="I127" s="42"/>
      <c r="J127" s="345"/>
      <c r="K127" s="346">
        <f>IFERROR(SUMPRODUCT($J$125,K125),0)</f>
        <v>0</v>
      </c>
      <c r="L127" s="346">
        <f t="shared" ref="L127:O127" si="27">IFERROR(SUMPRODUCT($J$125,L125),0)</f>
        <v>0</v>
      </c>
      <c r="M127" s="346">
        <f t="shared" si="27"/>
        <v>0</v>
      </c>
      <c r="N127" s="346">
        <f>IFERROR(SUMPRODUCT($J$125,N125),0)</f>
        <v>0</v>
      </c>
      <c r="O127" s="346">
        <f t="shared" si="27"/>
        <v>0</v>
      </c>
    </row>
    <row r="128" spans="1:15" s="26" customFormat="1" ht="16.5" thickBot="1" x14ac:dyDescent="0.3">
      <c r="A128" s="338"/>
      <c r="B128" s="706" t="s">
        <v>175</v>
      </c>
      <c r="C128" s="235"/>
      <c r="D128" s="177"/>
      <c r="E128" s="177"/>
      <c r="F128" s="210"/>
      <c r="G128" s="177"/>
      <c r="H128" s="177"/>
      <c r="I128" s="177"/>
      <c r="J128" s="457"/>
      <c r="K128" s="294"/>
      <c r="L128" s="294"/>
      <c r="M128" s="295"/>
      <c r="N128" s="295"/>
      <c r="O128" s="295"/>
    </row>
    <row r="129" spans="1:22" s="26" customFormat="1" x14ac:dyDescent="0.2">
      <c r="A129" s="338" t="s">
        <v>510</v>
      </c>
      <c r="B129" s="99" t="s">
        <v>230</v>
      </c>
      <c r="C129" s="46" t="s">
        <v>29</v>
      </c>
      <c r="D129" s="100">
        <v>20</v>
      </c>
      <c r="E129" s="67">
        <v>0.3</v>
      </c>
      <c r="F129" s="448">
        <v>8.9999999999999993E-3</v>
      </c>
      <c r="G129" s="48">
        <v>16</v>
      </c>
      <c r="H129" s="48">
        <v>144</v>
      </c>
      <c r="I129" s="92">
        <v>3.8</v>
      </c>
      <c r="J129" s="421">
        <v>4.2</v>
      </c>
      <c r="K129" s="363"/>
      <c r="L129" s="363"/>
      <c r="M129" s="363"/>
      <c r="N129" s="363"/>
      <c r="O129" s="363"/>
    </row>
    <row r="130" spans="1:22" s="26" customFormat="1" ht="13.5" thickBot="1" x14ac:dyDescent="0.25">
      <c r="A130" s="338" t="s">
        <v>275</v>
      </c>
      <c r="B130" s="101" t="s">
        <v>230</v>
      </c>
      <c r="C130" s="53" t="s">
        <v>49</v>
      </c>
      <c r="D130" s="102">
        <v>20</v>
      </c>
      <c r="E130" s="60">
        <v>0.3</v>
      </c>
      <c r="F130" s="204">
        <v>1.4999999999999999E-2</v>
      </c>
      <c r="G130" s="34">
        <v>8</v>
      </c>
      <c r="H130" s="34">
        <v>80</v>
      </c>
      <c r="I130" s="63">
        <v>7.8</v>
      </c>
      <c r="J130" s="171">
        <v>8.6999999999999993</v>
      </c>
      <c r="K130" s="15"/>
      <c r="L130" s="15"/>
      <c r="M130" s="15"/>
      <c r="N130" s="15"/>
      <c r="O130" s="15"/>
    </row>
    <row r="131" spans="1:22" s="26" customFormat="1" ht="13.5" customHeight="1" thickBot="1" x14ac:dyDescent="0.25">
      <c r="A131" s="338"/>
      <c r="B131" s="232" t="s">
        <v>162</v>
      </c>
      <c r="C131" s="989"/>
      <c r="D131" s="37"/>
      <c r="E131" s="224" t="s">
        <v>161</v>
      </c>
      <c r="F131" s="225">
        <f>SUMPRODUCT($F$129:$F$130,K129:K130)</f>
        <v>0</v>
      </c>
      <c r="G131" s="225">
        <f t="shared" ref="G131:J131" si="28">SUMPRODUCT($F$129:$F$130,L129:L130)</f>
        <v>0</v>
      </c>
      <c r="H131" s="225">
        <f>SUMPRODUCT($F$129:$F$130,M129:M130)</f>
        <v>0</v>
      </c>
      <c r="I131" s="225">
        <f t="shared" si="28"/>
        <v>0</v>
      </c>
      <c r="J131" s="225">
        <f t="shared" si="28"/>
        <v>0</v>
      </c>
      <c r="K131" s="320">
        <f>SUMPRODUCT($I$129:$I$130,K129:K130)</f>
        <v>0</v>
      </c>
      <c r="L131" s="320">
        <f t="shared" ref="L131:O131" si="29">SUMPRODUCT($I$129:$I$130,L129:L130)</f>
        <v>0</v>
      </c>
      <c r="M131" s="320">
        <f t="shared" si="29"/>
        <v>0</v>
      </c>
      <c r="N131" s="320">
        <f t="shared" si="29"/>
        <v>0</v>
      </c>
      <c r="O131" s="320">
        <f t="shared" si="29"/>
        <v>0</v>
      </c>
    </row>
    <row r="132" spans="1:22" s="26" customFormat="1" ht="15.75" customHeight="1" thickBot="1" x14ac:dyDescent="0.25">
      <c r="A132" s="338"/>
      <c r="B132" s="226" t="s">
        <v>34</v>
      </c>
      <c r="C132" s="40"/>
      <c r="D132" s="41"/>
      <c r="E132" s="41"/>
      <c r="F132" s="205"/>
      <c r="G132" s="41"/>
      <c r="H132" s="42"/>
      <c r="I132" s="42"/>
      <c r="J132" s="345"/>
      <c r="K132" s="346">
        <f>SUMPRODUCT($J$129:$J$130,K129:K130)</f>
        <v>0</v>
      </c>
      <c r="L132" s="346">
        <f t="shared" ref="L132:O132" si="30">SUMPRODUCT($J$129:$J$130,L129:L130)</f>
        <v>0</v>
      </c>
      <c r="M132" s="346">
        <f t="shared" si="30"/>
        <v>0</v>
      </c>
      <c r="N132" s="346">
        <f t="shared" si="30"/>
        <v>0</v>
      </c>
      <c r="O132" s="346">
        <f t="shared" si="30"/>
        <v>0</v>
      </c>
      <c r="P132" s="90"/>
      <c r="Q132" s="90"/>
      <c r="R132" s="90"/>
      <c r="S132" s="90"/>
      <c r="T132" s="90"/>
      <c r="U132" s="90"/>
      <c r="V132" s="90"/>
    </row>
    <row r="133" spans="1:22" s="26" customFormat="1" x14ac:dyDescent="0.2">
      <c r="A133" s="338" t="s">
        <v>971</v>
      </c>
      <c r="B133" s="799" t="s">
        <v>970</v>
      </c>
      <c r="C133" s="810" t="s">
        <v>966</v>
      </c>
      <c r="D133" s="806">
        <v>16</v>
      </c>
      <c r="E133" s="785" t="s">
        <v>62</v>
      </c>
      <c r="F133" s="789">
        <v>8.9999999999999993E-3</v>
      </c>
      <c r="G133" s="790">
        <v>16</v>
      </c>
      <c r="H133" s="784">
        <v>144</v>
      </c>
      <c r="I133" s="791">
        <v>4.16</v>
      </c>
      <c r="J133" s="794">
        <v>4.53</v>
      </c>
      <c r="K133" s="15"/>
      <c r="L133" s="15"/>
      <c r="M133" s="15"/>
      <c r="N133" s="15"/>
      <c r="O133" s="15"/>
    </row>
    <row r="134" spans="1:22" s="26" customFormat="1" x14ac:dyDescent="0.2">
      <c r="A134" s="338" t="s">
        <v>968</v>
      </c>
      <c r="B134" s="800" t="s">
        <v>967</v>
      </c>
      <c r="C134" s="810" t="s">
        <v>966</v>
      </c>
      <c r="D134" s="806">
        <v>16</v>
      </c>
      <c r="E134" s="785" t="s">
        <v>62</v>
      </c>
      <c r="F134" s="789">
        <v>8.9999999999999993E-3</v>
      </c>
      <c r="G134" s="790">
        <v>16</v>
      </c>
      <c r="H134" s="784">
        <v>144</v>
      </c>
      <c r="I134" s="791">
        <v>4.16</v>
      </c>
      <c r="J134" s="792">
        <v>4.53</v>
      </c>
      <c r="K134" s="15"/>
      <c r="L134" s="15"/>
      <c r="M134" s="15"/>
      <c r="N134" s="15"/>
      <c r="O134" s="15"/>
    </row>
    <row r="135" spans="1:22" s="26" customFormat="1" x14ac:dyDescent="0.2">
      <c r="A135" s="338" t="s">
        <v>280</v>
      </c>
      <c r="B135" s="800" t="s">
        <v>144</v>
      </c>
      <c r="C135" s="810" t="s">
        <v>27</v>
      </c>
      <c r="D135" s="806">
        <v>16</v>
      </c>
      <c r="E135" s="785" t="s">
        <v>62</v>
      </c>
      <c r="F135" s="789">
        <v>8.9999999999999993E-3</v>
      </c>
      <c r="G135" s="790">
        <v>16</v>
      </c>
      <c r="H135" s="784">
        <v>144</v>
      </c>
      <c r="I135" s="791">
        <v>4.8</v>
      </c>
      <c r="J135" s="792">
        <v>5.35</v>
      </c>
      <c r="K135" s="15"/>
      <c r="L135" s="15"/>
      <c r="M135" s="15"/>
      <c r="N135" s="15"/>
      <c r="O135" s="15"/>
    </row>
    <row r="136" spans="1:22" s="26" customFormat="1" x14ac:dyDescent="0.2">
      <c r="A136" s="338" t="s">
        <v>281</v>
      </c>
      <c r="B136" s="801" t="s">
        <v>151</v>
      </c>
      <c r="C136" s="811" t="s">
        <v>27</v>
      </c>
      <c r="D136" s="807">
        <v>16</v>
      </c>
      <c r="E136" s="240" t="s">
        <v>62</v>
      </c>
      <c r="F136" s="238">
        <v>8.9999999999999993E-3</v>
      </c>
      <c r="G136" s="241">
        <v>16</v>
      </c>
      <c r="H136" s="239">
        <v>144</v>
      </c>
      <c r="I136" s="242">
        <v>4.8</v>
      </c>
      <c r="J136" s="430">
        <v>5.35</v>
      </c>
      <c r="K136" s="15"/>
      <c r="L136" s="15"/>
      <c r="M136" s="15"/>
      <c r="N136" s="15"/>
      <c r="O136" s="15"/>
    </row>
    <row r="137" spans="1:22" s="26" customFormat="1" x14ac:dyDescent="0.2">
      <c r="A137" s="338" t="s">
        <v>282</v>
      </c>
      <c r="B137" s="801" t="s">
        <v>150</v>
      </c>
      <c r="C137" s="811" t="s">
        <v>27</v>
      </c>
      <c r="D137" s="807">
        <v>16</v>
      </c>
      <c r="E137" s="240" t="s">
        <v>62</v>
      </c>
      <c r="F137" s="238">
        <v>8.9999999999999993E-3</v>
      </c>
      <c r="G137" s="241">
        <v>16</v>
      </c>
      <c r="H137" s="239">
        <v>144</v>
      </c>
      <c r="I137" s="242">
        <v>4.8</v>
      </c>
      <c r="J137" s="430">
        <v>5.35</v>
      </c>
      <c r="K137" s="15"/>
      <c r="L137" s="15"/>
      <c r="M137" s="15"/>
      <c r="N137" s="15"/>
      <c r="O137" s="15"/>
    </row>
    <row r="138" spans="1:22" s="26" customFormat="1" x14ac:dyDescent="0.2">
      <c r="A138" s="338" t="s">
        <v>283</v>
      </c>
      <c r="B138" s="801" t="s">
        <v>451</v>
      </c>
      <c r="C138" s="811" t="s">
        <v>27</v>
      </c>
      <c r="D138" s="807">
        <v>16</v>
      </c>
      <c r="E138" s="240" t="s">
        <v>62</v>
      </c>
      <c r="F138" s="238">
        <v>8.9999999999999993E-3</v>
      </c>
      <c r="G138" s="241">
        <v>16</v>
      </c>
      <c r="H138" s="239">
        <v>144</v>
      </c>
      <c r="I138" s="242">
        <v>4.8</v>
      </c>
      <c r="J138" s="430">
        <v>5.35</v>
      </c>
      <c r="K138" s="15"/>
      <c r="L138" s="15"/>
      <c r="M138" s="15"/>
      <c r="N138" s="15"/>
      <c r="O138" s="15"/>
    </row>
    <row r="139" spans="1:22" s="26" customFormat="1" x14ac:dyDescent="0.2">
      <c r="A139" s="338" t="s">
        <v>416</v>
      </c>
      <c r="B139" s="801" t="s">
        <v>925</v>
      </c>
      <c r="C139" s="811" t="s">
        <v>27</v>
      </c>
      <c r="D139" s="807">
        <v>16</v>
      </c>
      <c r="E139" s="240" t="s">
        <v>62</v>
      </c>
      <c r="F139" s="238">
        <v>8.9999999999999993E-3</v>
      </c>
      <c r="G139" s="241">
        <v>16</v>
      </c>
      <c r="H139" s="239">
        <v>144</v>
      </c>
      <c r="I139" s="242">
        <v>4.8</v>
      </c>
      <c r="J139" s="430">
        <v>5.35</v>
      </c>
      <c r="K139" s="15"/>
      <c r="L139" s="15"/>
      <c r="M139" s="15"/>
      <c r="N139" s="15"/>
      <c r="O139" s="15"/>
    </row>
    <row r="140" spans="1:22" s="26" customFormat="1" x14ac:dyDescent="0.2">
      <c r="A140" s="338" t="s">
        <v>284</v>
      </c>
      <c r="B140" s="801" t="s">
        <v>145</v>
      </c>
      <c r="C140" s="811" t="s">
        <v>27</v>
      </c>
      <c r="D140" s="807">
        <v>16</v>
      </c>
      <c r="E140" s="240" t="s">
        <v>62</v>
      </c>
      <c r="F140" s="238">
        <v>8.9999999999999993E-3</v>
      </c>
      <c r="G140" s="241">
        <v>16</v>
      </c>
      <c r="H140" s="239">
        <v>144</v>
      </c>
      <c r="I140" s="242">
        <v>4.8</v>
      </c>
      <c r="J140" s="430">
        <v>5.35</v>
      </c>
      <c r="K140" s="15"/>
      <c r="L140" s="15"/>
      <c r="M140" s="15"/>
      <c r="N140" s="15"/>
      <c r="O140" s="15"/>
    </row>
    <row r="141" spans="1:22" s="26" customFormat="1" x14ac:dyDescent="0.2">
      <c r="A141" s="338" t="s">
        <v>285</v>
      </c>
      <c r="B141" s="801" t="s">
        <v>146</v>
      </c>
      <c r="C141" s="811" t="s">
        <v>27</v>
      </c>
      <c r="D141" s="807">
        <v>16</v>
      </c>
      <c r="E141" s="240" t="s">
        <v>62</v>
      </c>
      <c r="F141" s="238">
        <v>8.9999999999999993E-3</v>
      </c>
      <c r="G141" s="241">
        <v>16</v>
      </c>
      <c r="H141" s="239">
        <v>144</v>
      </c>
      <c r="I141" s="242">
        <v>4.8</v>
      </c>
      <c r="J141" s="430">
        <v>5.35</v>
      </c>
      <c r="K141" s="15"/>
      <c r="L141" s="15"/>
      <c r="M141" s="15"/>
      <c r="N141" s="15"/>
      <c r="O141" s="15"/>
    </row>
    <row r="142" spans="1:22" s="26" customFormat="1" x14ac:dyDescent="0.2">
      <c r="A142" s="338" t="s">
        <v>286</v>
      </c>
      <c r="B142" s="801" t="s">
        <v>147</v>
      </c>
      <c r="C142" s="811" t="s">
        <v>27</v>
      </c>
      <c r="D142" s="807">
        <v>16</v>
      </c>
      <c r="E142" s="240" t="s">
        <v>62</v>
      </c>
      <c r="F142" s="238">
        <v>8.9999999999999993E-3</v>
      </c>
      <c r="G142" s="241">
        <v>16</v>
      </c>
      <c r="H142" s="239">
        <v>144</v>
      </c>
      <c r="I142" s="242">
        <v>4.8</v>
      </c>
      <c r="J142" s="430">
        <v>5.35</v>
      </c>
      <c r="K142" s="15"/>
      <c r="L142" s="15"/>
      <c r="M142" s="15"/>
      <c r="N142" s="15"/>
      <c r="O142" s="15"/>
    </row>
    <row r="143" spans="1:22" s="26" customFormat="1" x14ac:dyDescent="0.2">
      <c r="A143" s="338" t="s">
        <v>287</v>
      </c>
      <c r="B143" s="801" t="s">
        <v>148</v>
      </c>
      <c r="C143" s="811" t="s">
        <v>27</v>
      </c>
      <c r="D143" s="807">
        <v>16</v>
      </c>
      <c r="E143" s="240" t="s">
        <v>62</v>
      </c>
      <c r="F143" s="238">
        <v>8.9999999999999993E-3</v>
      </c>
      <c r="G143" s="241">
        <v>16</v>
      </c>
      <c r="H143" s="239">
        <v>144</v>
      </c>
      <c r="I143" s="242">
        <v>4.8</v>
      </c>
      <c r="J143" s="430">
        <v>5.35</v>
      </c>
      <c r="K143" s="15"/>
      <c r="L143" s="15"/>
      <c r="M143" s="15"/>
      <c r="N143" s="15"/>
      <c r="O143" s="15"/>
    </row>
    <row r="144" spans="1:22" s="26" customFormat="1" x14ac:dyDescent="0.2">
      <c r="A144" s="338" t="s">
        <v>1210</v>
      </c>
      <c r="B144" s="281" t="s">
        <v>1209</v>
      </c>
      <c r="C144" s="50" t="s">
        <v>27</v>
      </c>
      <c r="D144" s="107">
        <v>16</v>
      </c>
      <c r="E144" s="93" t="s">
        <v>62</v>
      </c>
      <c r="F144" s="203">
        <v>8.9999999999999993E-3</v>
      </c>
      <c r="G144" s="17">
        <v>16</v>
      </c>
      <c r="H144" s="52">
        <v>144</v>
      </c>
      <c r="I144" s="85">
        <v>4.8</v>
      </c>
      <c r="J144" s="88">
        <v>5.35</v>
      </c>
      <c r="K144" s="15"/>
      <c r="L144" s="15"/>
      <c r="M144" s="15"/>
      <c r="N144" s="15"/>
      <c r="O144" s="15"/>
    </row>
    <row r="145" spans="1:15" s="26" customFormat="1" x14ac:dyDescent="0.2">
      <c r="A145" s="338" t="s">
        <v>1145</v>
      </c>
      <c r="B145" s="911" t="s">
        <v>585</v>
      </c>
      <c r="C145" s="912" t="s">
        <v>27</v>
      </c>
      <c r="D145" s="913">
        <v>16</v>
      </c>
      <c r="E145" s="914" t="s">
        <v>62</v>
      </c>
      <c r="F145" s="915">
        <v>8.9999999999999993E-3</v>
      </c>
      <c r="G145" s="916">
        <v>16</v>
      </c>
      <c r="H145" s="917">
        <v>144</v>
      </c>
      <c r="I145" s="918">
        <v>4.8</v>
      </c>
      <c r="J145" s="919">
        <v>5.35</v>
      </c>
      <c r="K145" s="15"/>
      <c r="L145" s="15"/>
      <c r="M145" s="15"/>
      <c r="N145" s="15"/>
      <c r="O145" s="15"/>
    </row>
    <row r="146" spans="1:15" s="26" customFormat="1" x14ac:dyDescent="0.2">
      <c r="A146" s="338" t="s">
        <v>1144</v>
      </c>
      <c r="B146" s="911" t="s">
        <v>586</v>
      </c>
      <c r="C146" s="912" t="s">
        <v>27</v>
      </c>
      <c r="D146" s="913">
        <v>16</v>
      </c>
      <c r="E146" s="914" t="s">
        <v>62</v>
      </c>
      <c r="F146" s="915">
        <v>8.9999999999999993E-3</v>
      </c>
      <c r="G146" s="916">
        <v>16</v>
      </c>
      <c r="H146" s="917">
        <v>144</v>
      </c>
      <c r="I146" s="918">
        <v>4.8</v>
      </c>
      <c r="J146" s="919">
        <v>5.35</v>
      </c>
      <c r="K146" s="15"/>
      <c r="L146" s="15"/>
      <c r="M146" s="15"/>
      <c r="N146" s="15"/>
      <c r="O146" s="15"/>
    </row>
    <row r="147" spans="1:15" s="26" customFormat="1" x14ac:dyDescent="0.2">
      <c r="A147" s="338" t="s">
        <v>887</v>
      </c>
      <c r="B147" s="281" t="s">
        <v>888</v>
      </c>
      <c r="C147" s="50" t="s">
        <v>27</v>
      </c>
      <c r="D147" s="107">
        <v>16</v>
      </c>
      <c r="E147" s="93" t="s">
        <v>62</v>
      </c>
      <c r="F147" s="203">
        <v>8.9999999999999993E-3</v>
      </c>
      <c r="G147" s="17">
        <v>16</v>
      </c>
      <c r="H147" s="52">
        <v>144</v>
      </c>
      <c r="I147" s="85">
        <v>4.8</v>
      </c>
      <c r="J147" s="88">
        <v>5.35</v>
      </c>
      <c r="K147" s="15"/>
      <c r="L147" s="15"/>
      <c r="M147" s="15"/>
      <c r="N147" s="15"/>
      <c r="O147" s="15"/>
    </row>
    <row r="148" spans="1:15" s="26" customFormat="1" x14ac:dyDescent="0.2">
      <c r="A148" s="338" t="s">
        <v>288</v>
      </c>
      <c r="B148" s="281" t="s">
        <v>143</v>
      </c>
      <c r="C148" s="272" t="s">
        <v>31</v>
      </c>
      <c r="D148" s="183">
        <v>10</v>
      </c>
      <c r="E148" s="93" t="s">
        <v>62</v>
      </c>
      <c r="F148" s="202">
        <v>8.9999999999999993E-3</v>
      </c>
      <c r="G148" s="17">
        <v>16</v>
      </c>
      <c r="H148" s="52">
        <v>144</v>
      </c>
      <c r="I148" s="85">
        <v>5</v>
      </c>
      <c r="J148" s="88">
        <v>5.51</v>
      </c>
      <c r="K148" s="15"/>
      <c r="L148" s="15"/>
      <c r="M148" s="15"/>
      <c r="N148" s="15"/>
      <c r="O148" s="15"/>
    </row>
    <row r="149" spans="1:15" s="26" customFormat="1" x14ac:dyDescent="0.2">
      <c r="A149" s="338" t="s">
        <v>289</v>
      </c>
      <c r="B149" s="281" t="s">
        <v>142</v>
      </c>
      <c r="C149" s="272" t="s">
        <v>31</v>
      </c>
      <c r="D149" s="183">
        <v>10</v>
      </c>
      <c r="E149" s="93" t="s">
        <v>62</v>
      </c>
      <c r="F149" s="202">
        <v>8.9999999999999993E-3</v>
      </c>
      <c r="G149" s="17">
        <v>16</v>
      </c>
      <c r="H149" s="52">
        <v>144</v>
      </c>
      <c r="I149" s="85">
        <v>5</v>
      </c>
      <c r="J149" s="88">
        <v>5.51</v>
      </c>
      <c r="K149" s="15"/>
      <c r="L149" s="15"/>
      <c r="M149" s="15"/>
      <c r="N149" s="15"/>
      <c r="O149" s="15"/>
    </row>
    <row r="150" spans="1:15" s="26" customFormat="1" x14ac:dyDescent="0.2">
      <c r="A150" s="338" t="s">
        <v>290</v>
      </c>
      <c r="B150" s="281" t="s">
        <v>205</v>
      </c>
      <c r="C150" s="272" t="s">
        <v>31</v>
      </c>
      <c r="D150" s="183">
        <v>10</v>
      </c>
      <c r="E150" s="93" t="s">
        <v>62</v>
      </c>
      <c r="F150" s="202">
        <v>8.9999999999999993E-3</v>
      </c>
      <c r="G150" s="17">
        <v>16</v>
      </c>
      <c r="H150" s="52">
        <v>144</v>
      </c>
      <c r="I150" s="85">
        <v>5</v>
      </c>
      <c r="J150" s="88">
        <v>5.51</v>
      </c>
      <c r="K150" s="15"/>
      <c r="L150" s="15"/>
      <c r="M150" s="15"/>
      <c r="N150" s="15"/>
      <c r="O150" s="15"/>
    </row>
    <row r="151" spans="1:15" s="26" customFormat="1" x14ac:dyDescent="0.2">
      <c r="A151" s="338" t="s">
        <v>291</v>
      </c>
      <c r="B151" s="281" t="s">
        <v>149</v>
      </c>
      <c r="C151" s="272" t="s">
        <v>31</v>
      </c>
      <c r="D151" s="183">
        <v>10</v>
      </c>
      <c r="E151" s="93" t="s">
        <v>62</v>
      </c>
      <c r="F151" s="202">
        <v>8.9999999999999993E-3</v>
      </c>
      <c r="G151" s="17">
        <v>16</v>
      </c>
      <c r="H151" s="52">
        <v>144</v>
      </c>
      <c r="I151" s="85">
        <v>5</v>
      </c>
      <c r="J151" s="88">
        <v>5.51</v>
      </c>
      <c r="K151" s="15"/>
      <c r="L151" s="15"/>
      <c r="M151" s="15"/>
      <c r="N151" s="15"/>
      <c r="O151" s="15"/>
    </row>
    <row r="152" spans="1:15" s="26" customFormat="1" x14ac:dyDescent="0.2">
      <c r="A152" s="338" t="s">
        <v>292</v>
      </c>
      <c r="B152" s="281" t="s">
        <v>206</v>
      </c>
      <c r="C152" s="272" t="s">
        <v>31</v>
      </c>
      <c r="D152" s="183">
        <v>10</v>
      </c>
      <c r="E152" s="93" t="s">
        <v>62</v>
      </c>
      <c r="F152" s="202">
        <v>8.9999999999999993E-3</v>
      </c>
      <c r="G152" s="17">
        <v>16</v>
      </c>
      <c r="H152" s="52">
        <v>144</v>
      </c>
      <c r="I152" s="85">
        <v>5</v>
      </c>
      <c r="J152" s="88">
        <v>5.51</v>
      </c>
      <c r="K152" s="15"/>
      <c r="L152" s="15"/>
      <c r="M152" s="15"/>
      <c r="N152" s="15"/>
      <c r="O152" s="15"/>
    </row>
    <row r="153" spans="1:15" s="26" customFormat="1" x14ac:dyDescent="0.2">
      <c r="A153" s="338" t="s">
        <v>293</v>
      </c>
      <c r="B153" s="281" t="s">
        <v>146</v>
      </c>
      <c r="C153" s="272" t="s">
        <v>31</v>
      </c>
      <c r="D153" s="183">
        <v>10</v>
      </c>
      <c r="E153" s="93" t="s">
        <v>62</v>
      </c>
      <c r="F153" s="202">
        <v>8.9999999999999993E-3</v>
      </c>
      <c r="G153" s="17">
        <v>16</v>
      </c>
      <c r="H153" s="52">
        <v>144</v>
      </c>
      <c r="I153" s="85">
        <v>5</v>
      </c>
      <c r="J153" s="88">
        <v>5.51</v>
      </c>
      <c r="K153" s="15"/>
      <c r="L153" s="15"/>
      <c r="M153" s="15"/>
      <c r="N153" s="15"/>
      <c r="O153" s="15"/>
    </row>
    <row r="154" spans="1:15" s="26" customFormat="1" x14ac:dyDescent="0.2">
      <c r="A154" s="338" t="s">
        <v>294</v>
      </c>
      <c r="B154" s="802" t="s">
        <v>147</v>
      </c>
      <c r="C154" s="272" t="s">
        <v>31</v>
      </c>
      <c r="D154" s="183">
        <v>10</v>
      </c>
      <c r="E154" s="93" t="s">
        <v>62</v>
      </c>
      <c r="F154" s="202">
        <v>8.9999999999999993E-3</v>
      </c>
      <c r="G154" s="17">
        <v>16</v>
      </c>
      <c r="H154" s="52">
        <v>144</v>
      </c>
      <c r="I154" s="85">
        <v>5</v>
      </c>
      <c r="J154" s="88">
        <v>5.51</v>
      </c>
      <c r="K154" s="15"/>
      <c r="L154" s="15"/>
      <c r="M154" s="15"/>
      <c r="N154" s="15"/>
      <c r="O154" s="15"/>
    </row>
    <row r="155" spans="1:15" s="26" customFormat="1" x14ac:dyDescent="0.2">
      <c r="A155" s="338" t="s">
        <v>838</v>
      </c>
      <c r="B155" s="802" t="s">
        <v>839</v>
      </c>
      <c r="C155" s="272" t="s">
        <v>31</v>
      </c>
      <c r="D155" s="183">
        <v>10</v>
      </c>
      <c r="E155" s="93" t="s">
        <v>62</v>
      </c>
      <c r="F155" s="202">
        <v>8.9999999999999993E-3</v>
      </c>
      <c r="G155" s="17">
        <v>16</v>
      </c>
      <c r="H155" s="52">
        <v>144</v>
      </c>
      <c r="I155" s="85">
        <v>5</v>
      </c>
      <c r="J155" s="88">
        <v>5.51</v>
      </c>
      <c r="K155" s="15"/>
      <c r="L155" s="15"/>
      <c r="M155" s="15"/>
      <c r="N155" s="15"/>
      <c r="O155" s="15"/>
    </row>
    <row r="156" spans="1:15" s="26" customFormat="1" x14ac:dyDescent="0.2">
      <c r="A156" s="338" t="s">
        <v>1118</v>
      </c>
      <c r="B156" s="911" t="s">
        <v>585</v>
      </c>
      <c r="C156" s="912" t="s">
        <v>31</v>
      </c>
      <c r="D156" s="913">
        <v>10</v>
      </c>
      <c r="E156" s="914" t="s">
        <v>62</v>
      </c>
      <c r="F156" s="915">
        <v>8.9999999999999993E-3</v>
      </c>
      <c r="G156" s="916">
        <v>16</v>
      </c>
      <c r="H156" s="917">
        <v>144</v>
      </c>
      <c r="I156" s="918">
        <v>5</v>
      </c>
      <c r="J156" s="919">
        <v>5.51</v>
      </c>
      <c r="K156" s="15"/>
      <c r="L156" s="15"/>
      <c r="M156" s="15"/>
      <c r="N156" s="15"/>
      <c r="O156" s="15"/>
    </row>
    <row r="157" spans="1:15" s="26" customFormat="1" x14ac:dyDescent="0.2">
      <c r="A157" s="338" t="s">
        <v>1116</v>
      </c>
      <c r="B157" s="911" t="s">
        <v>586</v>
      </c>
      <c r="C157" s="912" t="s">
        <v>31</v>
      </c>
      <c r="D157" s="913">
        <v>10</v>
      </c>
      <c r="E157" s="914" t="s">
        <v>62</v>
      </c>
      <c r="F157" s="915">
        <v>8.9999999999999993E-3</v>
      </c>
      <c r="G157" s="916">
        <v>16</v>
      </c>
      <c r="H157" s="917">
        <v>144</v>
      </c>
      <c r="I157" s="918">
        <v>5</v>
      </c>
      <c r="J157" s="919">
        <v>5.51</v>
      </c>
      <c r="K157" s="15"/>
      <c r="L157" s="15"/>
      <c r="M157" s="15"/>
      <c r="N157" s="15"/>
      <c r="O157" s="15"/>
    </row>
    <row r="158" spans="1:15" s="26" customFormat="1" x14ac:dyDescent="0.2">
      <c r="A158" s="338" t="s">
        <v>295</v>
      </c>
      <c r="B158" s="803" t="s">
        <v>143</v>
      </c>
      <c r="C158" s="812" t="s">
        <v>209</v>
      </c>
      <c r="D158" s="808">
        <v>6</v>
      </c>
      <c r="E158" s="432" t="s">
        <v>62</v>
      </c>
      <c r="F158" s="433">
        <v>8.9999999999999993E-3</v>
      </c>
      <c r="G158" s="434">
        <v>16</v>
      </c>
      <c r="H158" s="431">
        <v>144</v>
      </c>
      <c r="I158" s="435">
        <v>4.2</v>
      </c>
      <c r="J158" s="452">
        <v>4.66</v>
      </c>
      <c r="K158" s="15"/>
      <c r="L158" s="15"/>
      <c r="M158" s="15"/>
      <c r="N158" s="15"/>
      <c r="O158" s="15"/>
    </row>
    <row r="159" spans="1:15" s="26" customFormat="1" x14ac:dyDescent="0.2">
      <c r="A159" s="338" t="s">
        <v>296</v>
      </c>
      <c r="B159" s="803" t="s">
        <v>149</v>
      </c>
      <c r="C159" s="812" t="s">
        <v>209</v>
      </c>
      <c r="D159" s="808">
        <v>6</v>
      </c>
      <c r="E159" s="432" t="s">
        <v>62</v>
      </c>
      <c r="F159" s="433">
        <v>8.9999999999999993E-3</v>
      </c>
      <c r="G159" s="434">
        <v>16</v>
      </c>
      <c r="H159" s="431">
        <v>144</v>
      </c>
      <c r="I159" s="435">
        <v>4.2</v>
      </c>
      <c r="J159" s="452">
        <v>4.66</v>
      </c>
      <c r="K159" s="15"/>
      <c r="L159" s="15"/>
      <c r="M159" s="15"/>
      <c r="N159" s="15"/>
      <c r="O159" s="15"/>
    </row>
    <row r="160" spans="1:15" s="26" customFormat="1" hidden="1" x14ac:dyDescent="0.2">
      <c r="A160" s="338"/>
      <c r="B160" s="804" t="s">
        <v>585</v>
      </c>
      <c r="C160" s="812" t="s">
        <v>209</v>
      </c>
      <c r="D160" s="808">
        <v>6</v>
      </c>
      <c r="E160" s="432" t="s">
        <v>62</v>
      </c>
      <c r="F160" s="433">
        <v>8.9999999999999993E-3</v>
      </c>
      <c r="G160" s="434">
        <v>16</v>
      </c>
      <c r="H160" s="431">
        <v>144</v>
      </c>
      <c r="I160" s="435">
        <v>4.2</v>
      </c>
      <c r="J160" s="452">
        <v>4.66</v>
      </c>
      <c r="K160" s="15"/>
      <c r="L160" s="15"/>
      <c r="M160" s="15"/>
      <c r="N160" s="15"/>
      <c r="O160" s="15"/>
    </row>
    <row r="161" spans="1:15" s="26" customFormat="1" ht="13.5" hidden="1" thickBot="1" x14ac:dyDescent="0.25">
      <c r="A161" s="338"/>
      <c r="B161" s="805" t="s">
        <v>586</v>
      </c>
      <c r="C161" s="813" t="s">
        <v>209</v>
      </c>
      <c r="D161" s="809">
        <v>6</v>
      </c>
      <c r="E161" s="560" t="s">
        <v>62</v>
      </c>
      <c r="F161" s="561">
        <v>8.9999999999999993E-3</v>
      </c>
      <c r="G161" s="562">
        <v>16</v>
      </c>
      <c r="H161" s="559">
        <v>144</v>
      </c>
      <c r="I161" s="563">
        <v>4.2</v>
      </c>
      <c r="J161" s="564">
        <v>4.66</v>
      </c>
      <c r="K161" s="103"/>
      <c r="L161" s="103"/>
      <c r="M161" s="103"/>
      <c r="N161" s="103"/>
      <c r="O161" s="103"/>
    </row>
    <row r="162" spans="1:15" s="26" customFormat="1" ht="13.5" customHeight="1" thickBot="1" x14ac:dyDescent="0.25">
      <c r="A162" s="338"/>
      <c r="B162" s="232" t="s">
        <v>163</v>
      </c>
      <c r="C162" s="244"/>
      <c r="D162" s="224"/>
      <c r="E162" s="224" t="s">
        <v>161</v>
      </c>
      <c r="F162" s="225">
        <f>SUMPRODUCT($F$133:$F$161,K133:K161)</f>
        <v>0</v>
      </c>
      <c r="G162" s="225">
        <f>SUMPRODUCT($F$133:$F$161,L133:L161)</f>
        <v>0</v>
      </c>
      <c r="H162" s="225">
        <f>SUMPRODUCT($F$133:$F$161,M133:M161)</f>
        <v>0</v>
      </c>
      <c r="I162" s="225">
        <f>SUMPRODUCT($F$133:$F$161,N133:N161)</f>
        <v>0</v>
      </c>
      <c r="J162" s="225">
        <f>SUMPRODUCT($F$133:$F$161,O133:O161)</f>
        <v>0</v>
      </c>
      <c r="K162" s="128">
        <f>SUMPRODUCT($I$133:$I$161,K133:K161)</f>
        <v>0</v>
      </c>
      <c r="L162" s="128">
        <f>SUMPRODUCT($I$133:$I$161,L133:L161)</f>
        <v>0</v>
      </c>
      <c r="M162" s="128">
        <f>SUMPRODUCT($I$133:$I$161,M133:M161)</f>
        <v>0</v>
      </c>
      <c r="N162" s="128">
        <f>SUMPRODUCT($I$133:$I$161,N133:N161)</f>
        <v>0</v>
      </c>
      <c r="O162" s="128">
        <f>SUMPRODUCT($I$133:$I$161,O133:O161)</f>
        <v>0</v>
      </c>
    </row>
    <row r="163" spans="1:15" s="26" customFormat="1" ht="13.5" customHeight="1" thickBot="1" x14ac:dyDescent="0.25">
      <c r="A163" s="338"/>
      <c r="B163" s="226" t="s">
        <v>34</v>
      </c>
      <c r="C163" s="227"/>
      <c r="D163" s="228"/>
      <c r="E163" s="228"/>
      <c r="F163" s="229"/>
      <c r="G163" s="228"/>
      <c r="H163" s="230"/>
      <c r="I163" s="230"/>
      <c r="J163" s="347"/>
      <c r="K163" s="970">
        <f>SUMPRODUCT($J$133:$J$161,K133:K161)</f>
        <v>0</v>
      </c>
      <c r="L163" s="348">
        <f>SUMPRODUCT($J$133:$J$161,L133:L161)</f>
        <v>0</v>
      </c>
      <c r="M163" s="970">
        <f>SUMPRODUCT($J$133:$J$161,M133:M161)</f>
        <v>0</v>
      </c>
      <c r="N163" s="348">
        <f>SUMPRODUCT($J$133:$J$161,N133:N161)</f>
        <v>0</v>
      </c>
      <c r="O163" s="970">
        <f>SUMPRODUCT($J$133:$J$161,O133:O161)</f>
        <v>0</v>
      </c>
    </row>
    <row r="164" spans="1:15" s="26" customFormat="1" ht="13.5" thickBot="1" x14ac:dyDescent="0.25">
      <c r="A164" s="338"/>
      <c r="B164" s="25" t="s">
        <v>13</v>
      </c>
      <c r="C164" s="945"/>
      <c r="D164" s="25"/>
      <c r="E164" s="25"/>
      <c r="F164" s="934"/>
      <c r="G164" s="25"/>
      <c r="H164" s="25"/>
      <c r="I164" s="25"/>
      <c r="J164" s="168"/>
      <c r="K164" s="293"/>
      <c r="L164" s="413"/>
      <c r="M164" s="293"/>
      <c r="N164" s="413"/>
      <c r="O164" s="293"/>
    </row>
    <row r="165" spans="1:15" s="26" customFormat="1" x14ac:dyDescent="0.2">
      <c r="A165" s="865" t="s">
        <v>1330</v>
      </c>
      <c r="B165" s="1037" t="s">
        <v>1235</v>
      </c>
      <c r="C165" s="1038" t="s">
        <v>170</v>
      </c>
      <c r="D165" s="1039">
        <v>36</v>
      </c>
      <c r="E165" s="1040" t="s">
        <v>62</v>
      </c>
      <c r="F165" s="1041">
        <v>7.0000000000000001E-3</v>
      </c>
      <c r="G165" s="1042">
        <v>21</v>
      </c>
      <c r="H165" s="1043">
        <v>147</v>
      </c>
      <c r="I165" s="1044">
        <v>2.52</v>
      </c>
      <c r="J165" s="1045">
        <v>2.88</v>
      </c>
      <c r="K165" s="15"/>
      <c r="L165" s="488"/>
      <c r="M165" s="15"/>
      <c r="N165" s="488"/>
      <c r="O165" s="15"/>
    </row>
    <row r="166" spans="1:15" s="26" customFormat="1" x14ac:dyDescent="0.2">
      <c r="A166" s="865" t="s">
        <v>1279</v>
      </c>
      <c r="B166" s="961" t="s">
        <v>1235</v>
      </c>
      <c r="C166" s="50" t="s">
        <v>2</v>
      </c>
      <c r="D166" s="107">
        <v>18</v>
      </c>
      <c r="E166" s="93" t="s">
        <v>62</v>
      </c>
      <c r="F166" s="212">
        <v>7.0000000000000001E-3</v>
      </c>
      <c r="G166" s="195">
        <v>21</v>
      </c>
      <c r="H166" s="955">
        <v>147</v>
      </c>
      <c r="I166" s="125">
        <v>2.52</v>
      </c>
      <c r="J166" s="126">
        <v>2.88</v>
      </c>
      <c r="K166" s="15"/>
      <c r="L166" s="488"/>
      <c r="M166" s="15"/>
      <c r="N166" s="488"/>
      <c r="O166" s="15"/>
    </row>
    <row r="167" spans="1:15" s="26" customFormat="1" x14ac:dyDescent="0.2">
      <c r="A167" s="865" t="s">
        <v>297</v>
      </c>
      <c r="B167" s="961" t="s">
        <v>96</v>
      </c>
      <c r="C167" s="50" t="s">
        <v>736</v>
      </c>
      <c r="D167" s="107">
        <v>12</v>
      </c>
      <c r="E167" s="93" t="s">
        <v>62</v>
      </c>
      <c r="F167" s="212">
        <v>7.0000000000000001E-3</v>
      </c>
      <c r="G167" s="195">
        <v>19</v>
      </c>
      <c r="H167" s="955">
        <v>190</v>
      </c>
      <c r="I167" s="125">
        <v>2.16</v>
      </c>
      <c r="J167" s="126">
        <v>3.98</v>
      </c>
      <c r="K167" s="15"/>
      <c r="L167" s="488"/>
      <c r="M167" s="15"/>
      <c r="N167" s="488"/>
      <c r="O167" s="15"/>
    </row>
    <row r="168" spans="1:15" s="26" customFormat="1" x14ac:dyDescent="0.2">
      <c r="A168" s="865" t="s">
        <v>298</v>
      </c>
      <c r="B168" s="961" t="s">
        <v>14</v>
      </c>
      <c r="C168" s="278" t="s">
        <v>31</v>
      </c>
      <c r="D168" s="107">
        <v>12</v>
      </c>
      <c r="E168" s="93" t="s">
        <v>62</v>
      </c>
      <c r="F168" s="212">
        <v>0.01</v>
      </c>
      <c r="G168" s="195">
        <v>11</v>
      </c>
      <c r="H168" s="127">
        <v>66</v>
      </c>
      <c r="I168" s="85">
        <v>6</v>
      </c>
      <c r="J168" s="88">
        <v>9.7100000000000009</v>
      </c>
      <c r="K168" s="15"/>
      <c r="L168" s="488"/>
      <c r="M168" s="15"/>
      <c r="N168" s="488"/>
      <c r="O168" s="15"/>
    </row>
    <row r="169" spans="1:15" s="26" customFormat="1" ht="13.5" thickBot="1" x14ac:dyDescent="0.25">
      <c r="A169" s="865" t="s">
        <v>299</v>
      </c>
      <c r="B169" s="961" t="s">
        <v>14</v>
      </c>
      <c r="C169" s="50" t="s">
        <v>541</v>
      </c>
      <c r="D169" s="107">
        <v>6</v>
      </c>
      <c r="E169" s="93" t="s">
        <v>62</v>
      </c>
      <c r="F169" s="203">
        <v>1.2999999999999999E-2</v>
      </c>
      <c r="G169" s="410">
        <v>16</v>
      </c>
      <c r="H169" s="406">
        <v>80</v>
      </c>
      <c r="I169" s="85">
        <v>6</v>
      </c>
      <c r="J169" s="88">
        <v>8.86</v>
      </c>
      <c r="K169" s="103"/>
      <c r="L169" s="488"/>
      <c r="M169" s="103"/>
      <c r="N169" s="488"/>
      <c r="O169" s="103"/>
    </row>
    <row r="170" spans="1:15" s="26" customFormat="1" ht="13.5" customHeight="1" thickBot="1" x14ac:dyDescent="0.25">
      <c r="A170" s="865"/>
      <c r="B170" s="962" t="s">
        <v>163</v>
      </c>
      <c r="C170" s="964"/>
      <c r="D170" s="963"/>
      <c r="E170" s="958" t="s">
        <v>161</v>
      </c>
      <c r="F170" s="959">
        <f>SUMPRODUCT($F$165:$F$169,K165:K169)</f>
        <v>0</v>
      </c>
      <c r="G170" s="959">
        <f>SUMPRODUCT($F$165:$F$169,L165:L169)</f>
        <v>0</v>
      </c>
      <c r="H170" s="959">
        <f>SUMPRODUCT($F$165:$F$169,M165:M169)</f>
        <v>0</v>
      </c>
      <c r="I170" s="959">
        <f>SUMPRODUCT($F$165:$F$169,N165:N169)</f>
        <v>0</v>
      </c>
      <c r="J170" s="960">
        <f>SUMPRODUCT($F$165:$F$169,O165:O169)</f>
        <v>0</v>
      </c>
      <c r="K170" s="109">
        <f>SUMPRODUCT($I$165:$I$169,K165:K169)</f>
        <v>0</v>
      </c>
      <c r="L170" s="109">
        <f t="shared" ref="L170:N170" si="31">SUMPRODUCT($I$165:$I$169,L165:L169)</f>
        <v>0</v>
      </c>
      <c r="M170" s="109">
        <f>SUMPRODUCT($I$165:$I$169,M165:M169)</f>
        <v>0</v>
      </c>
      <c r="N170" s="109">
        <f t="shared" si="31"/>
        <v>0</v>
      </c>
      <c r="O170" s="109">
        <f>SUMPRODUCT($I$165:$I$169,O165:O169)</f>
        <v>0</v>
      </c>
    </row>
    <row r="171" spans="1:15" s="26" customFormat="1" ht="13.5" customHeight="1" thickBot="1" x14ac:dyDescent="0.25">
      <c r="A171" s="338"/>
      <c r="B171" s="519" t="s">
        <v>34</v>
      </c>
      <c r="C171" s="520"/>
      <c r="D171" s="493"/>
      <c r="E171" s="493"/>
      <c r="F171" s="956"/>
      <c r="G171" s="493"/>
      <c r="H171" s="521"/>
      <c r="I171" s="521"/>
      <c r="J171" s="957"/>
      <c r="K171" s="110">
        <f>SUMPRODUCT($J$165:$J$169,K165:K169)</f>
        <v>0</v>
      </c>
      <c r="L171" s="110">
        <f t="shared" ref="L171:O171" si="32">SUMPRODUCT($J$165:$J$169,L165:L169)</f>
        <v>0</v>
      </c>
      <c r="M171" s="110">
        <f t="shared" si="32"/>
        <v>0</v>
      </c>
      <c r="N171" s="110">
        <f t="shared" si="32"/>
        <v>0</v>
      </c>
      <c r="O171" s="110">
        <f t="shared" si="32"/>
        <v>0</v>
      </c>
    </row>
    <row r="172" spans="1:15" s="26" customFormat="1" ht="12.75" customHeight="1" thickBot="1" x14ac:dyDescent="0.25">
      <c r="A172" s="585"/>
      <c r="B172" s="373" t="s">
        <v>22</v>
      </c>
      <c r="C172" s="187"/>
      <c r="D172" s="45"/>
      <c r="E172" s="45"/>
      <c r="F172" s="206"/>
      <c r="G172" s="45"/>
      <c r="H172" s="45"/>
      <c r="I172" s="45"/>
      <c r="J172" s="118"/>
      <c r="K172" s="293"/>
      <c r="L172" s="371"/>
      <c r="M172" s="293"/>
      <c r="N172" s="371"/>
      <c r="O172" s="293"/>
    </row>
    <row r="173" spans="1:15" s="26" customFormat="1" x14ac:dyDescent="0.2">
      <c r="A173" s="617" t="s">
        <v>308</v>
      </c>
      <c r="B173" s="737" t="s">
        <v>18</v>
      </c>
      <c r="C173" s="104" t="s">
        <v>27</v>
      </c>
      <c r="D173" s="477">
        <v>16</v>
      </c>
      <c r="E173" s="91" t="s">
        <v>62</v>
      </c>
      <c r="F173" s="211">
        <v>8.9999999999999993E-3</v>
      </c>
      <c r="G173" s="19">
        <v>16</v>
      </c>
      <c r="H173" s="75">
        <v>144</v>
      </c>
      <c r="I173" s="92">
        <v>4.8</v>
      </c>
      <c r="J173" s="375">
        <v>5.36</v>
      </c>
      <c r="K173" s="363"/>
      <c r="L173" s="363"/>
      <c r="M173" s="363"/>
      <c r="N173" s="363"/>
      <c r="O173" s="363"/>
    </row>
    <row r="174" spans="1:15" s="26" customFormat="1" x14ac:dyDescent="0.2">
      <c r="A174" s="338" t="s">
        <v>303</v>
      </c>
      <c r="B174" s="330" t="s">
        <v>19</v>
      </c>
      <c r="C174" s="105" t="s">
        <v>27</v>
      </c>
      <c r="D174" s="436">
        <v>16</v>
      </c>
      <c r="E174" s="93" t="s">
        <v>62</v>
      </c>
      <c r="F174" s="212">
        <v>8.9999999999999993E-3</v>
      </c>
      <c r="G174" s="283">
        <v>16</v>
      </c>
      <c r="H174" s="106">
        <v>144</v>
      </c>
      <c r="I174" s="85">
        <v>4.8</v>
      </c>
      <c r="J174" s="356">
        <v>5.36</v>
      </c>
      <c r="K174" s="15"/>
      <c r="L174" s="15"/>
      <c r="M174" s="15"/>
      <c r="N174" s="15"/>
      <c r="O174" s="15"/>
    </row>
    <row r="175" spans="1:15" s="26" customFormat="1" x14ac:dyDescent="0.2">
      <c r="A175" s="338" t="s">
        <v>301</v>
      </c>
      <c r="B175" s="331" t="s">
        <v>20</v>
      </c>
      <c r="C175" s="105" t="s">
        <v>27</v>
      </c>
      <c r="D175" s="436">
        <v>16</v>
      </c>
      <c r="E175" s="93" t="s">
        <v>62</v>
      </c>
      <c r="F175" s="212">
        <v>8.9999999999999993E-3</v>
      </c>
      <c r="G175" s="283">
        <v>16</v>
      </c>
      <c r="H175" s="106">
        <v>144</v>
      </c>
      <c r="I175" s="85">
        <v>4.8</v>
      </c>
      <c r="J175" s="356">
        <v>5.36</v>
      </c>
      <c r="K175" s="15"/>
      <c r="L175" s="15"/>
      <c r="M175" s="15"/>
      <c r="N175" s="15"/>
      <c r="O175" s="15"/>
    </row>
    <row r="176" spans="1:15" s="26" customFormat="1" x14ac:dyDescent="0.2">
      <c r="A176" s="338" t="s">
        <v>302</v>
      </c>
      <c r="B176" s="331" t="s">
        <v>21</v>
      </c>
      <c r="C176" s="105" t="s">
        <v>27</v>
      </c>
      <c r="D176" s="436">
        <v>16</v>
      </c>
      <c r="E176" s="93" t="s">
        <v>62</v>
      </c>
      <c r="F176" s="212">
        <v>8.9999999999999993E-3</v>
      </c>
      <c r="G176" s="283">
        <v>16</v>
      </c>
      <c r="H176" s="106">
        <v>144</v>
      </c>
      <c r="I176" s="85">
        <v>4.8</v>
      </c>
      <c r="J176" s="356">
        <v>5.36</v>
      </c>
      <c r="K176" s="15"/>
      <c r="L176" s="15"/>
      <c r="M176" s="15"/>
      <c r="N176" s="15"/>
      <c r="O176" s="15"/>
    </row>
    <row r="177" spans="1:15" s="26" customFormat="1" x14ac:dyDescent="0.2">
      <c r="A177" s="338" t="s">
        <v>1363</v>
      </c>
      <c r="B177" s="1078" t="s">
        <v>1364</v>
      </c>
      <c r="C177" s="1047" t="s">
        <v>27</v>
      </c>
      <c r="D177" s="1027">
        <v>16</v>
      </c>
      <c r="E177" s="1033" t="s">
        <v>62</v>
      </c>
      <c r="F177" s="1049">
        <v>8.9999999999999993E-3</v>
      </c>
      <c r="G177" s="1054">
        <v>16</v>
      </c>
      <c r="H177" s="1055">
        <v>144</v>
      </c>
      <c r="I177" s="1056">
        <v>4.8</v>
      </c>
      <c r="J177" s="1057">
        <v>5.36</v>
      </c>
      <c r="K177" s="15"/>
      <c r="L177" s="15"/>
      <c r="M177" s="15"/>
      <c r="N177" s="15"/>
      <c r="O177" s="15"/>
    </row>
    <row r="178" spans="1:15" s="26" customFormat="1" x14ac:dyDescent="0.2">
      <c r="A178" s="338" t="s">
        <v>307</v>
      </c>
      <c r="B178" s="330" t="s">
        <v>23</v>
      </c>
      <c r="C178" s="105" t="s">
        <v>27</v>
      </c>
      <c r="D178" s="436">
        <v>16</v>
      </c>
      <c r="E178" s="93" t="s">
        <v>62</v>
      </c>
      <c r="F178" s="212">
        <v>8.9999999999999993E-3</v>
      </c>
      <c r="G178" s="283">
        <v>16</v>
      </c>
      <c r="H178" s="106">
        <v>144</v>
      </c>
      <c r="I178" s="85">
        <v>4.8</v>
      </c>
      <c r="J178" s="356">
        <v>5.36</v>
      </c>
      <c r="K178" s="15"/>
      <c r="L178" s="15"/>
      <c r="M178" s="15"/>
      <c r="N178" s="15"/>
      <c r="O178" s="15"/>
    </row>
    <row r="179" spans="1:15" s="26" customFormat="1" x14ac:dyDescent="0.2">
      <c r="A179" s="338" t="s">
        <v>306</v>
      </c>
      <c r="B179" s="330" t="s">
        <v>223</v>
      </c>
      <c r="C179" s="278" t="s">
        <v>27</v>
      </c>
      <c r="D179" s="436">
        <v>16</v>
      </c>
      <c r="E179" s="93" t="s">
        <v>62</v>
      </c>
      <c r="F179" s="212">
        <v>8.9999999999999993E-3</v>
      </c>
      <c r="G179" s="410">
        <v>16</v>
      </c>
      <c r="H179" s="406">
        <v>144</v>
      </c>
      <c r="I179" s="85">
        <v>4.8</v>
      </c>
      <c r="J179" s="356">
        <v>5.36</v>
      </c>
      <c r="K179" s="15"/>
      <c r="L179" s="15"/>
      <c r="M179" s="15"/>
      <c r="N179" s="15"/>
      <c r="O179" s="15"/>
    </row>
    <row r="180" spans="1:15" s="26" customFormat="1" x14ac:dyDescent="0.2">
      <c r="A180" s="338" t="s">
        <v>305</v>
      </c>
      <c r="B180" s="330" t="s">
        <v>24</v>
      </c>
      <c r="C180" s="105" t="s">
        <v>27</v>
      </c>
      <c r="D180" s="436">
        <v>16</v>
      </c>
      <c r="E180" s="93" t="s">
        <v>62</v>
      </c>
      <c r="F180" s="212">
        <v>8.9999999999999993E-3</v>
      </c>
      <c r="G180" s="283">
        <v>16</v>
      </c>
      <c r="H180" s="106">
        <v>144</v>
      </c>
      <c r="I180" s="85">
        <v>4.8</v>
      </c>
      <c r="J180" s="356">
        <v>5.36</v>
      </c>
      <c r="K180" s="15"/>
      <c r="L180" s="15"/>
      <c r="M180" s="15"/>
      <c r="N180" s="15"/>
      <c r="O180" s="15"/>
    </row>
    <row r="181" spans="1:15" s="26" customFormat="1" hidden="1" x14ac:dyDescent="0.2">
      <c r="A181" s="338"/>
      <c r="B181" s="332" t="s">
        <v>153</v>
      </c>
      <c r="C181" s="279" t="s">
        <v>27</v>
      </c>
      <c r="D181" s="436">
        <v>16</v>
      </c>
      <c r="E181" s="93" t="s">
        <v>62</v>
      </c>
      <c r="F181" s="212">
        <v>8.9999999999999993E-3</v>
      </c>
      <c r="G181" s="283">
        <v>16</v>
      </c>
      <c r="H181" s="106">
        <v>144</v>
      </c>
      <c r="I181" s="85">
        <v>4.8</v>
      </c>
      <c r="J181" s="356">
        <v>5.36</v>
      </c>
      <c r="K181" s="15"/>
      <c r="L181" s="15"/>
      <c r="M181" s="15"/>
      <c r="N181" s="15"/>
      <c r="O181" s="15"/>
    </row>
    <row r="182" spans="1:15" s="26" customFormat="1" ht="13.5" customHeight="1" x14ac:dyDescent="0.2">
      <c r="A182" s="338" t="s">
        <v>310</v>
      </c>
      <c r="B182" s="332" t="s">
        <v>154</v>
      </c>
      <c r="C182" s="279" t="s">
        <v>27</v>
      </c>
      <c r="D182" s="436">
        <v>16</v>
      </c>
      <c r="E182" s="93" t="s">
        <v>62</v>
      </c>
      <c r="F182" s="212">
        <v>8.9999999999999993E-3</v>
      </c>
      <c r="G182" s="283">
        <v>16</v>
      </c>
      <c r="H182" s="106">
        <v>144</v>
      </c>
      <c r="I182" s="85">
        <v>4.8</v>
      </c>
      <c r="J182" s="356">
        <v>5.36</v>
      </c>
      <c r="K182" s="15"/>
      <c r="L182" s="15"/>
      <c r="M182" s="15"/>
      <c r="N182" s="15"/>
      <c r="O182" s="15"/>
    </row>
    <row r="183" spans="1:15" s="26" customFormat="1" x14ac:dyDescent="0.2">
      <c r="A183" s="338" t="s">
        <v>304</v>
      </c>
      <c r="B183" s="330" t="s">
        <v>187</v>
      </c>
      <c r="C183" s="278" t="s">
        <v>27</v>
      </c>
      <c r="D183" s="436">
        <v>16</v>
      </c>
      <c r="E183" s="93" t="s">
        <v>62</v>
      </c>
      <c r="F183" s="212">
        <v>8.9999999999999993E-3</v>
      </c>
      <c r="G183" s="410">
        <v>16</v>
      </c>
      <c r="H183" s="406">
        <v>144</v>
      </c>
      <c r="I183" s="85">
        <v>4.8</v>
      </c>
      <c r="J183" s="356">
        <v>5.36</v>
      </c>
      <c r="K183" s="15"/>
      <c r="L183" s="15"/>
      <c r="M183" s="15"/>
      <c r="N183" s="15"/>
      <c r="O183" s="15"/>
    </row>
    <row r="184" spans="1:15" s="26" customFormat="1" x14ac:dyDescent="0.2">
      <c r="A184" s="338" t="s">
        <v>579</v>
      </c>
      <c r="B184" s="330" t="s">
        <v>578</v>
      </c>
      <c r="C184" s="278" t="s">
        <v>27</v>
      </c>
      <c r="D184" s="436">
        <v>16</v>
      </c>
      <c r="E184" s="93" t="s">
        <v>62</v>
      </c>
      <c r="F184" s="212">
        <v>8.9999999999999993E-3</v>
      </c>
      <c r="G184" s="410">
        <v>16</v>
      </c>
      <c r="H184" s="406">
        <v>144</v>
      </c>
      <c r="I184" s="85">
        <v>4.8</v>
      </c>
      <c r="J184" s="356">
        <v>5.36</v>
      </c>
      <c r="K184" s="14"/>
      <c r="L184" s="14"/>
      <c r="M184" s="14"/>
      <c r="N184" s="14"/>
      <c r="O184" s="15"/>
    </row>
    <row r="185" spans="1:15" s="26" customFormat="1" hidden="1" x14ac:dyDescent="0.2">
      <c r="A185" s="338"/>
      <c r="B185" s="330" t="s">
        <v>608</v>
      </c>
      <c r="C185" s="278" t="s">
        <v>27</v>
      </c>
      <c r="D185" s="436">
        <v>16</v>
      </c>
      <c r="E185" s="93" t="s">
        <v>62</v>
      </c>
      <c r="F185" s="212">
        <v>8.9999999999999993E-3</v>
      </c>
      <c r="G185" s="410">
        <v>16</v>
      </c>
      <c r="H185" s="406">
        <v>144</v>
      </c>
      <c r="I185" s="85">
        <v>4.8</v>
      </c>
      <c r="J185" s="356">
        <v>5.36</v>
      </c>
      <c r="K185" s="15"/>
      <c r="L185" s="15"/>
      <c r="M185" s="15"/>
      <c r="N185" s="15"/>
      <c r="O185" s="15"/>
    </row>
    <row r="186" spans="1:15" s="26" customFormat="1" x14ac:dyDescent="0.2">
      <c r="A186" s="338" t="s">
        <v>763</v>
      </c>
      <c r="B186" s="330" t="s">
        <v>765</v>
      </c>
      <c r="C186" s="278" t="s">
        <v>27</v>
      </c>
      <c r="D186" s="436">
        <v>16</v>
      </c>
      <c r="E186" s="93" t="s">
        <v>62</v>
      </c>
      <c r="F186" s="212">
        <v>8.9999999999999993E-3</v>
      </c>
      <c r="G186" s="410">
        <v>16</v>
      </c>
      <c r="H186" s="406">
        <v>144</v>
      </c>
      <c r="I186" s="85">
        <v>4.8</v>
      </c>
      <c r="J186" s="356">
        <v>5.36</v>
      </c>
      <c r="K186" s="14"/>
      <c r="L186" s="14"/>
      <c r="M186" s="14"/>
      <c r="N186" s="14"/>
      <c r="O186" s="15"/>
    </row>
    <row r="187" spans="1:15" s="26" customFormat="1" x14ac:dyDescent="0.2">
      <c r="A187" s="338" t="s">
        <v>764</v>
      </c>
      <c r="B187" s="330" t="s">
        <v>766</v>
      </c>
      <c r="C187" s="278" t="s">
        <v>27</v>
      </c>
      <c r="D187" s="436">
        <v>16</v>
      </c>
      <c r="E187" s="93" t="s">
        <v>62</v>
      </c>
      <c r="F187" s="212">
        <v>8.9999999999999993E-3</v>
      </c>
      <c r="G187" s="410">
        <v>16</v>
      </c>
      <c r="H187" s="406">
        <v>144</v>
      </c>
      <c r="I187" s="85">
        <v>4.8</v>
      </c>
      <c r="J187" s="356">
        <v>5.36</v>
      </c>
      <c r="K187" s="14"/>
      <c r="L187" s="14"/>
      <c r="M187" s="14"/>
      <c r="N187" s="14"/>
      <c r="O187" s="15"/>
    </row>
    <row r="188" spans="1:15" s="26" customFormat="1" ht="13.5" customHeight="1" x14ac:dyDescent="0.2">
      <c r="A188" s="338" t="s">
        <v>879</v>
      </c>
      <c r="B188" s="330" t="s">
        <v>875</v>
      </c>
      <c r="C188" s="278" t="s">
        <v>27</v>
      </c>
      <c r="D188" s="436">
        <v>16</v>
      </c>
      <c r="E188" s="93" t="s">
        <v>62</v>
      </c>
      <c r="F188" s="212">
        <v>8.9999999999999993E-3</v>
      </c>
      <c r="G188" s="410">
        <v>16</v>
      </c>
      <c r="H188" s="406">
        <v>144</v>
      </c>
      <c r="I188" s="85">
        <v>4.8</v>
      </c>
      <c r="J188" s="356">
        <v>5.36</v>
      </c>
      <c r="K188" s="15"/>
      <c r="L188" s="15"/>
      <c r="M188" s="15"/>
      <c r="N188" s="15"/>
      <c r="O188" s="15"/>
    </row>
    <row r="189" spans="1:15" s="26" customFormat="1" ht="13.5" customHeight="1" x14ac:dyDescent="0.2">
      <c r="A189" s="338" t="s">
        <v>878</v>
      </c>
      <c r="B189" s="330" t="s">
        <v>877</v>
      </c>
      <c r="C189" s="278" t="s">
        <v>27</v>
      </c>
      <c r="D189" s="436">
        <v>16</v>
      </c>
      <c r="E189" s="93" t="s">
        <v>62</v>
      </c>
      <c r="F189" s="212">
        <v>8.9999999999999993E-3</v>
      </c>
      <c r="G189" s="410">
        <v>16</v>
      </c>
      <c r="H189" s="406">
        <v>144</v>
      </c>
      <c r="I189" s="85">
        <v>4.8</v>
      </c>
      <c r="J189" s="356">
        <v>5.36</v>
      </c>
      <c r="K189" s="15"/>
      <c r="L189" s="15"/>
      <c r="M189" s="15"/>
      <c r="N189" s="15"/>
      <c r="O189" s="15"/>
    </row>
    <row r="190" spans="1:15" s="26" customFormat="1" x14ac:dyDescent="0.2">
      <c r="A190" s="338"/>
      <c r="B190" s="330"/>
      <c r="C190" s="278"/>
      <c r="D190" s="436"/>
      <c r="E190" s="93"/>
      <c r="F190" s="212"/>
      <c r="G190" s="410"/>
      <c r="H190" s="406"/>
      <c r="I190" s="85"/>
      <c r="J190" s="356"/>
      <c r="K190" s="14"/>
      <c r="L190" s="14"/>
      <c r="M190" s="14"/>
      <c r="N190" s="14"/>
      <c r="O190" s="15"/>
    </row>
    <row r="191" spans="1:15" s="26" customFormat="1" ht="15.75" hidden="1" x14ac:dyDescent="0.25">
      <c r="A191" s="338"/>
      <c r="B191" s="795" t="s">
        <v>124</v>
      </c>
      <c r="C191" s="278"/>
      <c r="D191" s="436"/>
      <c r="E191" s="93"/>
      <c r="F191" s="212"/>
      <c r="G191" s="410"/>
      <c r="H191" s="406"/>
      <c r="I191" s="85"/>
      <c r="J191" s="356"/>
      <c r="K191" s="14"/>
      <c r="L191" s="14"/>
      <c r="M191" s="14"/>
      <c r="N191" s="14"/>
      <c r="O191" s="15"/>
    </row>
    <row r="192" spans="1:15" s="26" customFormat="1" hidden="1" x14ac:dyDescent="0.2">
      <c r="A192" s="338"/>
      <c r="B192" s="707" t="s">
        <v>477</v>
      </c>
      <c r="C192" s="501" t="s">
        <v>27</v>
      </c>
      <c r="D192" s="502">
        <v>16</v>
      </c>
      <c r="E192" s="503" t="s">
        <v>62</v>
      </c>
      <c r="F192" s="504">
        <v>8.9999999999999993E-3</v>
      </c>
      <c r="G192" s="505">
        <v>16</v>
      </c>
      <c r="H192" s="506">
        <v>144</v>
      </c>
      <c r="I192" s="507">
        <v>4.8</v>
      </c>
      <c r="J192" s="508">
        <v>5.36</v>
      </c>
      <c r="K192" s="14"/>
      <c r="L192" s="14"/>
      <c r="M192" s="14"/>
      <c r="N192" s="14"/>
      <c r="O192" s="15"/>
    </row>
    <row r="193" spans="1:15" s="26" customFormat="1" hidden="1" x14ac:dyDescent="0.2">
      <c r="A193" s="338"/>
      <c r="B193" s="707" t="s">
        <v>478</v>
      </c>
      <c r="C193" s="501" t="s">
        <v>27</v>
      </c>
      <c r="D193" s="502">
        <v>16</v>
      </c>
      <c r="E193" s="503" t="s">
        <v>62</v>
      </c>
      <c r="F193" s="504">
        <v>8.9999999999999993E-3</v>
      </c>
      <c r="G193" s="505">
        <v>16</v>
      </c>
      <c r="H193" s="506">
        <v>144</v>
      </c>
      <c r="I193" s="507">
        <v>4.8</v>
      </c>
      <c r="J193" s="508">
        <v>5.36</v>
      </c>
      <c r="K193" s="14"/>
      <c r="L193" s="14"/>
      <c r="M193" s="14"/>
      <c r="N193" s="14"/>
      <c r="O193" s="15"/>
    </row>
    <row r="194" spans="1:15" s="26" customFormat="1" x14ac:dyDescent="0.2">
      <c r="A194" s="338"/>
      <c r="B194" s="331"/>
      <c r="C194" s="105"/>
      <c r="D194" s="437"/>
      <c r="E194" s="492"/>
      <c r="F194" s="218"/>
      <c r="G194" s="492"/>
      <c r="H194" s="71"/>
      <c r="I194" s="71"/>
      <c r="J194" s="361"/>
      <c r="K194" s="14"/>
      <c r="L194" s="14"/>
      <c r="M194" s="14"/>
      <c r="N194" s="14"/>
      <c r="O194" s="15"/>
    </row>
    <row r="195" spans="1:15" s="26" customFormat="1" hidden="1" x14ac:dyDescent="0.2">
      <c r="A195" s="338"/>
      <c r="B195" s="331" t="s">
        <v>43</v>
      </c>
      <c r="C195" s="105" t="s">
        <v>30</v>
      </c>
      <c r="D195" s="438">
        <v>10</v>
      </c>
      <c r="E195" s="93" t="s">
        <v>62</v>
      </c>
      <c r="F195" s="213">
        <v>8.9999999999999993E-3</v>
      </c>
      <c r="G195" s="20">
        <v>12</v>
      </c>
      <c r="H195" s="492">
        <v>84</v>
      </c>
      <c r="I195" s="71">
        <v>4</v>
      </c>
      <c r="J195" s="361">
        <v>8.33</v>
      </c>
      <c r="K195" s="15"/>
      <c r="L195" s="15"/>
      <c r="M195" s="15"/>
      <c r="N195" s="15"/>
      <c r="O195" s="15"/>
    </row>
    <row r="196" spans="1:15" s="26" customFormat="1" x14ac:dyDescent="0.2">
      <c r="A196" s="338" t="s">
        <v>313</v>
      </c>
      <c r="B196" s="331" t="s">
        <v>40</v>
      </c>
      <c r="C196" s="105" t="s">
        <v>30</v>
      </c>
      <c r="D196" s="438">
        <v>10</v>
      </c>
      <c r="E196" s="93" t="s">
        <v>62</v>
      </c>
      <c r="F196" s="213">
        <v>8.9999999999999993E-3</v>
      </c>
      <c r="G196" s="20">
        <v>12</v>
      </c>
      <c r="H196" s="492">
        <v>84</v>
      </c>
      <c r="I196" s="71">
        <v>4</v>
      </c>
      <c r="J196" s="361">
        <v>8.33</v>
      </c>
      <c r="K196" s="15"/>
      <c r="L196" s="15"/>
      <c r="M196" s="15"/>
      <c r="N196" s="15"/>
      <c r="O196" s="15"/>
    </row>
    <row r="197" spans="1:15" s="26" customFormat="1" x14ac:dyDescent="0.2">
      <c r="A197" s="338" t="s">
        <v>314</v>
      </c>
      <c r="B197" s="331" t="s">
        <v>42</v>
      </c>
      <c r="C197" s="105" t="s">
        <v>30</v>
      </c>
      <c r="D197" s="438">
        <v>10</v>
      </c>
      <c r="E197" s="93" t="s">
        <v>62</v>
      </c>
      <c r="F197" s="213">
        <v>8.9999999999999993E-3</v>
      </c>
      <c r="G197" s="20">
        <v>12</v>
      </c>
      <c r="H197" s="492">
        <v>84</v>
      </c>
      <c r="I197" s="71">
        <v>4</v>
      </c>
      <c r="J197" s="361">
        <v>8.33</v>
      </c>
      <c r="K197" s="15"/>
      <c r="L197" s="15"/>
      <c r="M197" s="15"/>
      <c r="N197" s="15"/>
      <c r="O197" s="15"/>
    </row>
    <row r="198" spans="1:15" s="26" customFormat="1" x14ac:dyDescent="0.2">
      <c r="A198" s="338" t="s">
        <v>315</v>
      </c>
      <c r="B198" s="330" t="s">
        <v>188</v>
      </c>
      <c r="C198" s="278" t="s">
        <v>30</v>
      </c>
      <c r="D198" s="436">
        <v>10</v>
      </c>
      <c r="E198" s="93" t="s">
        <v>62</v>
      </c>
      <c r="F198" s="212">
        <v>8.9999999999999993E-3</v>
      </c>
      <c r="G198" s="195">
        <v>12</v>
      </c>
      <c r="H198" s="127">
        <v>84</v>
      </c>
      <c r="I198" s="85">
        <v>4</v>
      </c>
      <c r="J198" s="361">
        <v>8.33</v>
      </c>
      <c r="K198" s="15"/>
      <c r="L198" s="15"/>
      <c r="M198" s="15"/>
      <c r="N198" s="15"/>
      <c r="O198" s="15"/>
    </row>
    <row r="199" spans="1:15" s="26" customFormat="1" x14ac:dyDescent="0.2">
      <c r="A199" s="338" t="s">
        <v>316</v>
      </c>
      <c r="B199" s="331" t="s">
        <v>41</v>
      </c>
      <c r="C199" s="105" t="s">
        <v>30</v>
      </c>
      <c r="D199" s="438">
        <v>10</v>
      </c>
      <c r="E199" s="93" t="s">
        <v>62</v>
      </c>
      <c r="F199" s="213">
        <v>8.9999999999999993E-3</v>
      </c>
      <c r="G199" s="20">
        <v>12</v>
      </c>
      <c r="H199" s="492">
        <v>84</v>
      </c>
      <c r="I199" s="71">
        <v>4</v>
      </c>
      <c r="J199" s="361">
        <v>8.33</v>
      </c>
      <c r="K199" s="15"/>
      <c r="L199" s="15"/>
      <c r="M199" s="15"/>
      <c r="N199" s="15"/>
      <c r="O199" s="15"/>
    </row>
    <row r="200" spans="1:15" s="26" customFormat="1" x14ac:dyDescent="0.2">
      <c r="A200" s="338" t="s">
        <v>317</v>
      </c>
      <c r="B200" s="330" t="s">
        <v>192</v>
      </c>
      <c r="C200" s="278" t="s">
        <v>30</v>
      </c>
      <c r="D200" s="436">
        <v>10</v>
      </c>
      <c r="E200" s="93" t="s">
        <v>62</v>
      </c>
      <c r="F200" s="212">
        <v>8.9999999999999993E-3</v>
      </c>
      <c r="G200" s="195">
        <v>12</v>
      </c>
      <c r="H200" s="127">
        <v>84</v>
      </c>
      <c r="I200" s="85">
        <v>4</v>
      </c>
      <c r="J200" s="361">
        <v>8.33</v>
      </c>
      <c r="K200" s="15"/>
      <c r="L200" s="15"/>
      <c r="M200" s="15"/>
      <c r="N200" s="15"/>
      <c r="O200" s="15"/>
    </row>
    <row r="201" spans="1:15" s="26" customFormat="1" x14ac:dyDescent="0.2">
      <c r="A201" s="338" t="s">
        <v>318</v>
      </c>
      <c r="B201" s="331" t="s">
        <v>44</v>
      </c>
      <c r="C201" s="105" t="s">
        <v>30</v>
      </c>
      <c r="D201" s="438">
        <v>10</v>
      </c>
      <c r="E201" s="93" t="s">
        <v>62</v>
      </c>
      <c r="F201" s="213">
        <v>8.9999999999999993E-3</v>
      </c>
      <c r="G201" s="20">
        <v>12</v>
      </c>
      <c r="H201" s="492">
        <v>84</v>
      </c>
      <c r="I201" s="71">
        <v>4</v>
      </c>
      <c r="J201" s="361">
        <v>8.33</v>
      </c>
      <c r="K201" s="15"/>
      <c r="L201" s="15"/>
      <c r="M201" s="15"/>
      <c r="N201" s="15"/>
      <c r="O201" s="15"/>
    </row>
    <row r="202" spans="1:15" s="26" customFormat="1" x14ac:dyDescent="0.2">
      <c r="A202" s="338" t="s">
        <v>319</v>
      </c>
      <c r="B202" s="330" t="s">
        <v>75</v>
      </c>
      <c r="C202" s="278" t="s">
        <v>30</v>
      </c>
      <c r="D202" s="436">
        <v>10</v>
      </c>
      <c r="E202" s="93" t="s">
        <v>62</v>
      </c>
      <c r="F202" s="213">
        <v>8.9999999999999993E-3</v>
      </c>
      <c r="G202" s="195">
        <v>12</v>
      </c>
      <c r="H202" s="127">
        <v>84</v>
      </c>
      <c r="I202" s="85">
        <v>4</v>
      </c>
      <c r="J202" s="361">
        <v>8.33</v>
      </c>
      <c r="K202" s="15"/>
      <c r="L202" s="15"/>
      <c r="M202" s="15"/>
      <c r="N202" s="15"/>
      <c r="O202" s="15"/>
    </row>
    <row r="203" spans="1:15" s="26" customFormat="1" hidden="1" x14ac:dyDescent="0.2">
      <c r="A203" s="338"/>
      <c r="B203" s="330" t="s">
        <v>178</v>
      </c>
      <c r="C203" s="278" t="s">
        <v>30</v>
      </c>
      <c r="D203" s="436">
        <v>10</v>
      </c>
      <c r="E203" s="93" t="s">
        <v>62</v>
      </c>
      <c r="F203" s="212">
        <v>8.9999999999999993E-3</v>
      </c>
      <c r="G203" s="195">
        <v>12</v>
      </c>
      <c r="H203" s="127">
        <v>84</v>
      </c>
      <c r="I203" s="85">
        <v>4</v>
      </c>
      <c r="J203" s="361">
        <v>8.33</v>
      </c>
      <c r="K203" s="15"/>
      <c r="L203" s="15"/>
      <c r="M203" s="15"/>
      <c r="N203" s="15"/>
      <c r="O203" s="15"/>
    </row>
    <row r="204" spans="1:15" s="26" customFormat="1" ht="13.5" thickBot="1" x14ac:dyDescent="0.25">
      <c r="A204" s="715" t="s">
        <v>321</v>
      </c>
      <c r="B204" s="333" t="s">
        <v>179</v>
      </c>
      <c r="C204" s="280" t="s">
        <v>30</v>
      </c>
      <c r="D204" s="439">
        <v>10</v>
      </c>
      <c r="E204" s="94" t="s">
        <v>62</v>
      </c>
      <c r="F204" s="215">
        <v>8.9999999999999993E-3</v>
      </c>
      <c r="G204" s="22">
        <v>12</v>
      </c>
      <c r="H204" s="117">
        <v>84</v>
      </c>
      <c r="I204" s="63">
        <v>4</v>
      </c>
      <c r="J204" s="362">
        <v>8.33</v>
      </c>
      <c r="K204" s="103"/>
      <c r="L204" s="103"/>
      <c r="M204" s="103"/>
      <c r="N204" s="103"/>
      <c r="O204" s="103"/>
    </row>
    <row r="205" spans="1:15" s="26" customFormat="1" ht="13.5" thickBot="1" x14ac:dyDescent="0.25">
      <c r="A205" s="616"/>
      <c r="B205" s="232" t="s">
        <v>164</v>
      </c>
      <c r="C205" s="233"/>
      <c r="D205" s="273"/>
      <c r="E205" s="224" t="s">
        <v>161</v>
      </c>
      <c r="F205" s="225">
        <f>SUMPRODUCT($F$173:$F$204,K$173:K$204)</f>
        <v>0</v>
      </c>
      <c r="G205" s="225">
        <f>SUMPRODUCT($F$173:$F$204,L$173:L$204)</f>
        <v>0</v>
      </c>
      <c r="H205" s="225">
        <f>SUMPRODUCT($F$173:$F$204,M$173:M$204)</f>
        <v>0</v>
      </c>
      <c r="I205" s="225">
        <f>SUMPRODUCT($F$173:$F$204,N$173:N$204)</f>
        <v>0</v>
      </c>
      <c r="J205" s="225">
        <f>SUMPRODUCT($F$173:$F$204,O$173:O$204)</f>
        <v>0</v>
      </c>
      <c r="K205" s="128">
        <f>SUMPRODUCT($I$173:$I$204,K173:K204)</f>
        <v>0</v>
      </c>
      <c r="L205" s="128">
        <f>SUMPRODUCT($I$173:$I$204,L173:L204)</f>
        <v>0</v>
      </c>
      <c r="M205" s="128">
        <f>SUMPRODUCT($I$173:$I$204,M173:M204)</f>
        <v>0</v>
      </c>
      <c r="N205" s="128">
        <f>SUMPRODUCT($I$173:$I$204,N173:N204)</f>
        <v>0</v>
      </c>
      <c r="O205" s="128">
        <f>SUMPRODUCT($I$173:$I$204,O173:O204)</f>
        <v>0</v>
      </c>
    </row>
    <row r="206" spans="1:15" s="26" customFormat="1" ht="13.5" thickBot="1" x14ac:dyDescent="0.25">
      <c r="A206" s="338"/>
      <c r="B206" s="226" t="s">
        <v>34</v>
      </c>
      <c r="C206" s="227"/>
      <c r="D206" s="228"/>
      <c r="E206" s="228"/>
      <c r="F206" s="229"/>
      <c r="G206" s="228"/>
      <c r="H206" s="230"/>
      <c r="I206" s="230"/>
      <c r="J206" s="231"/>
      <c r="K206" s="348">
        <f>SUMPRODUCT($J$173:$J$204,K173:K204)</f>
        <v>0</v>
      </c>
      <c r="L206" s="348">
        <f>SUMPRODUCT($J$173:$J$204,L173:L204)</f>
        <v>0</v>
      </c>
      <c r="M206" s="348">
        <f>SUMPRODUCT($J$173:$J$204,M173:M204)</f>
        <v>0</v>
      </c>
      <c r="N206" s="348">
        <f>SUMPRODUCT($J$173:$J$204,N173:N204)</f>
        <v>0</v>
      </c>
      <c r="O206" s="348">
        <f>SUMPRODUCT($J$173:$J$204,O173:O204)</f>
        <v>0</v>
      </c>
    </row>
    <row r="207" spans="1:15" s="26" customFormat="1" ht="13.5" thickBot="1" x14ac:dyDescent="0.25">
      <c r="A207" s="338"/>
      <c r="B207" s="25" t="s">
        <v>481</v>
      </c>
      <c r="C207" s="525"/>
      <c r="D207" s="45"/>
      <c r="E207" s="45"/>
      <c r="F207" s="206"/>
      <c r="G207" s="45"/>
      <c r="H207" s="45"/>
      <c r="I207" s="45"/>
      <c r="J207" s="118"/>
      <c r="K207" s="291"/>
      <c r="L207" s="291"/>
      <c r="M207" s="56"/>
      <c r="N207" s="56"/>
      <c r="O207" s="56"/>
    </row>
    <row r="208" spans="1:15" s="26" customFormat="1" x14ac:dyDescent="0.2">
      <c r="A208" s="338" t="s">
        <v>1023</v>
      </c>
      <c r="B208" s="335" t="s">
        <v>482</v>
      </c>
      <c r="C208" s="277" t="s">
        <v>27</v>
      </c>
      <c r="D208" s="100">
        <v>16</v>
      </c>
      <c r="E208" s="111" t="s">
        <v>102</v>
      </c>
      <c r="F208" s="448">
        <v>8.9999999999999993E-3</v>
      </c>
      <c r="G208" s="411">
        <v>16</v>
      </c>
      <c r="H208" s="405">
        <v>144</v>
      </c>
      <c r="I208" s="92">
        <v>4.8</v>
      </c>
      <c r="J208" s="421">
        <v>5.33</v>
      </c>
      <c r="K208" s="363"/>
      <c r="L208" s="363"/>
      <c r="M208" s="363"/>
      <c r="N208" s="363"/>
      <c r="O208" s="363"/>
    </row>
    <row r="209" spans="1:15" s="26" customFormat="1" ht="13.5" thickBot="1" x14ac:dyDescent="0.25">
      <c r="A209" s="338">
        <v>31495</v>
      </c>
      <c r="B209" s="333" t="s">
        <v>905</v>
      </c>
      <c r="C209" s="280" t="s">
        <v>27</v>
      </c>
      <c r="D209" s="102">
        <v>16</v>
      </c>
      <c r="E209" s="113" t="s">
        <v>102</v>
      </c>
      <c r="F209" s="204">
        <v>8.9999999999999993E-3</v>
      </c>
      <c r="G209" s="196">
        <v>16</v>
      </c>
      <c r="H209" s="108">
        <v>144</v>
      </c>
      <c r="I209" s="63">
        <v>4.8</v>
      </c>
      <c r="J209" s="171">
        <v>5.33</v>
      </c>
      <c r="K209" s="103"/>
      <c r="L209" s="103"/>
      <c r="M209" s="103"/>
      <c r="N209" s="103"/>
      <c r="O209" s="103"/>
    </row>
    <row r="210" spans="1:15" s="26" customFormat="1" ht="13.5" thickBot="1" x14ac:dyDescent="0.25">
      <c r="A210" s="338"/>
      <c r="B210" s="232" t="s">
        <v>164</v>
      </c>
      <c r="C210" s="233"/>
      <c r="D210" s="224"/>
      <c r="E210" s="224" t="s">
        <v>161</v>
      </c>
      <c r="F210" s="225">
        <f>SUMPRODUCT($F$208:$F$209,K208:K209)</f>
        <v>0</v>
      </c>
      <c r="G210" s="225">
        <f>SUMPRODUCT($F$208:$F$209,L208:L209)</f>
        <v>0</v>
      </c>
      <c r="H210" s="225">
        <f>SUMPRODUCT($F$208:$F$209,M208:M209)</f>
        <v>0</v>
      </c>
      <c r="I210" s="225">
        <f>SUMPRODUCT($F$208:$F$209,N208:N209)</f>
        <v>0</v>
      </c>
      <c r="J210" s="225">
        <f>SUMPRODUCT($F$208:$F$209,O208:O209)</f>
        <v>0</v>
      </c>
      <c r="K210" s="128">
        <f>SUMPRODUCT($I$208:$I$209,K208:K209)</f>
        <v>0</v>
      </c>
      <c r="L210" s="128">
        <f>SUMPRODUCT($I$208:$I$209,L208:L209)</f>
        <v>0</v>
      </c>
      <c r="M210" s="128">
        <f>SUMPRODUCT($I$208:$I$209,M208:M209)</f>
        <v>0</v>
      </c>
      <c r="N210" s="128">
        <f>SUMPRODUCT($I$208:$I$209,N208:N209)</f>
        <v>0</v>
      </c>
      <c r="O210" s="128">
        <f>SUMPRODUCT($I$208:$I$209,O208:O209)</f>
        <v>0</v>
      </c>
    </row>
    <row r="211" spans="1:15" s="26" customFormat="1" ht="13.5" thickBot="1" x14ac:dyDescent="0.25">
      <c r="A211" s="338"/>
      <c r="B211" s="226" t="s">
        <v>34</v>
      </c>
      <c r="C211" s="227"/>
      <c r="D211" s="228"/>
      <c r="E211" s="228"/>
      <c r="F211" s="229"/>
      <c r="G211" s="228"/>
      <c r="H211" s="230"/>
      <c r="I211" s="230"/>
      <c r="J211" s="231"/>
      <c r="K211" s="348">
        <f>SUMPRODUCT($J$208:$J$209,K208:K209)</f>
        <v>0</v>
      </c>
      <c r="L211" s="348">
        <f>SUMPRODUCT($J$208:$J$209,L208:L209)</f>
        <v>0</v>
      </c>
      <c r="M211" s="348">
        <f>SUMPRODUCT($J$208:$J$209,M208:M209)</f>
        <v>0</v>
      </c>
      <c r="N211" s="348">
        <f>SUMPRODUCT($J$208:$J$209,N208:N209)</f>
        <v>0</v>
      </c>
      <c r="O211" s="348">
        <f>SUMPRODUCT($J$208:$J$209,O208:O209)</f>
        <v>0</v>
      </c>
    </row>
    <row r="212" spans="1:15" s="26" customFormat="1" ht="13.5" thickBot="1" x14ac:dyDescent="0.25">
      <c r="A212" s="338"/>
      <c r="B212" s="307" t="s">
        <v>1202</v>
      </c>
      <c r="C212" s="308"/>
      <c r="D212" s="309"/>
      <c r="E212" s="309"/>
      <c r="F212" s="310"/>
      <c r="G212" s="309"/>
      <c r="H212" s="309"/>
      <c r="I212" s="309"/>
      <c r="J212" s="311"/>
      <c r="K212" s="293"/>
      <c r="L212" s="293"/>
      <c r="M212" s="293"/>
      <c r="N212" s="293"/>
      <c r="O212" s="293"/>
    </row>
    <row r="213" spans="1:15" s="26" customFormat="1" x14ac:dyDescent="0.2">
      <c r="A213" s="338" t="s">
        <v>322</v>
      </c>
      <c r="B213" s="329" t="s">
        <v>135</v>
      </c>
      <c r="C213" s="104" t="s">
        <v>37</v>
      </c>
      <c r="D213" s="284">
        <v>15</v>
      </c>
      <c r="E213" s="95" t="s">
        <v>102</v>
      </c>
      <c r="F213" s="214">
        <v>6.0000000000000001E-3</v>
      </c>
      <c r="G213" s="21">
        <v>21</v>
      </c>
      <c r="H213" s="115">
        <v>168</v>
      </c>
      <c r="I213" s="120">
        <v>1.5</v>
      </c>
      <c r="J213" s="121">
        <v>1.96</v>
      </c>
      <c r="K213" s="363"/>
      <c r="L213" s="363"/>
      <c r="M213" s="363"/>
      <c r="N213" s="363"/>
      <c r="O213" s="363"/>
    </row>
    <row r="214" spans="1:15" s="26" customFormat="1" x14ac:dyDescent="0.2">
      <c r="A214" s="338" t="s">
        <v>323</v>
      </c>
      <c r="B214" s="330" t="s">
        <v>46</v>
      </c>
      <c r="C214" s="50" t="s">
        <v>37</v>
      </c>
      <c r="D214" s="290">
        <v>15</v>
      </c>
      <c r="E214" s="93" t="s">
        <v>102</v>
      </c>
      <c r="F214" s="212">
        <v>6.0000000000000001E-3</v>
      </c>
      <c r="G214" s="195">
        <v>21</v>
      </c>
      <c r="H214" s="127">
        <v>168</v>
      </c>
      <c r="I214" s="125">
        <v>1.5</v>
      </c>
      <c r="J214" s="126">
        <v>1.96</v>
      </c>
      <c r="K214" s="15"/>
      <c r="L214" s="15"/>
      <c r="M214" s="15"/>
      <c r="N214" s="15"/>
      <c r="O214" s="15"/>
    </row>
    <row r="215" spans="1:15" s="26" customFormat="1" x14ac:dyDescent="0.2">
      <c r="A215" s="338" t="s">
        <v>635</v>
      </c>
      <c r="B215" s="330" t="s">
        <v>639</v>
      </c>
      <c r="C215" s="50" t="s">
        <v>2</v>
      </c>
      <c r="D215" s="581">
        <v>18</v>
      </c>
      <c r="E215" s="93" t="s">
        <v>102</v>
      </c>
      <c r="F215" s="212">
        <v>8.0000000000000002E-3</v>
      </c>
      <c r="G215" s="582">
        <v>21</v>
      </c>
      <c r="H215" s="52">
        <v>147</v>
      </c>
      <c r="I215" s="125">
        <v>2.52</v>
      </c>
      <c r="J215" s="126">
        <v>2.74</v>
      </c>
      <c r="K215" s="15"/>
      <c r="L215" s="15"/>
      <c r="M215" s="15"/>
      <c r="N215" s="15"/>
      <c r="O215" s="15"/>
    </row>
    <row r="216" spans="1:15" s="26" customFormat="1" x14ac:dyDescent="0.2">
      <c r="A216" s="338" t="s">
        <v>1029</v>
      </c>
      <c r="B216" s="1004" t="s">
        <v>1204</v>
      </c>
      <c r="C216" s="630" t="s">
        <v>172</v>
      </c>
      <c r="D216" s="631">
        <v>16</v>
      </c>
      <c r="E216" s="93" t="s">
        <v>102</v>
      </c>
      <c r="F216" s="632">
        <v>8.0000000000000002E-3</v>
      </c>
      <c r="G216" s="633">
        <v>16</v>
      </c>
      <c r="H216" s="536">
        <v>144</v>
      </c>
      <c r="I216" s="634">
        <v>4</v>
      </c>
      <c r="J216" s="635">
        <v>4.49</v>
      </c>
      <c r="K216" s="15"/>
      <c r="L216" s="15"/>
      <c r="M216" s="15"/>
      <c r="N216" s="15"/>
      <c r="O216" s="15"/>
    </row>
    <row r="217" spans="1:15" s="26" customFormat="1" x14ac:dyDescent="0.2">
      <c r="A217" s="338" t="s">
        <v>637</v>
      </c>
      <c r="B217" s="583" t="s">
        <v>638</v>
      </c>
      <c r="C217" s="50" t="s">
        <v>2</v>
      </c>
      <c r="D217" s="581">
        <v>18</v>
      </c>
      <c r="E217" s="93" t="s">
        <v>102</v>
      </c>
      <c r="F217" s="212">
        <v>8.0000000000000002E-3</v>
      </c>
      <c r="G217" s="582">
        <v>21</v>
      </c>
      <c r="H217" s="52">
        <v>147</v>
      </c>
      <c r="I217" s="125">
        <v>2.52</v>
      </c>
      <c r="J217" s="126">
        <v>2.74</v>
      </c>
      <c r="K217" s="15"/>
      <c r="L217" s="15"/>
      <c r="M217" s="15"/>
      <c r="N217" s="15"/>
      <c r="O217" s="15"/>
    </row>
    <row r="218" spans="1:15" s="26" customFormat="1" hidden="1" x14ac:dyDescent="0.2">
      <c r="A218" s="338"/>
      <c r="B218" s="1005" t="s">
        <v>691</v>
      </c>
      <c r="C218" s="630" t="s">
        <v>172</v>
      </c>
      <c r="D218" s="631">
        <v>16</v>
      </c>
      <c r="E218" s="93" t="s">
        <v>102</v>
      </c>
      <c r="F218" s="632">
        <v>8.0000000000000002E-3</v>
      </c>
      <c r="G218" s="633">
        <v>16</v>
      </c>
      <c r="H218" s="536">
        <v>144</v>
      </c>
      <c r="I218" s="634">
        <v>4</v>
      </c>
      <c r="J218" s="635">
        <v>4.49</v>
      </c>
      <c r="K218" s="15"/>
      <c r="L218" s="15"/>
      <c r="M218" s="15"/>
      <c r="N218" s="15"/>
      <c r="O218" s="15"/>
    </row>
    <row r="219" spans="1:15" s="26" customFormat="1" x14ac:dyDescent="0.2">
      <c r="A219" s="338" t="s">
        <v>324</v>
      </c>
      <c r="B219" s="330" t="s">
        <v>699</v>
      </c>
      <c r="C219" s="278" t="s">
        <v>29</v>
      </c>
      <c r="D219" s="290">
        <v>12</v>
      </c>
      <c r="E219" s="93" t="s">
        <v>102</v>
      </c>
      <c r="F219" s="212">
        <v>7.0000000000000001E-3</v>
      </c>
      <c r="G219" s="195">
        <v>19</v>
      </c>
      <c r="H219" s="955">
        <v>190</v>
      </c>
      <c r="I219" s="125">
        <v>2.2799999999999998</v>
      </c>
      <c r="J219" s="126">
        <v>4.0999999999999996</v>
      </c>
      <c r="K219" s="15"/>
      <c r="L219" s="15"/>
      <c r="M219" s="15"/>
      <c r="N219" s="15"/>
      <c r="O219" s="15"/>
    </row>
    <row r="220" spans="1:15" s="26" customFormat="1" x14ac:dyDescent="0.2">
      <c r="A220" s="338" t="s">
        <v>1028</v>
      </c>
      <c r="B220" s="1005" t="s">
        <v>1206</v>
      </c>
      <c r="C220" s="630" t="s">
        <v>172</v>
      </c>
      <c r="D220" s="631">
        <v>16</v>
      </c>
      <c r="E220" s="93" t="s">
        <v>102</v>
      </c>
      <c r="F220" s="632">
        <v>8.0000000000000002E-3</v>
      </c>
      <c r="G220" s="633">
        <v>16</v>
      </c>
      <c r="H220" s="536">
        <v>144</v>
      </c>
      <c r="I220" s="634">
        <v>4</v>
      </c>
      <c r="J220" s="635">
        <v>4.49</v>
      </c>
      <c r="K220" s="15"/>
      <c r="L220" s="15"/>
      <c r="M220" s="15"/>
      <c r="N220" s="15"/>
      <c r="O220" s="15"/>
    </row>
    <row r="221" spans="1:15" s="26" customFormat="1" ht="13.5" thickBot="1" x14ac:dyDescent="0.25">
      <c r="A221" s="338" t="s">
        <v>325</v>
      </c>
      <c r="B221" s="334" t="s">
        <v>83</v>
      </c>
      <c r="C221" s="287" t="s">
        <v>29</v>
      </c>
      <c r="D221" s="286">
        <v>12</v>
      </c>
      <c r="E221" s="160" t="s">
        <v>102</v>
      </c>
      <c r="F221" s="217">
        <v>7.0000000000000001E-3</v>
      </c>
      <c r="G221" s="163">
        <v>19</v>
      </c>
      <c r="H221" s="164">
        <v>190</v>
      </c>
      <c r="I221" s="165">
        <v>2.2799999999999998</v>
      </c>
      <c r="J221" s="166">
        <v>4.0999999999999996</v>
      </c>
      <c r="K221" s="103"/>
      <c r="L221" s="103"/>
      <c r="M221" s="103"/>
      <c r="N221" s="103"/>
      <c r="O221" s="103"/>
    </row>
    <row r="222" spans="1:15" s="26" customFormat="1" ht="13.5" thickBot="1" x14ac:dyDescent="0.25">
      <c r="A222" s="338"/>
      <c r="B222" s="243" t="s">
        <v>389</v>
      </c>
      <c r="C222" s="244"/>
      <c r="D222" s="234"/>
      <c r="E222" s="224" t="s">
        <v>161</v>
      </c>
      <c r="F222" s="225">
        <f>SUMPRODUCT($F$213:$F$221,K213:K221)</f>
        <v>0</v>
      </c>
      <c r="G222" s="225">
        <f>SUMPRODUCT($F$213:$F$221,L213:L221)</f>
        <v>0</v>
      </c>
      <c r="H222" s="225">
        <f>SUMPRODUCT($F$213:$F$221,M213:M221)</f>
        <v>0</v>
      </c>
      <c r="I222" s="225">
        <f>SUMPRODUCT($F$213:$F$221,N213:N221)</f>
        <v>0</v>
      </c>
      <c r="J222" s="225">
        <f>SUMPRODUCT($F$213:$F$221,O213:O221)</f>
        <v>0</v>
      </c>
      <c r="K222" s="109">
        <f>SUMPRODUCT($I$213:$I$221,K213:K221)</f>
        <v>0</v>
      </c>
      <c r="L222" s="109">
        <f>SUMPRODUCT($I$213:$I$221,L213:L221)</f>
        <v>0</v>
      </c>
      <c r="M222" s="109">
        <f>SUMPRODUCT($I$213:$I$221,M213:M221)</f>
        <v>0</v>
      </c>
      <c r="N222" s="109">
        <f>SUMPRODUCT($I$213:$I$221,N213:N221)</f>
        <v>0</v>
      </c>
      <c r="O222" s="458">
        <f>SUMPRODUCT($I$213:$I$221,O213:O221)</f>
        <v>0</v>
      </c>
    </row>
    <row r="223" spans="1:15" s="26" customFormat="1" ht="13.5" thickBot="1" x14ac:dyDescent="0.25">
      <c r="A223" s="338"/>
      <c r="B223" s="226" t="s">
        <v>34</v>
      </c>
      <c r="C223" s="227"/>
      <c r="D223" s="228"/>
      <c r="E223" s="228"/>
      <c r="F223" s="229"/>
      <c r="G223" s="228"/>
      <c r="H223" s="230"/>
      <c r="I223" s="230"/>
      <c r="J223" s="231"/>
      <c r="K223" s="459">
        <f>SUMPRODUCT($J$213:$J$221,K213:K221)</f>
        <v>0</v>
      </c>
      <c r="L223" s="459">
        <f>SUMPRODUCT($J$213:$J$221,L213:L221)</f>
        <v>0</v>
      </c>
      <c r="M223" s="459">
        <f>SUMPRODUCT($J$213:$J$221,M213:M221)</f>
        <v>0</v>
      </c>
      <c r="N223" s="459">
        <f>SUMPRODUCT($J$213:$J$221,N213:N221)</f>
        <v>0</v>
      </c>
      <c r="O223" s="460">
        <f>SUMPRODUCT($J$213:$J$221,O213:O221)</f>
        <v>0</v>
      </c>
    </row>
    <row r="224" spans="1:15" s="26" customFormat="1" ht="13.5" thickBot="1" x14ac:dyDescent="0.25">
      <c r="A224" s="338"/>
      <c r="B224" s="979" t="s">
        <v>1203</v>
      </c>
      <c r="C224" s="313"/>
      <c r="D224" s="309"/>
      <c r="E224" s="309"/>
      <c r="F224" s="310"/>
      <c r="G224" s="309"/>
      <c r="H224" s="309"/>
      <c r="I224" s="309"/>
      <c r="J224" s="311"/>
      <c r="K224" s="291"/>
      <c r="L224" s="291"/>
      <c r="M224" s="56"/>
      <c r="N224" s="56"/>
      <c r="O224" s="56"/>
    </row>
    <row r="225" spans="1:15" s="26" customFormat="1" x14ac:dyDescent="0.2">
      <c r="A225" s="338" t="s">
        <v>326</v>
      </c>
      <c r="B225" s="329" t="s">
        <v>39</v>
      </c>
      <c r="C225" s="104" t="s">
        <v>37</v>
      </c>
      <c r="D225" s="284">
        <v>15</v>
      </c>
      <c r="E225" s="95" t="s">
        <v>102</v>
      </c>
      <c r="F225" s="211">
        <v>6.0000000000000001E-3</v>
      </c>
      <c r="G225" s="21">
        <v>21</v>
      </c>
      <c r="H225" s="115">
        <v>168</v>
      </c>
      <c r="I225" s="120">
        <v>1.5</v>
      </c>
      <c r="J225" s="444">
        <v>1.96</v>
      </c>
      <c r="K225" s="363"/>
      <c r="L225" s="363"/>
      <c r="M225" s="363"/>
      <c r="N225" s="363"/>
      <c r="O225" s="363"/>
    </row>
    <row r="226" spans="1:15" s="26" customFormat="1" x14ac:dyDescent="0.2">
      <c r="A226" s="338" t="s">
        <v>642</v>
      </c>
      <c r="B226" s="330" t="s">
        <v>643</v>
      </c>
      <c r="C226" s="50" t="s">
        <v>2</v>
      </c>
      <c r="D226" s="581">
        <v>18</v>
      </c>
      <c r="E226" s="93" t="s">
        <v>102</v>
      </c>
      <c r="F226" s="212">
        <v>8.0000000000000002E-3</v>
      </c>
      <c r="G226" s="582">
        <v>21</v>
      </c>
      <c r="H226" s="52">
        <v>147</v>
      </c>
      <c r="I226" s="125">
        <v>2.52</v>
      </c>
      <c r="J226" s="381">
        <v>2.74</v>
      </c>
      <c r="K226" s="15"/>
      <c r="L226" s="15"/>
      <c r="M226" s="15"/>
      <c r="N226" s="15"/>
      <c r="O226" s="15"/>
    </row>
    <row r="227" spans="1:15" s="26" customFormat="1" x14ac:dyDescent="0.2">
      <c r="A227" s="338" t="s">
        <v>327</v>
      </c>
      <c r="B227" s="719" t="s">
        <v>136</v>
      </c>
      <c r="C227" s="278" t="s">
        <v>29</v>
      </c>
      <c r="D227" s="290">
        <v>12</v>
      </c>
      <c r="E227" s="93" t="s">
        <v>102</v>
      </c>
      <c r="F227" s="216">
        <v>7.0000000000000001E-3</v>
      </c>
      <c r="G227" s="195">
        <v>19</v>
      </c>
      <c r="H227" s="955">
        <v>190</v>
      </c>
      <c r="I227" s="161">
        <v>2.2799999999999998</v>
      </c>
      <c r="J227" s="980">
        <v>4.0999999999999996</v>
      </c>
      <c r="K227" s="15"/>
      <c r="L227" s="15"/>
      <c r="M227" s="15"/>
      <c r="N227" s="15"/>
      <c r="O227" s="15"/>
    </row>
    <row r="228" spans="1:15" s="26" customFormat="1" ht="13.5" thickBot="1" x14ac:dyDescent="0.25">
      <c r="A228" s="338" t="s">
        <v>693</v>
      </c>
      <c r="B228" s="1004" t="s">
        <v>1205</v>
      </c>
      <c r="C228" s="630" t="s">
        <v>172</v>
      </c>
      <c r="D228" s="631">
        <v>16</v>
      </c>
      <c r="E228" s="374" t="s">
        <v>102</v>
      </c>
      <c r="F228" s="632">
        <v>8.0000000000000002E-3</v>
      </c>
      <c r="G228" s="633">
        <v>16</v>
      </c>
      <c r="H228" s="536">
        <v>144</v>
      </c>
      <c r="I228" s="634">
        <v>4</v>
      </c>
      <c r="J228" s="635">
        <v>4.49</v>
      </c>
      <c r="K228" s="15"/>
      <c r="L228" s="15"/>
      <c r="M228" s="15"/>
      <c r="N228" s="15"/>
      <c r="O228" s="15"/>
    </row>
    <row r="229" spans="1:15" s="26" customFormat="1" ht="13.5" thickBot="1" x14ac:dyDescent="0.25">
      <c r="A229" s="338"/>
      <c r="B229" s="243" t="s">
        <v>389</v>
      </c>
      <c r="C229" s="244"/>
      <c r="D229" s="130"/>
      <c r="E229" s="224" t="s">
        <v>161</v>
      </c>
      <c r="F229" s="225">
        <f>SUMPRODUCT($F$225:$F$228,K225:K228)</f>
        <v>0</v>
      </c>
      <c r="G229" s="225">
        <f>SUMPRODUCT($F$225:$F$228,L225:L228)</f>
        <v>0</v>
      </c>
      <c r="H229" s="225">
        <f>SUMPRODUCT($F$225:$F$228,M225:M228)</f>
        <v>0</v>
      </c>
      <c r="I229" s="225">
        <f>SUMPRODUCT($F$225:$F$228,N225:N228)</f>
        <v>0</v>
      </c>
      <c r="J229" s="225">
        <f>SUMPRODUCT($F$225:$F$228,O225:O228)</f>
        <v>0</v>
      </c>
      <c r="K229" s="38">
        <f>SUMPRODUCT($I$225:$I$228,K225:K228)</f>
        <v>0</v>
      </c>
      <c r="L229" s="38">
        <f>SUMPRODUCT($I$225:$I$228,L225:L228)</f>
        <v>0</v>
      </c>
      <c r="M229" s="38">
        <f>SUMPRODUCT($I$225:$I$228,M225:M228)</f>
        <v>0</v>
      </c>
      <c r="N229" s="38">
        <f>SUMPRODUCT($I$225:$I$228,N225:N228)</f>
        <v>0</v>
      </c>
      <c r="O229" s="39">
        <f>SUMPRODUCT($I$225:$I$228,O225:O228)</f>
        <v>0</v>
      </c>
    </row>
    <row r="230" spans="1:15" s="26" customFormat="1" ht="13.5" thickBot="1" x14ac:dyDescent="0.25">
      <c r="A230" s="338"/>
      <c r="B230" s="226" t="s">
        <v>34</v>
      </c>
      <c r="C230" s="227"/>
      <c r="D230" s="228"/>
      <c r="E230" s="228"/>
      <c r="F230" s="229"/>
      <c r="G230" s="228"/>
      <c r="H230" s="230"/>
      <c r="I230" s="230"/>
      <c r="J230" s="231"/>
      <c r="K230" s="364">
        <f>SUMPRODUCT($J$225:$J$228,K225:K228)</f>
        <v>0</v>
      </c>
      <c r="L230" s="364">
        <f>SUMPRODUCT($J$225:$J$228,L225:L228)</f>
        <v>0</v>
      </c>
      <c r="M230" s="364">
        <f>SUMPRODUCT($J$225:$J$228,M225:M228)</f>
        <v>0</v>
      </c>
      <c r="N230" s="364">
        <f>SUMPRODUCT($J$225:$J$228,N225:N228)</f>
        <v>0</v>
      </c>
      <c r="O230" s="441">
        <f>SUMPRODUCT($J$225:$J$228,O225:O228)</f>
        <v>0</v>
      </c>
    </row>
    <row r="231" spans="1:15" s="26" customFormat="1" ht="13.5" thickBot="1" x14ac:dyDescent="0.25">
      <c r="A231" s="338"/>
      <c r="B231" s="312" t="s">
        <v>119</v>
      </c>
      <c r="C231" s="313"/>
      <c r="D231" s="309"/>
      <c r="E231" s="309"/>
      <c r="F231" s="310"/>
      <c r="G231" s="309"/>
      <c r="H231" s="309"/>
      <c r="I231" s="309"/>
      <c r="J231" s="311"/>
      <c r="K231" s="291"/>
      <c r="L231" s="291"/>
      <c r="M231" s="56"/>
      <c r="N231" s="56"/>
      <c r="O231" s="56"/>
    </row>
    <row r="232" spans="1:15" s="26" customFormat="1" x14ac:dyDescent="0.2">
      <c r="A232" s="338" t="s">
        <v>328</v>
      </c>
      <c r="B232" s="335" t="s">
        <v>137</v>
      </c>
      <c r="C232" s="277" t="s">
        <v>37</v>
      </c>
      <c r="D232" s="289">
        <v>15</v>
      </c>
      <c r="E232" s="95" t="s">
        <v>102</v>
      </c>
      <c r="F232" s="211">
        <v>6.0000000000000001E-3</v>
      </c>
      <c r="G232" s="23">
        <v>21</v>
      </c>
      <c r="H232" s="131">
        <v>168</v>
      </c>
      <c r="I232" s="132">
        <v>1.5</v>
      </c>
      <c r="J232" s="174">
        <v>1.96</v>
      </c>
      <c r="K232" s="363"/>
      <c r="L232" s="363"/>
      <c r="M232" s="363"/>
      <c r="N232" s="363"/>
      <c r="O232" s="363"/>
    </row>
    <row r="233" spans="1:15" s="26" customFormat="1" x14ac:dyDescent="0.2">
      <c r="A233" s="338" t="s">
        <v>644</v>
      </c>
      <c r="B233" s="330" t="s">
        <v>117</v>
      </c>
      <c r="C233" s="50" t="s">
        <v>2</v>
      </c>
      <c r="D233" s="581">
        <v>18</v>
      </c>
      <c r="E233" s="93" t="s">
        <v>102</v>
      </c>
      <c r="F233" s="212">
        <v>8.0000000000000002E-3</v>
      </c>
      <c r="G233" s="582">
        <v>21</v>
      </c>
      <c r="H233" s="52">
        <v>147</v>
      </c>
      <c r="I233" s="125">
        <v>2.52</v>
      </c>
      <c r="J233" s="126">
        <v>2.74</v>
      </c>
      <c r="K233" s="15"/>
      <c r="L233" s="15"/>
      <c r="M233" s="15"/>
      <c r="N233" s="15"/>
      <c r="O233" s="15"/>
    </row>
    <row r="234" spans="1:15" s="26" customFormat="1" x14ac:dyDescent="0.2">
      <c r="A234" s="338" t="s">
        <v>329</v>
      </c>
      <c r="B234" s="719" t="s">
        <v>138</v>
      </c>
      <c r="C234" s="278" t="s">
        <v>29</v>
      </c>
      <c r="D234" s="290">
        <v>12</v>
      </c>
      <c r="E234" s="93" t="s">
        <v>102</v>
      </c>
      <c r="F234" s="212">
        <v>7.0000000000000001E-3</v>
      </c>
      <c r="G234" s="195">
        <v>19</v>
      </c>
      <c r="H234" s="955">
        <v>190</v>
      </c>
      <c r="I234" s="125">
        <v>2.2799999999999998</v>
      </c>
      <c r="J234" s="381">
        <v>4.0999999999999996</v>
      </c>
      <c r="K234" s="15"/>
      <c r="L234" s="15"/>
      <c r="M234" s="15"/>
      <c r="N234" s="15"/>
      <c r="O234" s="15"/>
    </row>
    <row r="235" spans="1:15" s="26" customFormat="1" ht="13.5" thickBot="1" x14ac:dyDescent="0.25">
      <c r="A235" s="338" t="s">
        <v>1207</v>
      </c>
      <c r="B235" s="1006" t="s">
        <v>1208</v>
      </c>
      <c r="C235" s="630" t="s">
        <v>172</v>
      </c>
      <c r="D235" s="631">
        <v>16</v>
      </c>
      <c r="E235" s="374" t="s">
        <v>102</v>
      </c>
      <c r="F235" s="632">
        <v>8.0000000000000002E-3</v>
      </c>
      <c r="G235" s="633">
        <v>16</v>
      </c>
      <c r="H235" s="536">
        <v>144</v>
      </c>
      <c r="I235" s="634">
        <v>4</v>
      </c>
      <c r="J235" s="635">
        <v>4.49</v>
      </c>
      <c r="K235" s="103"/>
      <c r="L235" s="103"/>
      <c r="M235" s="103"/>
      <c r="N235" s="103"/>
      <c r="O235" s="103"/>
    </row>
    <row r="236" spans="1:15" s="26" customFormat="1" ht="13.5" thickBot="1" x14ac:dyDescent="0.25">
      <c r="A236" s="338"/>
      <c r="B236" s="243" t="s">
        <v>389</v>
      </c>
      <c r="C236" s="233"/>
      <c r="D236" s="133"/>
      <c r="E236" s="224" t="s">
        <v>161</v>
      </c>
      <c r="F236" s="225">
        <f>SUMPRODUCT($F$232:$F$235,K232:K235)</f>
        <v>0</v>
      </c>
      <c r="G236" s="225">
        <f t="shared" ref="G236:J236" si="33">SUMPRODUCT($F$232:$F$235,L232:L235)</f>
        <v>0</v>
      </c>
      <c r="H236" s="225">
        <f t="shared" si="33"/>
        <v>0</v>
      </c>
      <c r="I236" s="225">
        <f t="shared" si="33"/>
        <v>0</v>
      </c>
      <c r="J236" s="225">
        <f t="shared" si="33"/>
        <v>0</v>
      </c>
      <c r="K236" s="38">
        <f>SUMPRODUCT($I$232:$I$235,K232:K235)</f>
        <v>0</v>
      </c>
      <c r="L236" s="38">
        <f t="shared" ref="L236:O236" si="34">SUMPRODUCT($I$232:$I$235,L232:L235)</f>
        <v>0</v>
      </c>
      <c r="M236" s="38">
        <f t="shared" si="34"/>
        <v>0</v>
      </c>
      <c r="N236" s="38">
        <f t="shared" si="34"/>
        <v>0</v>
      </c>
      <c r="O236" s="39">
        <f t="shared" si="34"/>
        <v>0</v>
      </c>
    </row>
    <row r="237" spans="1:15" s="26" customFormat="1" ht="13.5" thickBot="1" x14ac:dyDescent="0.25">
      <c r="A237" s="338"/>
      <c r="B237" s="226" t="s">
        <v>34</v>
      </c>
      <c r="C237" s="227"/>
      <c r="D237" s="228"/>
      <c r="E237" s="228"/>
      <c r="F237" s="229"/>
      <c r="G237" s="228"/>
      <c r="H237" s="230"/>
      <c r="I237" s="230"/>
      <c r="J237" s="231"/>
      <c r="K237" s="364">
        <f>SUMPRODUCT($J$232:$J$235,K232:K235)</f>
        <v>0</v>
      </c>
      <c r="L237" s="364">
        <f t="shared" ref="L237:O237" si="35">SUMPRODUCT($J$232:$J$235,L232:L235)</f>
        <v>0</v>
      </c>
      <c r="M237" s="364">
        <f t="shared" si="35"/>
        <v>0</v>
      </c>
      <c r="N237" s="364">
        <f t="shared" si="35"/>
        <v>0</v>
      </c>
      <c r="O237" s="441">
        <f t="shared" si="35"/>
        <v>0</v>
      </c>
    </row>
    <row r="238" spans="1:15" s="26" customFormat="1" ht="13.5" thickBot="1" x14ac:dyDescent="0.25">
      <c r="A238" s="338"/>
      <c r="B238" s="376" t="s">
        <v>517</v>
      </c>
      <c r="C238" s="377"/>
      <c r="D238" s="378"/>
      <c r="E238" s="378"/>
      <c r="F238" s="379"/>
      <c r="G238" s="378"/>
      <c r="H238" s="378"/>
      <c r="I238" s="378"/>
      <c r="J238" s="380"/>
      <c r="K238" s="294"/>
      <c r="L238" s="294"/>
      <c r="M238" s="295"/>
      <c r="N238" s="295"/>
      <c r="O238" s="295"/>
    </row>
    <row r="239" spans="1:15" s="26" customFormat="1" x14ac:dyDescent="0.2">
      <c r="A239" s="338" t="s">
        <v>330</v>
      </c>
      <c r="B239" s="335" t="s">
        <v>507</v>
      </c>
      <c r="C239" s="277" t="s">
        <v>27</v>
      </c>
      <c r="D239" s="289">
        <v>16</v>
      </c>
      <c r="E239" s="131" t="s">
        <v>385</v>
      </c>
      <c r="F239" s="211">
        <v>8.9999999999999993E-3</v>
      </c>
      <c r="G239" s="411">
        <v>16</v>
      </c>
      <c r="H239" s="405">
        <v>144</v>
      </c>
      <c r="I239" s="92">
        <v>4.8</v>
      </c>
      <c r="J239" s="375">
        <v>5.36</v>
      </c>
      <c r="K239" s="490"/>
      <c r="L239" s="363"/>
      <c r="M239" s="363"/>
      <c r="N239" s="363"/>
      <c r="O239" s="363"/>
    </row>
    <row r="240" spans="1:15" s="26" customFormat="1" x14ac:dyDescent="0.2">
      <c r="A240" s="338" t="s">
        <v>331</v>
      </c>
      <c r="B240" s="330" t="s">
        <v>506</v>
      </c>
      <c r="C240" s="278" t="s">
        <v>27</v>
      </c>
      <c r="D240" s="290">
        <v>16</v>
      </c>
      <c r="E240" s="127" t="s">
        <v>385</v>
      </c>
      <c r="F240" s="212">
        <v>8.9999999999999993E-3</v>
      </c>
      <c r="G240" s="410">
        <v>16</v>
      </c>
      <c r="H240" s="406">
        <v>144</v>
      </c>
      <c r="I240" s="85">
        <v>4.8</v>
      </c>
      <c r="J240" s="356">
        <v>5.36</v>
      </c>
      <c r="K240" s="476"/>
      <c r="L240" s="15"/>
      <c r="M240" s="15"/>
      <c r="N240" s="15"/>
      <c r="O240" s="15"/>
    </row>
    <row r="241" spans="1:15" s="26" customFormat="1" x14ac:dyDescent="0.2">
      <c r="A241" s="338" t="s">
        <v>1334</v>
      </c>
      <c r="B241" s="1046" t="s">
        <v>1333</v>
      </c>
      <c r="C241" s="1047" t="s">
        <v>27</v>
      </c>
      <c r="D241" s="1048">
        <v>16</v>
      </c>
      <c r="E241" s="701" t="s">
        <v>385</v>
      </c>
      <c r="F241" s="1049">
        <v>8.9999999999999993E-3</v>
      </c>
      <c r="G241" s="1054">
        <v>16</v>
      </c>
      <c r="H241" s="1055">
        <v>144</v>
      </c>
      <c r="I241" s="1056">
        <v>4.8</v>
      </c>
      <c r="J241" s="1057">
        <v>5.36</v>
      </c>
      <c r="K241" s="476"/>
      <c r="L241" s="15"/>
      <c r="M241" s="15"/>
      <c r="N241" s="15"/>
      <c r="O241" s="15"/>
    </row>
    <row r="242" spans="1:15" s="26" customFormat="1" ht="13.5" thickBot="1" x14ac:dyDescent="0.25">
      <c r="A242" s="338" t="s">
        <v>1024</v>
      </c>
      <c r="B242" s="330" t="s">
        <v>519</v>
      </c>
      <c r="C242" s="278" t="s">
        <v>27</v>
      </c>
      <c r="D242" s="290">
        <v>16</v>
      </c>
      <c r="E242" s="127" t="s">
        <v>385</v>
      </c>
      <c r="F242" s="212">
        <v>8.9999999999999993E-3</v>
      </c>
      <c r="G242" s="410">
        <v>16</v>
      </c>
      <c r="H242" s="406">
        <v>144</v>
      </c>
      <c r="I242" s="85">
        <v>4.8</v>
      </c>
      <c r="J242" s="356">
        <v>5.36</v>
      </c>
      <c r="K242" s="476"/>
      <c r="L242" s="15"/>
      <c r="M242" s="15"/>
      <c r="N242" s="15"/>
      <c r="O242" s="15"/>
    </row>
    <row r="243" spans="1:15" s="26" customFormat="1" ht="13.5" thickBot="1" x14ac:dyDescent="0.25">
      <c r="A243" s="338"/>
      <c r="B243" s="243" t="s">
        <v>389</v>
      </c>
      <c r="C243" s="233"/>
      <c r="D243" s="133"/>
      <c r="E243" s="224" t="s">
        <v>161</v>
      </c>
      <c r="F243" s="225">
        <f>SUMPRODUCT($F$239:$F$242,K239:K242)</f>
        <v>0</v>
      </c>
      <c r="G243" s="225">
        <f>SUMPRODUCT($F$239:$F$242,L239:L242)</f>
        <v>0</v>
      </c>
      <c r="H243" s="225">
        <f>SUMPRODUCT($F$239:$F$242,M239:M242)</f>
        <v>0</v>
      </c>
      <c r="I243" s="225">
        <f>SUMPRODUCT($F$239:$F$242,N239:N242)</f>
        <v>0</v>
      </c>
      <c r="J243" s="225">
        <f>SUMPRODUCT($F$239:$F$242,O239:O242)</f>
        <v>0</v>
      </c>
      <c r="K243" s="109">
        <f>SUMPRODUCT($I$239:$I$242,K239:K242)</f>
        <v>0</v>
      </c>
      <c r="L243" s="109">
        <f>SUMPRODUCT($I$239:$I$242,L239:L242)</f>
        <v>0</v>
      </c>
      <c r="M243" s="109">
        <f>SUMPRODUCT($I$239:$I$242,M239:M242)</f>
        <v>0</v>
      </c>
      <c r="N243" s="109">
        <f>SUMPRODUCT($I$239:$I$242,N239:N242)</f>
        <v>0</v>
      </c>
      <c r="O243" s="458">
        <f>SUMPRODUCT($I$239:$I$242,O239:O242)</f>
        <v>0</v>
      </c>
    </row>
    <row r="244" spans="1:15" s="26" customFormat="1" ht="13.5" thickBot="1" x14ac:dyDescent="0.25">
      <c r="A244" s="338"/>
      <c r="B244" s="226" t="s">
        <v>34</v>
      </c>
      <c r="C244" s="227"/>
      <c r="D244" s="228"/>
      <c r="E244" s="228"/>
      <c r="F244" s="229"/>
      <c r="G244" s="228"/>
      <c r="H244" s="230"/>
      <c r="I244" s="230"/>
      <c r="J244" s="231"/>
      <c r="K244" s="459">
        <f>SUMPRODUCT($J$239:$J$242,K239:K242)</f>
        <v>0</v>
      </c>
      <c r="L244" s="459">
        <f>SUMPRODUCT($J$239:$J$242,L239:L242)</f>
        <v>0</v>
      </c>
      <c r="M244" s="459">
        <f>SUMPRODUCT($J$239:$J$242,M239:M242)</f>
        <v>0</v>
      </c>
      <c r="N244" s="459">
        <f>SUMPRODUCT($J$239:$J$242,N239:N242)</f>
        <v>0</v>
      </c>
      <c r="O244" s="460">
        <f>SUMPRODUCT($J$239:$J$242,O239:O242)</f>
        <v>0</v>
      </c>
    </row>
    <row r="245" spans="1:15" s="26" customFormat="1" ht="13.5" thickBot="1" x14ac:dyDescent="0.25">
      <c r="A245" s="338"/>
      <c r="B245" s="376" t="s">
        <v>486</v>
      </c>
      <c r="C245" s="376"/>
      <c r="D245" s="378"/>
      <c r="E245" s="378"/>
      <c r="F245" s="379"/>
      <c r="G245" s="378"/>
      <c r="H245" s="378"/>
      <c r="I245" s="378"/>
      <c r="J245" s="380"/>
      <c r="K245" s="56"/>
      <c r="L245" s="291"/>
      <c r="M245" s="56"/>
      <c r="N245" s="56"/>
      <c r="O245" s="56"/>
    </row>
    <row r="246" spans="1:15" s="26" customFormat="1" x14ac:dyDescent="0.2">
      <c r="A246" s="338" t="s">
        <v>333</v>
      </c>
      <c r="B246" s="335" t="s">
        <v>224</v>
      </c>
      <c r="C246" s="277" t="s">
        <v>227</v>
      </c>
      <c r="D246" s="289">
        <v>16</v>
      </c>
      <c r="E246" s="91" t="s">
        <v>62</v>
      </c>
      <c r="F246" s="211">
        <v>8.9999999999999993E-3</v>
      </c>
      <c r="G246" s="23">
        <v>16</v>
      </c>
      <c r="H246" s="131">
        <v>144</v>
      </c>
      <c r="I246" s="132">
        <v>3.68</v>
      </c>
      <c r="J246" s="174">
        <v>4.07</v>
      </c>
      <c r="K246" s="363"/>
      <c r="L246" s="363"/>
      <c r="M246" s="363"/>
      <c r="N246" s="363"/>
      <c r="O246" s="363"/>
    </row>
    <row r="247" spans="1:15" s="26" customFormat="1" x14ac:dyDescent="0.2">
      <c r="A247" s="338" t="s">
        <v>334</v>
      </c>
      <c r="B247" s="330" t="s">
        <v>225</v>
      </c>
      <c r="C247" s="278" t="s">
        <v>227</v>
      </c>
      <c r="D247" s="290">
        <v>16</v>
      </c>
      <c r="E247" s="93" t="s">
        <v>62</v>
      </c>
      <c r="F247" s="212">
        <v>8.9999999999999993E-3</v>
      </c>
      <c r="G247" s="195">
        <v>16</v>
      </c>
      <c r="H247" s="124">
        <v>144</v>
      </c>
      <c r="I247" s="125">
        <v>3.68</v>
      </c>
      <c r="J247" s="126">
        <v>4.07</v>
      </c>
      <c r="K247" s="15"/>
      <c r="L247" s="15"/>
      <c r="M247" s="15"/>
      <c r="N247" s="15"/>
      <c r="O247" s="15"/>
    </row>
    <row r="248" spans="1:15" s="26" customFormat="1" x14ac:dyDescent="0.2">
      <c r="A248" s="338" t="s">
        <v>1332</v>
      </c>
      <c r="B248" s="1046" t="s">
        <v>1331</v>
      </c>
      <c r="C248" s="1047" t="s">
        <v>227</v>
      </c>
      <c r="D248" s="1048">
        <v>16</v>
      </c>
      <c r="E248" s="1033" t="s">
        <v>62</v>
      </c>
      <c r="F248" s="1049">
        <v>8.9999999999999993E-3</v>
      </c>
      <c r="G248" s="1050">
        <v>16</v>
      </c>
      <c r="H248" s="1051">
        <v>144</v>
      </c>
      <c r="I248" s="1052">
        <v>3.68</v>
      </c>
      <c r="J248" s="1053">
        <v>4.07</v>
      </c>
      <c r="K248" s="15"/>
      <c r="L248" s="15"/>
      <c r="M248" s="15"/>
      <c r="N248" s="15"/>
      <c r="O248" s="15"/>
    </row>
    <row r="249" spans="1:15" s="26" customFormat="1" ht="14.25" customHeight="1" x14ac:dyDescent="0.2">
      <c r="A249" s="338" t="s">
        <v>335</v>
      </c>
      <c r="B249" s="330" t="s">
        <v>226</v>
      </c>
      <c r="C249" s="278" t="s">
        <v>227</v>
      </c>
      <c r="D249" s="290">
        <v>16</v>
      </c>
      <c r="E249" s="93" t="s">
        <v>62</v>
      </c>
      <c r="F249" s="212">
        <v>8.9999999999999993E-3</v>
      </c>
      <c r="G249" s="195">
        <v>16</v>
      </c>
      <c r="H249" s="124">
        <v>144</v>
      </c>
      <c r="I249" s="125">
        <v>3.68</v>
      </c>
      <c r="J249" s="381">
        <v>4.07</v>
      </c>
      <c r="K249" s="15"/>
      <c r="L249" s="15"/>
      <c r="M249" s="15"/>
      <c r="N249" s="15"/>
      <c r="O249" s="15"/>
    </row>
    <row r="250" spans="1:15" s="26" customFormat="1" ht="14.25" customHeight="1" x14ac:dyDescent="0.2">
      <c r="A250" s="338" t="s">
        <v>773</v>
      </c>
      <c r="B250" s="660" t="s">
        <v>772</v>
      </c>
      <c r="C250" s="630" t="s">
        <v>227</v>
      </c>
      <c r="D250" s="631">
        <v>16</v>
      </c>
      <c r="E250" s="374" t="s">
        <v>62</v>
      </c>
      <c r="F250" s="632">
        <v>8.9999999999999993E-3</v>
      </c>
      <c r="G250" s="633">
        <v>16</v>
      </c>
      <c r="H250" s="536">
        <v>144</v>
      </c>
      <c r="I250" s="634">
        <v>3.68</v>
      </c>
      <c r="J250" s="635">
        <v>4.07</v>
      </c>
      <c r="K250" s="15"/>
      <c r="L250" s="15"/>
      <c r="M250" s="15"/>
      <c r="N250" s="15"/>
      <c r="O250" s="15"/>
    </row>
    <row r="251" spans="1:15" s="26" customFormat="1" ht="14.25" customHeight="1" x14ac:dyDescent="0.2">
      <c r="A251" s="338" t="s">
        <v>1284</v>
      </c>
      <c r="B251" s="330" t="s">
        <v>1285</v>
      </c>
      <c r="C251" s="630" t="s">
        <v>209</v>
      </c>
      <c r="D251" s="631">
        <v>6</v>
      </c>
      <c r="E251" s="374" t="s">
        <v>62</v>
      </c>
      <c r="F251" s="632">
        <v>8.0000000000000002E-3</v>
      </c>
      <c r="G251" s="633">
        <v>16</v>
      </c>
      <c r="H251" s="536">
        <v>144</v>
      </c>
      <c r="I251" s="634">
        <v>4.2</v>
      </c>
      <c r="J251" s="635">
        <v>4.66</v>
      </c>
      <c r="K251" s="15"/>
      <c r="L251" s="15"/>
      <c r="M251" s="15"/>
      <c r="N251" s="15"/>
      <c r="O251" s="15"/>
    </row>
    <row r="252" spans="1:15" s="26" customFormat="1" ht="14.25" customHeight="1" x14ac:dyDescent="0.2">
      <c r="A252" s="338" t="s">
        <v>1223</v>
      </c>
      <c r="B252" s="330" t="s">
        <v>1222</v>
      </c>
      <c r="C252" s="630" t="s">
        <v>1221</v>
      </c>
      <c r="D252" s="631">
        <v>12</v>
      </c>
      <c r="E252" s="93" t="s">
        <v>62</v>
      </c>
      <c r="F252" s="632">
        <v>8.9999999999999993E-3</v>
      </c>
      <c r="G252" s="633">
        <v>16</v>
      </c>
      <c r="H252" s="536">
        <v>144</v>
      </c>
      <c r="I252" s="634">
        <v>4.2</v>
      </c>
      <c r="J252" s="635">
        <v>4.59</v>
      </c>
      <c r="K252" s="15"/>
      <c r="L252" s="15"/>
      <c r="M252" s="15"/>
      <c r="N252" s="15"/>
      <c r="O252" s="15"/>
    </row>
    <row r="253" spans="1:15" s="26" customFormat="1" ht="14.25" customHeight="1" thickBot="1" x14ac:dyDescent="0.25">
      <c r="A253" s="338" t="s">
        <v>1225</v>
      </c>
      <c r="B253" s="330" t="s">
        <v>1224</v>
      </c>
      <c r="C253" s="630" t="s">
        <v>1221</v>
      </c>
      <c r="D253" s="290">
        <v>12</v>
      </c>
      <c r="E253" s="93" t="s">
        <v>62</v>
      </c>
      <c r="F253" s="212">
        <v>8.9999999999999993E-3</v>
      </c>
      <c r="G253" s="195">
        <v>16</v>
      </c>
      <c r="H253" s="124">
        <v>144</v>
      </c>
      <c r="I253" s="125">
        <v>4.2</v>
      </c>
      <c r="J253" s="126">
        <v>4.59</v>
      </c>
      <c r="K253" s="15"/>
      <c r="L253" s="15"/>
      <c r="M253" s="15"/>
      <c r="N253" s="15"/>
      <c r="O253" s="15"/>
    </row>
    <row r="254" spans="1:15" s="26" customFormat="1" ht="14.25" hidden="1" customHeight="1" thickBot="1" x14ac:dyDescent="0.25">
      <c r="A254" s="338"/>
      <c r="B254" s="708" t="s">
        <v>688</v>
      </c>
      <c r="C254" s="590" t="s">
        <v>227</v>
      </c>
      <c r="D254" s="591">
        <v>16</v>
      </c>
      <c r="E254" s="592" t="s">
        <v>102</v>
      </c>
      <c r="F254" s="593">
        <v>8.9999999999999993E-3</v>
      </c>
      <c r="G254" s="594">
        <v>16</v>
      </c>
      <c r="H254" s="595">
        <v>144</v>
      </c>
      <c r="I254" s="596">
        <v>3.68</v>
      </c>
      <c r="J254" s="597">
        <v>4.07</v>
      </c>
      <c r="K254" s="103"/>
      <c r="L254" s="103"/>
      <c r="M254" s="103"/>
      <c r="N254" s="103"/>
      <c r="O254" s="103"/>
    </row>
    <row r="255" spans="1:15" s="26" customFormat="1" ht="13.5" thickBot="1" x14ac:dyDescent="0.25">
      <c r="A255" s="338"/>
      <c r="B255" s="232" t="s">
        <v>390</v>
      </c>
      <c r="C255" s="233"/>
      <c r="D255" s="224"/>
      <c r="E255" s="224" t="s">
        <v>161</v>
      </c>
      <c r="F255" s="225">
        <f>SUMPRODUCT($F$246:$F$254,K246:K254)</f>
        <v>0</v>
      </c>
      <c r="G255" s="225">
        <f>SUMPRODUCT($F$246:$F$254,L246:L254)</f>
        <v>0</v>
      </c>
      <c r="H255" s="225">
        <f>SUMPRODUCT($F$246:$F$254,M246:M254)</f>
        <v>0</v>
      </c>
      <c r="I255" s="225">
        <f>SUMPRODUCT($F$246:$F$254,N246:N254)</f>
        <v>0</v>
      </c>
      <c r="J255" s="225">
        <f>SUMPRODUCT($F$246:$F$254,O246:O254)</f>
        <v>0</v>
      </c>
      <c r="K255" s="38">
        <f>SUMPRODUCT($I$246:$I$254,K246:K254)</f>
        <v>0</v>
      </c>
      <c r="L255" s="38">
        <f>SUMPRODUCT($I$246:$I$254,L246:L254)</f>
        <v>0</v>
      </c>
      <c r="M255" s="38">
        <f>SUMPRODUCT($I$246:$I$254,M246:M254)</f>
        <v>0</v>
      </c>
      <c r="N255" s="38">
        <f>SUMPRODUCT($I$246:$I$254,N246:N254)</f>
        <v>0</v>
      </c>
      <c r="O255" s="38">
        <f>SUMPRODUCT($I$246:$I$254,O246:O254)</f>
        <v>0</v>
      </c>
    </row>
    <row r="256" spans="1:15" s="26" customFormat="1" ht="13.5" thickBot="1" x14ac:dyDescent="0.25">
      <c r="A256" s="338"/>
      <c r="B256" s="226" t="s">
        <v>34</v>
      </c>
      <c r="C256" s="227"/>
      <c r="D256" s="228"/>
      <c r="E256" s="228"/>
      <c r="F256" s="229"/>
      <c r="G256" s="228"/>
      <c r="H256" s="230"/>
      <c r="I256" s="230"/>
      <c r="J256" s="231"/>
      <c r="K256" s="364">
        <f>SUMPRODUCT($J$246:$J$254,K246:K254)</f>
        <v>0</v>
      </c>
      <c r="L256" s="364">
        <f>SUMPRODUCT($J$246:$J$254,L246:L254)</f>
        <v>0</v>
      </c>
      <c r="M256" s="364">
        <f>SUMPRODUCT($J$246:$J$254,M246:M254)</f>
        <v>0</v>
      </c>
      <c r="N256" s="364">
        <f>SUMPRODUCT($J$246:$J$254,N246:N254)</f>
        <v>0</v>
      </c>
      <c r="O256" s="364">
        <f>SUMPRODUCT($J$246:$J$254,O246:O254)</f>
        <v>0</v>
      </c>
    </row>
    <row r="257" spans="1:17" s="26" customFormat="1" hidden="1" x14ac:dyDescent="0.2">
      <c r="A257" s="338"/>
      <c r="B257" s="312" t="s">
        <v>104</v>
      </c>
      <c r="C257" s="312"/>
      <c r="D257" s="309"/>
      <c r="E257" s="309"/>
      <c r="F257" s="310"/>
      <c r="G257" s="309"/>
      <c r="H257" s="309"/>
      <c r="I257" s="309"/>
      <c r="J257" s="311"/>
      <c r="K257" s="56"/>
      <c r="L257" s="291"/>
      <c r="M257" s="56"/>
      <c r="N257" s="56"/>
      <c r="O257" s="56"/>
    </row>
    <row r="258" spans="1:17" s="26" customFormat="1" ht="12.75" hidden="1" customHeight="1" x14ac:dyDescent="0.2">
      <c r="A258" s="338"/>
      <c r="B258" s="664" t="s">
        <v>109</v>
      </c>
      <c r="C258" s="443" t="s">
        <v>106</v>
      </c>
      <c r="D258" s="115">
        <v>64</v>
      </c>
      <c r="E258" s="115" t="s">
        <v>62</v>
      </c>
      <c r="F258" s="325">
        <v>3.2000000000000001E-2</v>
      </c>
      <c r="G258" s="407">
        <v>6</v>
      </c>
      <c r="H258" s="136">
        <v>36</v>
      </c>
      <c r="I258" s="120">
        <v>1.1040000000000001</v>
      </c>
      <c r="J258" s="444">
        <v>2.0680000000000001</v>
      </c>
      <c r="K258" s="363"/>
      <c r="L258" s="363"/>
      <c r="M258" s="363"/>
      <c r="N258" s="363"/>
      <c r="O258" s="363"/>
    </row>
    <row r="259" spans="1:17" s="26" customFormat="1" hidden="1" x14ac:dyDescent="0.2">
      <c r="A259" s="338"/>
      <c r="B259" s="665" t="s">
        <v>108</v>
      </c>
      <c r="C259" s="442" t="s">
        <v>105</v>
      </c>
      <c r="D259" s="492">
        <v>64</v>
      </c>
      <c r="E259" s="440" t="s">
        <v>62</v>
      </c>
      <c r="F259" s="326">
        <v>3.2000000000000001E-2</v>
      </c>
      <c r="G259" s="124">
        <v>6</v>
      </c>
      <c r="H259" s="123">
        <v>36</v>
      </c>
      <c r="I259" s="122">
        <v>1.1000000000000001</v>
      </c>
      <c r="J259" s="445">
        <v>2.0699999999999998</v>
      </c>
      <c r="K259" s="15"/>
      <c r="L259" s="15"/>
      <c r="M259" s="15"/>
      <c r="N259" s="15"/>
      <c r="O259" s="15"/>
    </row>
    <row r="260" spans="1:17" s="26" customFormat="1" ht="13.5" hidden="1" thickBot="1" x14ac:dyDescent="0.25">
      <c r="A260" s="338"/>
      <c r="B260" s="666" t="s">
        <v>110</v>
      </c>
      <c r="C260" s="446" t="s">
        <v>107</v>
      </c>
      <c r="D260" s="492">
        <v>64</v>
      </c>
      <c r="E260" s="116" t="s">
        <v>62</v>
      </c>
      <c r="F260" s="327">
        <v>3.2000000000000001E-2</v>
      </c>
      <c r="G260" s="382">
        <v>6</v>
      </c>
      <c r="H260" s="134">
        <v>36</v>
      </c>
      <c r="I260" s="135">
        <v>1.1519999999999999</v>
      </c>
      <c r="J260" s="447">
        <v>2.1120000000000001</v>
      </c>
      <c r="K260" s="103"/>
      <c r="L260" s="103"/>
      <c r="M260" s="103"/>
      <c r="N260" s="103"/>
      <c r="O260" s="103"/>
    </row>
    <row r="261" spans="1:17" s="26" customFormat="1" ht="13.5" hidden="1" thickBot="1" x14ac:dyDescent="0.25">
      <c r="A261" s="338"/>
      <c r="B261" s="243" t="s">
        <v>389</v>
      </c>
      <c r="C261" s="233"/>
      <c r="D261" s="224"/>
      <c r="E261" s="224" t="s">
        <v>161</v>
      </c>
      <c r="F261" s="225">
        <f>SUMPRODUCT($F$258:$F$260,K258:K260)</f>
        <v>0</v>
      </c>
      <c r="G261" s="225">
        <f>SUMPRODUCT($F$258:$F$260,L258:L260)</f>
        <v>0</v>
      </c>
      <c r="H261" s="225">
        <f>SUMPRODUCT($F$258:$F$260,M258:M260)</f>
        <v>0</v>
      </c>
      <c r="I261" s="225">
        <f>SUMPRODUCT($F$258:$F$260,N258:N260)</f>
        <v>0</v>
      </c>
      <c r="J261" s="225">
        <f>SUMPRODUCT($F$258:$F$260,O258:O260)</f>
        <v>0</v>
      </c>
      <c r="K261" s="72">
        <f>SUMPRODUCT($I$258:$I$260,K258:K260)</f>
        <v>0</v>
      </c>
      <c r="L261" s="72">
        <f>SUMPRODUCT($I$258:$I$260,L258:L260)</f>
        <v>0</v>
      </c>
      <c r="M261" s="72">
        <f>SUMPRODUCT($I$258:$I$260,M258:M260)</f>
        <v>0</v>
      </c>
      <c r="N261" s="72">
        <f>SUMPRODUCT($I$258:$I$260,N258:N260)</f>
        <v>0</v>
      </c>
      <c r="O261" s="72">
        <f>SUMPRODUCT($I$258:$I$260,O258:O260)</f>
        <v>0</v>
      </c>
    </row>
    <row r="262" spans="1:17" s="26" customFormat="1" ht="13.5" hidden="1" thickBot="1" x14ac:dyDescent="0.25">
      <c r="A262" s="338"/>
      <c r="B262" s="226" t="s">
        <v>34</v>
      </c>
      <c r="C262" s="227"/>
      <c r="D262" s="228"/>
      <c r="E262" s="228"/>
      <c r="F262" s="229"/>
      <c r="G262" s="228"/>
      <c r="H262" s="230"/>
      <c r="I262" s="230"/>
      <c r="J262" s="231"/>
      <c r="K262" s="364">
        <f>SUMPRODUCT($J$258:$J$260,K258:K260)</f>
        <v>0</v>
      </c>
      <c r="L262" s="364">
        <f>SUMPRODUCT($J$258:$J$260,L258:L260)</f>
        <v>0</v>
      </c>
      <c r="M262" s="364">
        <f>SUMPRODUCT($J$258:$J$260,M258:M260)</f>
        <v>0</v>
      </c>
      <c r="N262" s="364">
        <f>SUMPRODUCT($J$258:$J$260,N258:N260)</f>
        <v>0</v>
      </c>
      <c r="O262" s="364">
        <f>SUMPRODUCT($J$258:$J$260,O258:O260)</f>
        <v>0</v>
      </c>
    </row>
    <row r="263" spans="1:17" s="26" customFormat="1" x14ac:dyDescent="0.2">
      <c r="A263" s="338"/>
      <c r="B263" s="309" t="s">
        <v>80</v>
      </c>
      <c r="C263" s="309"/>
      <c r="D263" s="309"/>
      <c r="E263" s="309"/>
      <c r="F263" s="310"/>
      <c r="G263" s="309"/>
      <c r="H263" s="309"/>
      <c r="I263" s="309"/>
      <c r="J263" s="311"/>
      <c r="K263" s="291"/>
      <c r="L263" s="291"/>
      <c r="M263" s="56"/>
      <c r="N263" s="56"/>
      <c r="O263" s="56"/>
    </row>
    <row r="264" spans="1:17" s="26" customFormat="1" hidden="1" x14ac:dyDescent="0.2">
      <c r="A264" s="338"/>
      <c r="B264" s="668" t="s">
        <v>176</v>
      </c>
      <c r="C264" s="93" t="s">
        <v>129</v>
      </c>
      <c r="D264" s="1101"/>
      <c r="E264" s="127" t="s">
        <v>62</v>
      </c>
      <c r="F264" s="297">
        <v>4.2000000000000003E-2</v>
      </c>
      <c r="G264" s="93"/>
      <c r="H264" s="93">
        <v>36</v>
      </c>
      <c r="I264" s="298">
        <v>2.2999999999999998</v>
      </c>
      <c r="J264" s="369">
        <v>2.4</v>
      </c>
      <c r="K264" s="15"/>
      <c r="L264" s="15"/>
      <c r="M264" s="15"/>
      <c r="N264" s="15"/>
      <c r="O264" s="15"/>
    </row>
    <row r="265" spans="1:17" s="26" customFormat="1" ht="12.75" customHeight="1" x14ac:dyDescent="0.2">
      <c r="A265" s="338" t="s">
        <v>340</v>
      </c>
      <c r="B265" s="660" t="s">
        <v>81</v>
      </c>
      <c r="C265" s="1098" t="s">
        <v>453</v>
      </c>
      <c r="D265" s="1101"/>
      <c r="E265" s="127" t="s">
        <v>62</v>
      </c>
      <c r="F265" s="297">
        <v>4.2000000000000003E-2</v>
      </c>
      <c r="G265" s="93"/>
      <c r="H265" s="93">
        <v>36</v>
      </c>
      <c r="I265" s="298">
        <v>2.56</v>
      </c>
      <c r="J265" s="369">
        <v>2.88</v>
      </c>
      <c r="K265" s="15"/>
      <c r="L265" s="15"/>
      <c r="M265" s="15"/>
      <c r="N265" s="15"/>
      <c r="O265" s="15"/>
    </row>
    <row r="266" spans="1:17" s="26" customFormat="1" x14ac:dyDescent="0.2">
      <c r="A266" s="338" t="s">
        <v>341</v>
      </c>
      <c r="B266" s="660" t="s">
        <v>88</v>
      </c>
      <c r="C266" s="1099"/>
      <c r="D266" s="1101"/>
      <c r="E266" s="127" t="s">
        <v>62</v>
      </c>
      <c r="F266" s="297">
        <v>4.2000000000000003E-2</v>
      </c>
      <c r="G266" s="93"/>
      <c r="H266" s="93">
        <v>36</v>
      </c>
      <c r="I266" s="298">
        <v>2.56</v>
      </c>
      <c r="J266" s="369">
        <v>2.88</v>
      </c>
      <c r="K266" s="15"/>
      <c r="L266" s="15"/>
      <c r="M266" s="15"/>
      <c r="N266" s="15"/>
      <c r="O266" s="15"/>
    </row>
    <row r="267" spans="1:17" s="26" customFormat="1" ht="13.5" hidden="1" thickBot="1" x14ac:dyDescent="0.25">
      <c r="A267" s="338"/>
      <c r="B267" s="660" t="s">
        <v>155</v>
      </c>
      <c r="C267" s="1099"/>
      <c r="D267" s="1101"/>
      <c r="E267" s="492" t="s">
        <v>62</v>
      </c>
      <c r="F267" s="297">
        <v>4.2000000000000003E-2</v>
      </c>
      <c r="G267" s="93"/>
      <c r="H267" s="123">
        <v>36</v>
      </c>
      <c r="I267" s="122">
        <v>2.56</v>
      </c>
      <c r="J267" s="370">
        <v>2.8839999999999999</v>
      </c>
      <c r="K267" s="15"/>
      <c r="L267" s="15"/>
      <c r="M267" s="15"/>
      <c r="N267" s="15"/>
      <c r="O267" s="15"/>
      <c r="Q267" s="473">
        <f>SUM(Лист3!G280:G1004)</f>
        <v>0</v>
      </c>
    </row>
    <row r="268" spans="1:17" s="26" customFormat="1" x14ac:dyDescent="0.2">
      <c r="A268" s="338" t="s">
        <v>476</v>
      </c>
      <c r="B268" s="660" t="s">
        <v>101</v>
      </c>
      <c r="C268" s="1099"/>
      <c r="D268" s="1101"/>
      <c r="E268" s="492" t="s">
        <v>62</v>
      </c>
      <c r="F268" s="297">
        <v>4.2000000000000003E-2</v>
      </c>
      <c r="G268" s="93"/>
      <c r="H268" s="52">
        <v>36</v>
      </c>
      <c r="I268" s="122">
        <v>2.56</v>
      </c>
      <c r="J268" s="370">
        <v>2.8839999999999999</v>
      </c>
      <c r="K268" s="15"/>
      <c r="L268" s="15"/>
      <c r="M268" s="15"/>
      <c r="N268" s="15"/>
      <c r="O268" s="15"/>
    </row>
    <row r="269" spans="1:17" s="26" customFormat="1" ht="12.75" customHeight="1" x14ac:dyDescent="0.2">
      <c r="A269" s="338" t="s">
        <v>454</v>
      </c>
      <c r="B269" s="660" t="s">
        <v>32</v>
      </c>
      <c r="C269" s="1099"/>
      <c r="D269" s="1101"/>
      <c r="E269" s="492" t="s">
        <v>62</v>
      </c>
      <c r="F269" s="297">
        <v>4.2000000000000003E-2</v>
      </c>
      <c r="G269" s="93"/>
      <c r="H269" s="123">
        <v>36</v>
      </c>
      <c r="I269" s="122">
        <v>2.56</v>
      </c>
      <c r="J269" s="370">
        <v>2.8839999999999999</v>
      </c>
      <c r="K269" s="15"/>
      <c r="L269" s="15"/>
      <c r="M269" s="15"/>
      <c r="N269" s="15"/>
      <c r="O269" s="15"/>
    </row>
    <row r="270" spans="1:17" s="26" customFormat="1" ht="12.75" customHeight="1" x14ac:dyDescent="0.2">
      <c r="A270" s="338" t="s">
        <v>498</v>
      </c>
      <c r="B270" s="660" t="s">
        <v>45</v>
      </c>
      <c r="C270" s="1100"/>
      <c r="D270" s="1102"/>
      <c r="E270" s="440" t="s">
        <v>62</v>
      </c>
      <c r="F270" s="297">
        <v>4.2000000000000003E-2</v>
      </c>
      <c r="G270" s="93"/>
      <c r="H270" s="123">
        <v>36</v>
      </c>
      <c r="I270" s="122">
        <v>2.56</v>
      </c>
      <c r="J270" s="370">
        <v>2.8839999999999999</v>
      </c>
      <c r="K270" s="15"/>
      <c r="L270" s="15"/>
      <c r="M270" s="15"/>
      <c r="N270" s="15"/>
      <c r="O270" s="15"/>
    </row>
    <row r="271" spans="1:17" s="26" customFormat="1" ht="12.75" customHeight="1" x14ac:dyDescent="0.2">
      <c r="A271" s="338" t="s">
        <v>649</v>
      </c>
      <c r="B271" s="660" t="s">
        <v>726</v>
      </c>
      <c r="C271" s="533" t="s">
        <v>530</v>
      </c>
      <c r="D271" s="1103">
        <v>32</v>
      </c>
      <c r="E271" s="127" t="s">
        <v>62</v>
      </c>
      <c r="F271" s="297">
        <v>0.02</v>
      </c>
      <c r="G271" s="93"/>
      <c r="H271" s="124">
        <v>60</v>
      </c>
      <c r="I271" s="125">
        <v>1.28</v>
      </c>
      <c r="J271" s="535">
        <v>1.94</v>
      </c>
      <c r="K271" s="15"/>
      <c r="L271" s="15"/>
      <c r="M271" s="15"/>
      <c r="N271" s="15"/>
      <c r="O271" s="15"/>
    </row>
    <row r="272" spans="1:17" s="26" customFormat="1" ht="12.75" customHeight="1" x14ac:dyDescent="0.2">
      <c r="A272" s="338" t="s">
        <v>650</v>
      </c>
      <c r="B272" s="660" t="s">
        <v>727</v>
      </c>
      <c r="C272" s="533" t="s">
        <v>530</v>
      </c>
      <c r="D272" s="1101"/>
      <c r="E272" s="127" t="s">
        <v>62</v>
      </c>
      <c r="F272" s="297">
        <v>0.02</v>
      </c>
      <c r="G272" s="93"/>
      <c r="H272" s="124">
        <v>60</v>
      </c>
      <c r="I272" s="125">
        <v>1.28</v>
      </c>
      <c r="J272" s="535">
        <v>1.94</v>
      </c>
      <c r="K272" s="15"/>
      <c r="L272" s="15"/>
      <c r="M272" s="15"/>
      <c r="N272" s="15"/>
      <c r="O272" s="15"/>
    </row>
    <row r="273" spans="1:15" s="26" customFormat="1" ht="12.75" customHeight="1" x14ac:dyDescent="0.2">
      <c r="A273" s="338" t="s">
        <v>652</v>
      </c>
      <c r="B273" s="660" t="s">
        <v>728</v>
      </c>
      <c r="C273" s="533" t="s">
        <v>530</v>
      </c>
      <c r="D273" s="1101"/>
      <c r="E273" s="127" t="s">
        <v>62</v>
      </c>
      <c r="F273" s="297">
        <v>0.02</v>
      </c>
      <c r="G273" s="93"/>
      <c r="H273" s="124">
        <v>60</v>
      </c>
      <c r="I273" s="125">
        <v>1.28</v>
      </c>
      <c r="J273" s="535">
        <v>1.94</v>
      </c>
      <c r="K273" s="15"/>
      <c r="L273" s="15"/>
      <c r="M273" s="15"/>
      <c r="N273" s="15"/>
      <c r="O273" s="15"/>
    </row>
    <row r="274" spans="1:15" s="26" customFormat="1" ht="12.75" customHeight="1" x14ac:dyDescent="0.2">
      <c r="A274" s="580" t="s">
        <v>659</v>
      </c>
      <c r="B274" s="660" t="s">
        <v>729</v>
      </c>
      <c r="C274" s="533" t="s">
        <v>530</v>
      </c>
      <c r="D274" s="1101"/>
      <c r="E274" s="127" t="s">
        <v>62</v>
      </c>
      <c r="F274" s="297">
        <v>0.02</v>
      </c>
      <c r="G274" s="93"/>
      <c r="H274" s="124">
        <v>60</v>
      </c>
      <c r="I274" s="125">
        <v>1.28</v>
      </c>
      <c r="J274" s="535">
        <v>1.94</v>
      </c>
      <c r="K274" s="15"/>
      <c r="L274" s="15"/>
      <c r="M274" s="15"/>
      <c r="N274" s="15"/>
      <c r="O274" s="15"/>
    </row>
    <row r="275" spans="1:15" s="26" customFormat="1" ht="12.75" hidden="1" customHeight="1" x14ac:dyDescent="0.2">
      <c r="A275" s="580"/>
      <c r="B275" s="660" t="s">
        <v>730</v>
      </c>
      <c r="C275" s="533" t="s">
        <v>530</v>
      </c>
      <c r="D275" s="1101"/>
      <c r="E275" s="127" t="s">
        <v>62</v>
      </c>
      <c r="F275" s="297">
        <v>0.02</v>
      </c>
      <c r="G275" s="93"/>
      <c r="H275" s="124">
        <v>60</v>
      </c>
      <c r="I275" s="125">
        <v>1.28</v>
      </c>
      <c r="J275" s="535">
        <v>1.94</v>
      </c>
      <c r="K275" s="15"/>
      <c r="L275" s="15"/>
      <c r="M275" s="15"/>
      <c r="N275" s="15"/>
      <c r="O275" s="15"/>
    </row>
    <row r="276" spans="1:15" s="26" customFormat="1" ht="12.75" customHeight="1" x14ac:dyDescent="0.2">
      <c r="A276" s="580" t="s">
        <v>663</v>
      </c>
      <c r="B276" s="660" t="s">
        <v>731</v>
      </c>
      <c r="C276" s="533" t="s">
        <v>530</v>
      </c>
      <c r="D276" s="1101"/>
      <c r="E276" s="127" t="s">
        <v>62</v>
      </c>
      <c r="F276" s="297">
        <v>0.02</v>
      </c>
      <c r="G276" s="93"/>
      <c r="H276" s="124">
        <v>60</v>
      </c>
      <c r="I276" s="125">
        <v>1.28</v>
      </c>
      <c r="J276" s="535">
        <v>1.94</v>
      </c>
      <c r="K276" s="15"/>
      <c r="L276" s="15"/>
      <c r="M276" s="15"/>
      <c r="N276" s="15"/>
      <c r="O276" s="15"/>
    </row>
    <row r="277" spans="1:15" s="26" customFormat="1" ht="12.75" hidden="1" customHeight="1" x14ac:dyDescent="0.2">
      <c r="A277" s="338"/>
      <c r="B277" s="660" t="s">
        <v>732</v>
      </c>
      <c r="C277" s="93" t="s">
        <v>129</v>
      </c>
      <c r="D277" s="1102"/>
      <c r="E277" s="127" t="s">
        <v>62</v>
      </c>
      <c r="F277" s="297">
        <v>0.02</v>
      </c>
      <c r="G277" s="93"/>
      <c r="H277" s="124">
        <v>60</v>
      </c>
      <c r="I277" s="125">
        <v>1.1499999999999999</v>
      </c>
      <c r="J277" s="535">
        <v>1.63</v>
      </c>
      <c r="K277" s="15"/>
      <c r="L277" s="15"/>
      <c r="M277" s="15"/>
      <c r="N277" s="15"/>
      <c r="O277" s="15"/>
    </row>
    <row r="278" spans="1:15" s="26" customFormat="1" x14ac:dyDescent="0.2">
      <c r="A278" s="338" t="s">
        <v>342</v>
      </c>
      <c r="B278" s="660" t="s">
        <v>88</v>
      </c>
      <c r="C278" s="517" t="s">
        <v>530</v>
      </c>
      <c r="D278" s="518">
        <v>48</v>
      </c>
      <c r="E278" s="492" t="s">
        <v>62</v>
      </c>
      <c r="F278" s="326">
        <v>3.7999999999999999E-2</v>
      </c>
      <c r="G278" s="93"/>
      <c r="H278" s="123">
        <v>48</v>
      </c>
      <c r="I278" s="122">
        <v>1.92</v>
      </c>
      <c r="J278" s="370">
        <v>2.8839999999999999</v>
      </c>
      <c r="K278" s="15"/>
      <c r="L278" s="15"/>
      <c r="M278" s="15"/>
      <c r="N278" s="15"/>
      <c r="O278" s="15"/>
    </row>
    <row r="279" spans="1:15" s="26" customFormat="1" x14ac:dyDescent="0.2">
      <c r="A279" s="338" t="s">
        <v>1054</v>
      </c>
      <c r="B279" s="660" t="s">
        <v>1052</v>
      </c>
      <c r="C279" s="533" t="s">
        <v>1051</v>
      </c>
      <c r="D279" s="534">
        <v>64</v>
      </c>
      <c r="E279" s="127" t="s">
        <v>62</v>
      </c>
      <c r="F279" s="326">
        <v>4.2999999999999997E-2</v>
      </c>
      <c r="G279" s="93"/>
      <c r="H279" s="124">
        <v>36</v>
      </c>
      <c r="I279" s="125">
        <v>2.88</v>
      </c>
      <c r="J279" s="535">
        <v>3.57</v>
      </c>
      <c r="K279" s="15"/>
      <c r="L279" s="15"/>
      <c r="M279" s="15"/>
      <c r="N279" s="15"/>
      <c r="O279" s="15"/>
    </row>
    <row r="280" spans="1:15" s="26" customFormat="1" x14ac:dyDescent="0.2">
      <c r="A280" s="338" t="s">
        <v>343</v>
      </c>
      <c r="B280" s="670" t="s">
        <v>32</v>
      </c>
      <c r="C280" s="52" t="s">
        <v>82</v>
      </c>
      <c r="D280" s="52">
        <v>24</v>
      </c>
      <c r="E280" s="440" t="s">
        <v>62</v>
      </c>
      <c r="F280" s="328">
        <v>1.7999999999999999E-2</v>
      </c>
      <c r="G280" s="52"/>
      <c r="H280" s="52">
        <v>80</v>
      </c>
      <c r="I280" s="137">
        <v>4.8</v>
      </c>
      <c r="J280" s="137">
        <v>5.4775</v>
      </c>
      <c r="K280" s="15"/>
      <c r="L280" s="15"/>
      <c r="M280" s="15"/>
      <c r="N280" s="15"/>
      <c r="O280" s="15"/>
    </row>
    <row r="281" spans="1:15" s="26" customFormat="1" ht="13.5" thickBot="1" x14ac:dyDescent="0.25">
      <c r="A281" s="338"/>
      <c r="B281" s="243" t="s">
        <v>389</v>
      </c>
      <c r="C281" s="245"/>
      <c r="D281" s="224"/>
      <c r="E281" s="224" t="s">
        <v>161</v>
      </c>
      <c r="F281" s="225">
        <f>SUMPRODUCT($F$264:$F$280,K264:K280)</f>
        <v>0</v>
      </c>
      <c r="G281" s="225">
        <f>SUMPRODUCT($F$264:$F$280,L264:L280)</f>
        <v>0</v>
      </c>
      <c r="H281" s="225">
        <f>SUMPRODUCT($F$264:$F$280,M264:M280)</f>
        <v>0</v>
      </c>
      <c r="I281" s="225">
        <f>SUMPRODUCT($F$264:$F$280,N264:N280)</f>
        <v>0</v>
      </c>
      <c r="J281" s="225">
        <f>SUMPRODUCT($F$264:$F$280,O264:O280)</f>
        <v>0</v>
      </c>
      <c r="K281" s="128">
        <f>SUMPRODUCT($I$264:$I$280,K264:K280)</f>
        <v>0</v>
      </c>
      <c r="L281" s="128">
        <f>SUMPRODUCT($I$264:$I$280,L264:L280)</f>
        <v>0</v>
      </c>
      <c r="M281" s="128">
        <f>SUMPRODUCT($I$264:$I$280,M264:M280)</f>
        <v>0</v>
      </c>
      <c r="N281" s="128">
        <f>SUMPRODUCT($I$264:$I$280,N264:N280)</f>
        <v>0</v>
      </c>
      <c r="O281" s="128">
        <f>SUMPRODUCT($I$264:$I$280,O264:O280)</f>
        <v>0</v>
      </c>
    </row>
    <row r="282" spans="1:15" s="26" customFormat="1" ht="13.5" thickBot="1" x14ac:dyDescent="0.25">
      <c r="A282" s="338"/>
      <c r="B282" s="246" t="s">
        <v>34</v>
      </c>
      <c r="C282" s="247"/>
      <c r="D282" s="228"/>
      <c r="E282" s="228"/>
      <c r="F282" s="229"/>
      <c r="G282" s="228"/>
      <c r="H282" s="230"/>
      <c r="I282" s="230"/>
      <c r="J282" s="231"/>
      <c r="K282" s="348">
        <f>SUMPRODUCT($J$264:$J$280,K264:K280)</f>
        <v>0</v>
      </c>
      <c r="L282" s="348">
        <f>SUMPRODUCT($J$264:$J$280,L264:L280)</f>
        <v>0</v>
      </c>
      <c r="M282" s="348">
        <f>SUMPRODUCT($J$264:$J$280,M264:M280)</f>
        <v>0</v>
      </c>
      <c r="N282" s="348">
        <f>SUMPRODUCT($J$264:$J$280,N264:N280)</f>
        <v>0</v>
      </c>
      <c r="O282" s="348">
        <f>SUMPRODUCT($J$264:$J$280,O264:O280)</f>
        <v>0</v>
      </c>
    </row>
    <row r="283" spans="1:15" s="26" customFormat="1" ht="13.5" thickBot="1" x14ac:dyDescent="0.25">
      <c r="A283" s="338"/>
      <c r="B283" s="1083" t="s">
        <v>199</v>
      </c>
      <c r="C283" s="1083"/>
      <c r="D283" s="1083"/>
      <c r="E283" s="1083"/>
      <c r="F283" s="1083"/>
      <c r="G283" s="1083"/>
      <c r="H283" s="1083"/>
      <c r="I283" s="1083"/>
      <c r="J283" s="1084"/>
      <c r="K283" s="291"/>
      <c r="L283" s="291"/>
      <c r="M283" s="56"/>
      <c r="N283" s="56"/>
      <c r="O283" s="56"/>
    </row>
    <row r="284" spans="1:15" s="26" customFormat="1" x14ac:dyDescent="0.2">
      <c r="A284" s="338" t="s">
        <v>233</v>
      </c>
      <c r="B284" s="671" t="s">
        <v>25</v>
      </c>
      <c r="C284" s="47"/>
      <c r="D284" s="48">
        <v>500</v>
      </c>
      <c r="E284" s="48"/>
      <c r="F284" s="417"/>
      <c r="G284" s="48"/>
      <c r="H284" s="92"/>
      <c r="I284" s="92"/>
      <c r="J284" s="421"/>
      <c r="K284" s="422"/>
      <c r="L284" s="425"/>
      <c r="M284" s="423"/>
      <c r="N284" s="425"/>
      <c r="O284" s="424"/>
    </row>
    <row r="285" spans="1:15" s="26" customFormat="1" ht="13.5" thickBot="1" x14ac:dyDescent="0.25">
      <c r="A285" s="338" t="s">
        <v>234</v>
      </c>
      <c r="B285" s="672" t="s">
        <v>1055</v>
      </c>
      <c r="C285" s="571"/>
      <c r="D285" s="572">
        <v>500</v>
      </c>
      <c r="E285" s="572"/>
      <c r="F285" s="573"/>
      <c r="G285" s="572"/>
      <c r="H285" s="574"/>
      <c r="I285" s="574"/>
      <c r="J285" s="575"/>
      <c r="K285" s="576"/>
      <c r="L285" s="544"/>
      <c r="M285" s="577"/>
      <c r="N285" s="544"/>
      <c r="O285" s="578"/>
    </row>
    <row r="286" spans="1:15" s="26" customFormat="1" ht="13.5" thickBot="1" x14ac:dyDescent="0.25">
      <c r="A286" s="338"/>
      <c r="B286" s="307"/>
      <c r="C286" s="418"/>
      <c r="D286" s="418"/>
      <c r="E286" s="418"/>
      <c r="F286" s="419"/>
      <c r="G286" s="418"/>
      <c r="H286" s="418"/>
      <c r="I286" s="418"/>
      <c r="J286" s="420"/>
      <c r="K286" s="413"/>
      <c r="L286" s="291"/>
      <c r="M286" s="56"/>
      <c r="N286" s="56"/>
      <c r="O286" s="56"/>
    </row>
    <row r="287" spans="1:15" s="26" customFormat="1" x14ac:dyDescent="0.2">
      <c r="A287" s="338" t="s">
        <v>973</v>
      </c>
      <c r="B287" s="675" t="s">
        <v>159</v>
      </c>
      <c r="C287" s="304" t="s">
        <v>817</v>
      </c>
      <c r="D287" s="276">
        <v>14</v>
      </c>
      <c r="E287" s="93" t="s">
        <v>63</v>
      </c>
      <c r="F287" s="248">
        <v>6.8000000000000005E-2</v>
      </c>
      <c r="G287" s="93"/>
      <c r="H287" s="97">
        <v>30</v>
      </c>
      <c r="I287" s="249">
        <v>1.75</v>
      </c>
      <c r="J287" s="350">
        <v>1.98</v>
      </c>
      <c r="K287" s="15"/>
      <c r="L287" s="15"/>
      <c r="M287" s="15"/>
      <c r="N287" s="15"/>
      <c r="O287" s="15"/>
    </row>
    <row r="288" spans="1:15" s="26" customFormat="1" x14ac:dyDescent="0.2">
      <c r="A288" s="338" t="s">
        <v>347</v>
      </c>
      <c r="B288" s="675" t="s">
        <v>121</v>
      </c>
      <c r="C288" s="305" t="s">
        <v>122</v>
      </c>
      <c r="D288" s="107">
        <v>25</v>
      </c>
      <c r="E288" s="93" t="s">
        <v>63</v>
      </c>
      <c r="F288" s="302">
        <v>7.1999999999999995E-2</v>
      </c>
      <c r="G288" s="93"/>
      <c r="H288" s="93">
        <v>35</v>
      </c>
      <c r="I288" s="298">
        <v>1.5</v>
      </c>
      <c r="J288" s="351">
        <v>1.7</v>
      </c>
      <c r="K288" s="15"/>
      <c r="L288" s="15"/>
      <c r="M288" s="15"/>
      <c r="N288" s="15"/>
      <c r="O288" s="15"/>
    </row>
    <row r="289" spans="1:15" s="26" customFormat="1" x14ac:dyDescent="0.2">
      <c r="A289" s="338" t="s">
        <v>829</v>
      </c>
      <c r="B289" s="1030" t="s">
        <v>827</v>
      </c>
      <c r="C289" s="1031" t="s">
        <v>761</v>
      </c>
      <c r="D289" s="1032">
        <v>20</v>
      </c>
      <c r="E289" s="1033" t="s">
        <v>63</v>
      </c>
      <c r="F289" s="1034">
        <v>6.4000000000000001E-2</v>
      </c>
      <c r="G289" s="1033">
        <v>3</v>
      </c>
      <c r="H289" s="1033">
        <v>30</v>
      </c>
      <c r="I289" s="1035">
        <v>1.7</v>
      </c>
      <c r="J289" s="1036">
        <v>1.8</v>
      </c>
      <c r="K289" s="15"/>
      <c r="L289" s="15"/>
      <c r="M289" s="15"/>
      <c r="N289" s="15"/>
      <c r="O289" s="15"/>
    </row>
    <row r="290" spans="1:15" s="26" customFormat="1" x14ac:dyDescent="0.2">
      <c r="A290" s="338" t="s">
        <v>762</v>
      </c>
      <c r="B290" s="1030" t="s">
        <v>760</v>
      </c>
      <c r="C290" s="1031" t="s">
        <v>761</v>
      </c>
      <c r="D290" s="1032">
        <v>20</v>
      </c>
      <c r="E290" s="1033" t="s">
        <v>63</v>
      </c>
      <c r="F290" s="1034">
        <v>6.4000000000000001E-2</v>
      </c>
      <c r="G290" s="1033">
        <v>3</v>
      </c>
      <c r="H290" s="1033">
        <v>30</v>
      </c>
      <c r="I290" s="1035">
        <v>1.7</v>
      </c>
      <c r="J290" s="1036">
        <v>1.8</v>
      </c>
      <c r="K290" s="15"/>
      <c r="L290" s="15"/>
      <c r="M290" s="15"/>
      <c r="N290" s="15"/>
      <c r="O290" s="15"/>
    </row>
    <row r="291" spans="1:15" s="26" customFormat="1" x14ac:dyDescent="0.2">
      <c r="A291" s="338" t="s">
        <v>349</v>
      </c>
      <c r="B291" s="676" t="s">
        <v>468</v>
      </c>
      <c r="C291" s="306" t="s">
        <v>128</v>
      </c>
      <c r="D291" s="303">
        <v>30</v>
      </c>
      <c r="E291" s="296" t="s">
        <v>64</v>
      </c>
      <c r="F291" s="302">
        <v>7.1999999999999995E-2</v>
      </c>
      <c r="G291" s="299"/>
      <c r="H291" s="299">
        <v>30</v>
      </c>
      <c r="I291" s="300">
        <v>6.9</v>
      </c>
      <c r="J291" s="352">
        <v>7.1</v>
      </c>
      <c r="K291" s="15"/>
      <c r="L291" s="15"/>
      <c r="M291" s="15"/>
      <c r="N291" s="15"/>
      <c r="O291" s="15"/>
    </row>
    <row r="292" spans="1:15" s="26" customFormat="1" x14ac:dyDescent="0.2">
      <c r="A292" s="338" t="s">
        <v>648</v>
      </c>
      <c r="B292" s="676" t="s">
        <v>472</v>
      </c>
      <c r="C292" s="306" t="s">
        <v>128</v>
      </c>
      <c r="D292" s="303">
        <v>16</v>
      </c>
      <c r="E292" s="296" t="s">
        <v>64</v>
      </c>
      <c r="F292" s="302">
        <v>7.1999999999999995E-2</v>
      </c>
      <c r="G292" s="299"/>
      <c r="H292" s="299">
        <v>30</v>
      </c>
      <c r="I292" s="300">
        <v>4.4800000000000004</v>
      </c>
      <c r="J292" s="352">
        <v>5.35</v>
      </c>
      <c r="K292" s="15"/>
      <c r="L292" s="15"/>
      <c r="M292" s="15"/>
      <c r="N292" s="15"/>
      <c r="O292" s="15"/>
    </row>
    <row r="293" spans="1:15" s="26" customFormat="1" x14ac:dyDescent="0.2">
      <c r="A293" s="338"/>
      <c r="B293" s="676"/>
      <c r="C293" s="306"/>
      <c r="D293" s="303"/>
      <c r="E293" s="296"/>
      <c r="F293" s="302"/>
      <c r="G293" s="299"/>
      <c r="H293" s="299"/>
      <c r="I293" s="300"/>
      <c r="J293" s="352"/>
      <c r="K293" s="15"/>
      <c r="L293" s="15"/>
      <c r="M293" s="15"/>
      <c r="N293" s="15"/>
      <c r="O293" s="15"/>
    </row>
    <row r="294" spans="1:15" s="26" customFormat="1" hidden="1" x14ac:dyDescent="0.2">
      <c r="A294" s="338"/>
      <c r="B294" s="675" t="s">
        <v>442</v>
      </c>
      <c r="C294" s="305" t="s">
        <v>447</v>
      </c>
      <c r="D294" s="274">
        <v>42</v>
      </c>
      <c r="E294" s="93" t="s">
        <v>64</v>
      </c>
      <c r="F294" s="297">
        <v>7.1999999999999995E-2</v>
      </c>
      <c r="G294" s="93">
        <v>5</v>
      </c>
      <c r="H294" s="93">
        <v>35</v>
      </c>
      <c r="I294" s="298">
        <v>2.1</v>
      </c>
      <c r="J294" s="351">
        <v>4.29</v>
      </c>
      <c r="K294" s="15"/>
      <c r="L294" s="15"/>
      <c r="M294" s="15"/>
      <c r="N294" s="15"/>
      <c r="O294" s="15"/>
    </row>
    <row r="295" spans="1:15" s="26" customFormat="1" hidden="1" x14ac:dyDescent="0.2">
      <c r="A295" s="338" t="s">
        <v>753</v>
      </c>
      <c r="B295" s="675" t="s">
        <v>752</v>
      </c>
      <c r="C295" s="305" t="s">
        <v>36</v>
      </c>
      <c r="D295" s="274">
        <v>18</v>
      </c>
      <c r="E295" s="93" t="s">
        <v>64</v>
      </c>
      <c r="F295" s="297">
        <v>4.2999999999999997E-2</v>
      </c>
      <c r="G295" s="93">
        <v>6</v>
      </c>
      <c r="H295" s="93">
        <v>36</v>
      </c>
      <c r="I295" s="298">
        <v>1.44</v>
      </c>
      <c r="J295" s="351">
        <v>1.8</v>
      </c>
      <c r="K295" s="15"/>
      <c r="L295" s="15"/>
      <c r="M295" s="15"/>
      <c r="N295" s="15"/>
      <c r="O295" s="15"/>
    </row>
    <row r="296" spans="1:15" s="26" customFormat="1" hidden="1" x14ac:dyDescent="0.2">
      <c r="A296" s="338"/>
      <c r="B296" s="675" t="s">
        <v>1040</v>
      </c>
      <c r="C296" s="305" t="s">
        <v>447</v>
      </c>
      <c r="D296" s="274">
        <v>42</v>
      </c>
      <c r="E296" s="93" t="s">
        <v>64</v>
      </c>
      <c r="F296" s="297">
        <v>7.1999999999999995E-2</v>
      </c>
      <c r="G296" s="93">
        <v>5</v>
      </c>
      <c r="H296" s="93">
        <v>35</v>
      </c>
      <c r="I296" s="298">
        <v>2.1</v>
      </c>
      <c r="J296" s="351">
        <v>4.29</v>
      </c>
      <c r="K296" s="15"/>
      <c r="L296" s="15"/>
      <c r="M296" s="15"/>
      <c r="N296" s="15"/>
      <c r="O296" s="15"/>
    </row>
    <row r="297" spans="1:15" s="26" customFormat="1" hidden="1" x14ac:dyDescent="0.2">
      <c r="A297" s="338" t="s">
        <v>945</v>
      </c>
      <c r="B297" s="675" t="s">
        <v>946</v>
      </c>
      <c r="C297" s="305" t="s">
        <v>235</v>
      </c>
      <c r="D297" s="274">
        <v>18</v>
      </c>
      <c r="E297" s="93" t="s">
        <v>64</v>
      </c>
      <c r="F297" s="297">
        <v>6.5000000000000002E-2</v>
      </c>
      <c r="G297" s="93">
        <v>4</v>
      </c>
      <c r="H297" s="93">
        <v>28</v>
      </c>
      <c r="I297" s="298">
        <v>2.34</v>
      </c>
      <c r="J297" s="351">
        <v>2.87</v>
      </c>
      <c r="K297" s="15"/>
      <c r="L297" s="15"/>
      <c r="M297" s="15"/>
      <c r="N297" s="15"/>
      <c r="O297" s="15"/>
    </row>
    <row r="298" spans="1:15" s="26" customFormat="1" hidden="1" x14ac:dyDescent="0.2">
      <c r="A298" s="338"/>
      <c r="B298" s="675" t="s">
        <v>1041</v>
      </c>
      <c r="C298" s="305" t="s">
        <v>447</v>
      </c>
      <c r="D298" s="274">
        <v>42</v>
      </c>
      <c r="E298" s="93" t="s">
        <v>64</v>
      </c>
      <c r="F298" s="297">
        <v>7.1999999999999995E-2</v>
      </c>
      <c r="G298" s="93">
        <v>5</v>
      </c>
      <c r="H298" s="93">
        <v>35</v>
      </c>
      <c r="I298" s="298">
        <v>2.1</v>
      </c>
      <c r="J298" s="351">
        <v>4.29</v>
      </c>
      <c r="K298" s="15"/>
      <c r="L298" s="15"/>
      <c r="M298" s="15"/>
      <c r="N298" s="15"/>
      <c r="O298" s="15"/>
    </row>
    <row r="299" spans="1:15" s="26" customFormat="1" hidden="1" x14ac:dyDescent="0.2">
      <c r="A299" s="338" t="s">
        <v>755</v>
      </c>
      <c r="B299" s="675" t="s">
        <v>754</v>
      </c>
      <c r="C299" s="305" t="s">
        <v>36</v>
      </c>
      <c r="D299" s="274">
        <v>18</v>
      </c>
      <c r="E299" s="93" t="s">
        <v>64</v>
      </c>
      <c r="F299" s="297">
        <v>4.2999999999999997E-2</v>
      </c>
      <c r="G299" s="93">
        <v>6</v>
      </c>
      <c r="H299" s="93">
        <v>36</v>
      </c>
      <c r="I299" s="298">
        <v>1.44</v>
      </c>
      <c r="J299" s="351">
        <v>1.8</v>
      </c>
      <c r="K299" s="15"/>
      <c r="L299" s="15"/>
      <c r="M299" s="15"/>
      <c r="N299" s="15"/>
      <c r="O299" s="15"/>
    </row>
    <row r="300" spans="1:15" s="26" customFormat="1" hidden="1" x14ac:dyDescent="0.2">
      <c r="A300" s="338" t="s">
        <v>947</v>
      </c>
      <c r="B300" s="675" t="s">
        <v>948</v>
      </c>
      <c r="C300" s="305" t="s">
        <v>235</v>
      </c>
      <c r="D300" s="274">
        <v>18</v>
      </c>
      <c r="E300" s="93" t="s">
        <v>64</v>
      </c>
      <c r="F300" s="297">
        <v>6.5000000000000002E-2</v>
      </c>
      <c r="G300" s="93">
        <v>4</v>
      </c>
      <c r="H300" s="93">
        <v>28</v>
      </c>
      <c r="I300" s="298">
        <v>2.34</v>
      </c>
      <c r="J300" s="351">
        <v>2.87</v>
      </c>
      <c r="K300" s="15"/>
      <c r="L300" s="15"/>
      <c r="M300" s="15"/>
      <c r="N300" s="15"/>
      <c r="O300" s="15"/>
    </row>
    <row r="301" spans="1:15" s="26" customFormat="1" hidden="1" x14ac:dyDescent="0.2">
      <c r="A301" s="338"/>
      <c r="B301" s="675" t="s">
        <v>445</v>
      </c>
      <c r="C301" s="305" t="s">
        <v>447</v>
      </c>
      <c r="D301" s="274">
        <v>42</v>
      </c>
      <c r="E301" s="93" t="s">
        <v>64</v>
      </c>
      <c r="F301" s="297">
        <v>7.1999999999999995E-2</v>
      </c>
      <c r="G301" s="93">
        <v>5</v>
      </c>
      <c r="H301" s="93">
        <v>35</v>
      </c>
      <c r="I301" s="298">
        <v>2.1</v>
      </c>
      <c r="J301" s="351">
        <v>4.29</v>
      </c>
      <c r="K301" s="15"/>
      <c r="L301" s="15"/>
      <c r="M301" s="15"/>
      <c r="N301" s="15"/>
      <c r="O301" s="15"/>
    </row>
    <row r="302" spans="1:15" s="26" customFormat="1" x14ac:dyDescent="0.2">
      <c r="A302" s="338"/>
      <c r="B302" s="675"/>
      <c r="C302" s="305"/>
      <c r="D302" s="274"/>
      <c r="E302" s="93"/>
      <c r="F302" s="297"/>
      <c r="G302" s="93"/>
      <c r="H302" s="93"/>
      <c r="I302" s="298"/>
      <c r="J302" s="351"/>
      <c r="K302" s="15"/>
      <c r="L302" s="15"/>
      <c r="M302" s="15"/>
      <c r="N302" s="15"/>
      <c r="O302" s="15"/>
    </row>
    <row r="303" spans="1:15" s="26" customFormat="1" x14ac:dyDescent="0.2">
      <c r="A303" s="338" t="s">
        <v>1043</v>
      </c>
      <c r="B303" s="675" t="s">
        <v>1042</v>
      </c>
      <c r="C303" s="305" t="s">
        <v>36</v>
      </c>
      <c r="D303" s="274">
        <v>18</v>
      </c>
      <c r="E303" s="93" t="s">
        <v>64</v>
      </c>
      <c r="F303" s="297">
        <v>4.2999999999999997E-2</v>
      </c>
      <c r="G303" s="93">
        <v>18</v>
      </c>
      <c r="H303" s="93">
        <v>36</v>
      </c>
      <c r="I303" s="298">
        <v>1.44</v>
      </c>
      <c r="J303" s="351">
        <v>1.8</v>
      </c>
      <c r="K303" s="15"/>
      <c r="L303" s="15"/>
      <c r="M303" s="15"/>
      <c r="N303" s="15"/>
      <c r="O303" s="15"/>
    </row>
    <row r="304" spans="1:15" s="26" customFormat="1" x14ac:dyDescent="0.2">
      <c r="A304" s="338" t="s">
        <v>1047</v>
      </c>
      <c r="B304" s="675" t="s">
        <v>1046</v>
      </c>
      <c r="C304" s="305" t="s">
        <v>1048</v>
      </c>
      <c r="D304" s="274">
        <v>18</v>
      </c>
      <c r="E304" s="93" t="s">
        <v>64</v>
      </c>
      <c r="F304" s="297">
        <v>6.5000000000000002E-2</v>
      </c>
      <c r="G304" s="93">
        <v>14</v>
      </c>
      <c r="H304" s="93">
        <v>28</v>
      </c>
      <c r="I304" s="298">
        <v>2.34</v>
      </c>
      <c r="J304" s="351">
        <v>2.87</v>
      </c>
      <c r="K304" s="15"/>
      <c r="L304" s="15"/>
      <c r="M304" s="15"/>
      <c r="N304" s="15"/>
      <c r="O304" s="15"/>
    </row>
    <row r="305" spans="1:15" s="26" customFormat="1" x14ac:dyDescent="0.2">
      <c r="A305" s="338" t="s">
        <v>1242</v>
      </c>
      <c r="B305" s="675" t="s">
        <v>1243</v>
      </c>
      <c r="C305" s="305" t="s">
        <v>36</v>
      </c>
      <c r="D305" s="274">
        <v>18</v>
      </c>
      <c r="E305" s="93" t="s">
        <v>64</v>
      </c>
      <c r="F305" s="297">
        <v>4.2999999999999997E-2</v>
      </c>
      <c r="G305" s="93">
        <v>18</v>
      </c>
      <c r="H305" s="93">
        <v>36</v>
      </c>
      <c r="I305" s="298">
        <v>1.44</v>
      </c>
      <c r="J305" s="351">
        <v>1.8</v>
      </c>
      <c r="K305" s="15"/>
      <c r="L305" s="15"/>
      <c r="M305" s="15"/>
      <c r="N305" s="15"/>
      <c r="O305" s="15"/>
    </row>
    <row r="306" spans="1:15" s="26" customFormat="1" x14ac:dyDescent="0.2">
      <c r="A306" s="338" t="s">
        <v>1244</v>
      </c>
      <c r="B306" s="675" t="s">
        <v>1245</v>
      </c>
      <c r="C306" s="305" t="s">
        <v>36</v>
      </c>
      <c r="D306" s="274">
        <v>18</v>
      </c>
      <c r="E306" s="93" t="s">
        <v>64</v>
      </c>
      <c r="F306" s="297">
        <v>4.2999999999999997E-2</v>
      </c>
      <c r="G306" s="93">
        <v>18</v>
      </c>
      <c r="H306" s="93">
        <v>36</v>
      </c>
      <c r="I306" s="298">
        <v>1.44</v>
      </c>
      <c r="J306" s="351">
        <v>1.8</v>
      </c>
      <c r="K306" s="15"/>
      <c r="L306" s="15"/>
      <c r="M306" s="15"/>
      <c r="N306" s="15"/>
      <c r="O306" s="15"/>
    </row>
    <row r="307" spans="1:15" s="26" customFormat="1" x14ac:dyDescent="0.2">
      <c r="A307" s="338" t="s">
        <v>1295</v>
      </c>
      <c r="B307" s="675" t="s">
        <v>1296</v>
      </c>
      <c r="C307" s="305" t="s">
        <v>36</v>
      </c>
      <c r="D307" s="274">
        <v>18</v>
      </c>
      <c r="E307" s="93" t="s">
        <v>64</v>
      </c>
      <c r="F307" s="297">
        <v>4.2999999999999997E-2</v>
      </c>
      <c r="G307" s="93">
        <v>18</v>
      </c>
      <c r="H307" s="93">
        <v>36</v>
      </c>
      <c r="I307" s="298">
        <v>1.44</v>
      </c>
      <c r="J307" s="351">
        <v>1.8</v>
      </c>
      <c r="K307" s="15"/>
      <c r="L307" s="15"/>
      <c r="M307" s="15"/>
      <c r="N307" s="15"/>
      <c r="O307" s="15"/>
    </row>
    <row r="308" spans="1:15" s="26" customFormat="1" x14ac:dyDescent="0.2">
      <c r="A308" s="338" t="s">
        <v>1045</v>
      </c>
      <c r="B308" s="675" t="s">
        <v>1044</v>
      </c>
      <c r="C308" s="305" t="s">
        <v>36</v>
      </c>
      <c r="D308" s="274">
        <v>18</v>
      </c>
      <c r="E308" s="93" t="s">
        <v>64</v>
      </c>
      <c r="F308" s="297">
        <v>4.2999999999999997E-2</v>
      </c>
      <c r="G308" s="93">
        <v>18</v>
      </c>
      <c r="H308" s="93">
        <v>36</v>
      </c>
      <c r="I308" s="298">
        <v>1.44</v>
      </c>
      <c r="J308" s="351">
        <v>1.8</v>
      </c>
      <c r="K308" s="15"/>
      <c r="L308" s="15"/>
      <c r="M308" s="15"/>
      <c r="N308" s="15"/>
      <c r="O308" s="15"/>
    </row>
    <row r="309" spans="1:15" s="26" customFormat="1" x14ac:dyDescent="0.2">
      <c r="A309" s="338" t="s">
        <v>1050</v>
      </c>
      <c r="B309" s="675" t="s">
        <v>1049</v>
      </c>
      <c r="C309" s="305" t="s">
        <v>1048</v>
      </c>
      <c r="D309" s="274">
        <v>18</v>
      </c>
      <c r="E309" s="93" t="s">
        <v>64</v>
      </c>
      <c r="F309" s="297">
        <v>6.5000000000000002E-2</v>
      </c>
      <c r="G309" s="93">
        <v>14</v>
      </c>
      <c r="H309" s="93">
        <v>28</v>
      </c>
      <c r="I309" s="298">
        <v>2.34</v>
      </c>
      <c r="J309" s="351">
        <v>2.87</v>
      </c>
      <c r="K309" s="15"/>
      <c r="L309" s="15"/>
      <c r="M309" s="15"/>
      <c r="N309" s="15"/>
      <c r="O309" s="15"/>
    </row>
    <row r="310" spans="1:15" s="26" customFormat="1" ht="13.5" customHeight="1" x14ac:dyDescent="0.2">
      <c r="A310" s="338"/>
      <c r="B310" s="675"/>
      <c r="C310" s="305"/>
      <c r="D310" s="274"/>
      <c r="E310" s="93"/>
      <c r="F310" s="297"/>
      <c r="G310" s="93"/>
      <c r="H310" s="93"/>
      <c r="I310" s="298"/>
      <c r="J310" s="351"/>
      <c r="K310" s="15"/>
      <c r="L310" s="15"/>
      <c r="M310" s="15"/>
      <c r="N310" s="15"/>
      <c r="O310" s="15"/>
    </row>
    <row r="311" spans="1:15" s="26" customFormat="1" ht="13.5" customHeight="1" x14ac:dyDescent="0.2">
      <c r="A311" s="338" t="s">
        <v>947</v>
      </c>
      <c r="B311" s="675" t="s">
        <v>948</v>
      </c>
      <c r="C311" s="305" t="s">
        <v>1048</v>
      </c>
      <c r="D311" s="274">
        <v>18</v>
      </c>
      <c r="E311" s="93" t="s">
        <v>64</v>
      </c>
      <c r="F311" s="297">
        <v>6.5000000000000002E-2</v>
      </c>
      <c r="G311" s="93">
        <v>14</v>
      </c>
      <c r="H311" s="93">
        <v>28</v>
      </c>
      <c r="I311" s="298">
        <v>2.34</v>
      </c>
      <c r="J311" s="351">
        <v>2.87</v>
      </c>
      <c r="K311" s="15"/>
      <c r="L311" s="15"/>
      <c r="M311" s="15"/>
      <c r="N311" s="15"/>
      <c r="O311" s="15"/>
    </row>
    <row r="312" spans="1:15" s="26" customFormat="1" ht="13.5" customHeight="1" x14ac:dyDescent="0.2">
      <c r="A312" s="338" t="s">
        <v>945</v>
      </c>
      <c r="B312" s="675" t="s">
        <v>946</v>
      </c>
      <c r="C312" s="305" t="s">
        <v>1048</v>
      </c>
      <c r="D312" s="274">
        <v>18</v>
      </c>
      <c r="E312" s="93" t="s">
        <v>64</v>
      </c>
      <c r="F312" s="297">
        <v>6.5000000000000002E-2</v>
      </c>
      <c r="G312" s="93">
        <v>14</v>
      </c>
      <c r="H312" s="93">
        <v>28</v>
      </c>
      <c r="I312" s="298">
        <v>2.34</v>
      </c>
      <c r="J312" s="351">
        <v>2.87</v>
      </c>
      <c r="K312" s="15"/>
      <c r="L312" s="15"/>
      <c r="M312" s="15"/>
      <c r="N312" s="15"/>
      <c r="O312" s="15"/>
    </row>
    <row r="313" spans="1:15" s="26" customFormat="1" ht="13.5" customHeight="1" x14ac:dyDescent="0.2">
      <c r="A313" s="338" t="s">
        <v>1298</v>
      </c>
      <c r="B313" s="675" t="s">
        <v>1297</v>
      </c>
      <c r="C313" s="305" t="s">
        <v>1048</v>
      </c>
      <c r="D313" s="274">
        <v>18</v>
      </c>
      <c r="E313" s="93" t="s">
        <v>64</v>
      </c>
      <c r="F313" s="297">
        <v>6.5000000000000002E-2</v>
      </c>
      <c r="G313" s="93">
        <v>14</v>
      </c>
      <c r="H313" s="93">
        <v>28</v>
      </c>
      <c r="I313" s="298">
        <v>2.34</v>
      </c>
      <c r="J313" s="351">
        <v>2.87</v>
      </c>
      <c r="K313" s="15"/>
      <c r="L313" s="15"/>
      <c r="M313" s="15"/>
      <c r="N313" s="15"/>
      <c r="O313" s="15"/>
    </row>
    <row r="314" spans="1:15" s="26" customFormat="1" x14ac:dyDescent="0.2">
      <c r="A314" s="338"/>
      <c r="B314" s="675"/>
      <c r="C314" s="305"/>
      <c r="D314" s="274"/>
      <c r="E314" s="93"/>
      <c r="F314" s="297"/>
      <c r="G314" s="93"/>
      <c r="H314" s="93"/>
      <c r="I314" s="298"/>
      <c r="J314" s="351"/>
      <c r="K314" s="15"/>
      <c r="L314" s="15"/>
      <c r="M314" s="15"/>
      <c r="N314" s="15"/>
      <c r="O314" s="15"/>
    </row>
    <row r="315" spans="1:15" s="26" customFormat="1" ht="13.5" thickBot="1" x14ac:dyDescent="0.25">
      <c r="A315" s="338" t="s">
        <v>581</v>
      </c>
      <c r="B315" s="675" t="s">
        <v>580</v>
      </c>
      <c r="C315" s="305" t="s">
        <v>2</v>
      </c>
      <c r="D315" s="107">
        <v>36</v>
      </c>
      <c r="E315" s="93" t="s">
        <v>171</v>
      </c>
      <c r="F315" s="297">
        <v>3.4000000000000002E-2</v>
      </c>
      <c r="G315" s="93"/>
      <c r="H315" s="93">
        <v>50</v>
      </c>
      <c r="I315" s="298">
        <v>5.04</v>
      </c>
      <c r="J315" s="351">
        <v>5.2560000000000002</v>
      </c>
      <c r="K315" s="15"/>
      <c r="L315" s="15"/>
      <c r="M315" s="15"/>
      <c r="N315" s="15"/>
      <c r="O315" s="15"/>
    </row>
    <row r="316" spans="1:15" s="26" customFormat="1" ht="13.5" thickBot="1" x14ac:dyDescent="0.25">
      <c r="A316" s="338"/>
      <c r="B316" s="243" t="s">
        <v>389</v>
      </c>
      <c r="C316" s="301"/>
      <c r="D316" s="301"/>
      <c r="E316" s="224" t="s">
        <v>161</v>
      </c>
      <c r="F316" s="225">
        <f>SUMPRODUCT($F$287:$F$315,K287:K315)</f>
        <v>0</v>
      </c>
      <c r="G316" s="225">
        <f>SUMPRODUCT($F$287:$F$315,L287:L315)</f>
        <v>0</v>
      </c>
      <c r="H316" s="225">
        <f>SUMPRODUCT($F$287:$F$315,M287:M315)</f>
        <v>0</v>
      </c>
      <c r="I316" s="225">
        <f>SUMPRODUCT($F$287:$F$315,N287:N315)</f>
        <v>0</v>
      </c>
      <c r="J316" s="225">
        <f>SUMPRODUCT($F$287:$F$315,O287:O315)</f>
        <v>0</v>
      </c>
      <c r="K316" s="426">
        <f>SUMPRODUCT($I$287:$I$315,K287:K315)</f>
        <v>0</v>
      </c>
      <c r="L316" s="426">
        <f>SUMPRODUCT($I$287:$I$315,L287:L315)</f>
        <v>0</v>
      </c>
      <c r="M316" s="426">
        <f>SUMPRODUCT($I$287:$I$315,M287:M315)</f>
        <v>0</v>
      </c>
      <c r="N316" s="426">
        <f>SUMPRODUCT($I$287:$I$315,N287:N315)</f>
        <v>0</v>
      </c>
      <c r="O316" s="426">
        <f>SUMPRODUCT($I$287:$I$315,O287:O315)</f>
        <v>0</v>
      </c>
    </row>
    <row r="317" spans="1:15" s="26" customFormat="1" ht="13.5" thickBot="1" x14ac:dyDescent="0.25">
      <c r="A317" s="338"/>
      <c r="B317" s="246" t="s">
        <v>34</v>
      </c>
      <c r="C317" s="194"/>
      <c r="D317" s="194"/>
      <c r="E317" s="194"/>
      <c r="F317" s="250"/>
      <c r="G317" s="194"/>
      <c r="H317" s="251"/>
      <c r="I317" s="251"/>
      <c r="J317" s="252"/>
      <c r="K317" s="427">
        <f>SUMPRODUCT($J$287:$J$315,K287:K315)</f>
        <v>0</v>
      </c>
      <c r="L317" s="427">
        <f>SUMPRODUCT($J$287:$J$315,L287:L315)</f>
        <v>0</v>
      </c>
      <c r="M317" s="427">
        <f>SUMPRODUCT($J$287:$J$315,M287:M315)</f>
        <v>0</v>
      </c>
      <c r="N317" s="427">
        <f>SUMPRODUCT($J$287:$J$315,N287:N315)</f>
        <v>0</v>
      </c>
      <c r="O317" s="427">
        <f>SUMPRODUCT($J$287:$J$315,O287:O315)</f>
        <v>0</v>
      </c>
    </row>
    <row r="318" spans="1:15" s="26" customFormat="1" x14ac:dyDescent="0.2">
      <c r="A318" s="338"/>
      <c r="B318" s="314" t="s">
        <v>560</v>
      </c>
      <c r="C318" s="938"/>
      <c r="D318" s="932"/>
      <c r="E318" s="607"/>
      <c r="F318" s="608"/>
      <c r="G318" s="609"/>
      <c r="H318" s="932"/>
      <c r="I318" s="932"/>
      <c r="J318" s="610"/>
      <c r="K318" s="476"/>
      <c r="L318" s="15"/>
      <c r="M318" s="15"/>
      <c r="N318" s="15"/>
      <c r="O318" s="15"/>
    </row>
    <row r="319" spans="1:15" s="26" customFormat="1" ht="15" x14ac:dyDescent="0.2">
      <c r="A319" s="865" t="s">
        <v>1167</v>
      </c>
      <c r="B319" s="935" t="s">
        <v>1171</v>
      </c>
      <c r="C319" s="436" t="s">
        <v>74</v>
      </c>
      <c r="D319" s="112">
        <v>10</v>
      </c>
      <c r="E319" s="127" t="s">
        <v>63</v>
      </c>
      <c r="F319" s="253">
        <v>8.9999999999999993E-3</v>
      </c>
      <c r="G319" s="254">
        <v>16</v>
      </c>
      <c r="H319" s="112">
        <v>128</v>
      </c>
      <c r="I319" s="112">
        <v>2.5</v>
      </c>
      <c r="J319" s="366">
        <v>2.95</v>
      </c>
      <c r="K319" s="476"/>
      <c r="L319" s="476"/>
      <c r="M319" s="476"/>
      <c r="N319" s="476"/>
      <c r="O319" s="476"/>
    </row>
    <row r="320" spans="1:15" s="26" customFormat="1" ht="15" x14ac:dyDescent="0.2">
      <c r="A320" s="865" t="s">
        <v>1168</v>
      </c>
      <c r="B320" s="935" t="s">
        <v>1172</v>
      </c>
      <c r="C320" s="436" t="s">
        <v>74</v>
      </c>
      <c r="D320" s="112">
        <v>10</v>
      </c>
      <c r="E320" s="127" t="s">
        <v>63</v>
      </c>
      <c r="F320" s="253">
        <v>8.9999999999999993E-3</v>
      </c>
      <c r="G320" s="254">
        <v>16</v>
      </c>
      <c r="H320" s="112">
        <v>128</v>
      </c>
      <c r="I320" s="112">
        <v>2.5</v>
      </c>
      <c r="J320" s="366">
        <v>2.95</v>
      </c>
      <c r="K320" s="476"/>
      <c r="L320" s="476"/>
      <c r="M320" s="476"/>
      <c r="N320" s="476"/>
      <c r="O320" s="476"/>
    </row>
    <row r="321" spans="1:15" s="26" customFormat="1" x14ac:dyDescent="0.2">
      <c r="A321" s="865" t="s">
        <v>364</v>
      </c>
      <c r="B321" s="936" t="s">
        <v>1165</v>
      </c>
      <c r="C321" s="436" t="s">
        <v>55</v>
      </c>
      <c r="D321" s="112">
        <v>4</v>
      </c>
      <c r="E321" s="127" t="s">
        <v>63</v>
      </c>
      <c r="F321" s="253">
        <v>1.7000000000000001E-2</v>
      </c>
      <c r="G321" s="254">
        <v>8</v>
      </c>
      <c r="H321" s="112">
        <v>64</v>
      </c>
      <c r="I321" s="112">
        <v>8</v>
      </c>
      <c r="J321" s="366">
        <v>9.07</v>
      </c>
      <c r="K321" s="476"/>
      <c r="L321" s="15"/>
      <c r="M321" s="15"/>
      <c r="N321" s="15"/>
      <c r="O321" s="15"/>
    </row>
    <row r="322" spans="1:15" s="26" customFormat="1" x14ac:dyDescent="0.2">
      <c r="A322" s="865" t="s">
        <v>365</v>
      </c>
      <c r="B322" s="936" t="s">
        <v>1166</v>
      </c>
      <c r="C322" s="436" t="s">
        <v>55</v>
      </c>
      <c r="D322" s="112">
        <v>4</v>
      </c>
      <c r="E322" s="127" t="s">
        <v>63</v>
      </c>
      <c r="F322" s="253">
        <v>1.7000000000000001E-2</v>
      </c>
      <c r="G322" s="254">
        <v>8</v>
      </c>
      <c r="H322" s="112">
        <v>64</v>
      </c>
      <c r="I322" s="112">
        <v>8</v>
      </c>
      <c r="J322" s="366">
        <v>9.07</v>
      </c>
      <c r="K322" s="476"/>
      <c r="L322" s="15"/>
      <c r="M322" s="15"/>
      <c r="N322" s="15"/>
      <c r="O322" s="15"/>
    </row>
    <row r="323" spans="1:15" s="26" customFormat="1" ht="13.5" thickBot="1" x14ac:dyDescent="0.25">
      <c r="A323" s="865"/>
      <c r="B323" s="937" t="s">
        <v>556</v>
      </c>
      <c r="C323" s="921"/>
      <c r="D323" s="611"/>
      <c r="E323" s="612"/>
      <c r="F323" s="613"/>
      <c r="G323" s="614"/>
      <c r="H323" s="611"/>
      <c r="I323" s="611"/>
      <c r="J323" s="615"/>
      <c r="K323" s="476"/>
      <c r="L323" s="15"/>
      <c r="M323" s="15"/>
      <c r="N323" s="15"/>
      <c r="O323" s="15"/>
    </row>
    <row r="324" spans="1:15" s="26" customFormat="1" x14ac:dyDescent="0.2">
      <c r="A324" s="338"/>
      <c r="B324" s="709" t="s">
        <v>559</v>
      </c>
      <c r="C324" s="619"/>
      <c r="D324" s="619"/>
      <c r="E324" s="607"/>
      <c r="F324" s="608"/>
      <c r="G324" s="609"/>
      <c r="H324" s="619"/>
      <c r="I324" s="619"/>
      <c r="J324" s="610"/>
      <c r="K324" s="15"/>
      <c r="L324" s="15"/>
      <c r="M324" s="15"/>
      <c r="N324" s="15"/>
      <c r="O324" s="15"/>
    </row>
    <row r="325" spans="1:15" s="26" customFormat="1" x14ac:dyDescent="0.2">
      <c r="A325" s="338" t="s">
        <v>1351</v>
      </c>
      <c r="B325" s="678" t="s">
        <v>1349</v>
      </c>
      <c r="C325" s="112" t="s">
        <v>1350</v>
      </c>
      <c r="D325" s="112"/>
      <c r="E325" s="534" t="s">
        <v>126</v>
      </c>
      <c r="F325" s="253">
        <v>1.2E-2</v>
      </c>
      <c r="G325" s="254">
        <v>10</v>
      </c>
      <c r="H325" s="112">
        <v>100</v>
      </c>
      <c r="I325" s="112">
        <v>4</v>
      </c>
      <c r="J325" s="366">
        <v>4.5</v>
      </c>
      <c r="K325" s="476"/>
      <c r="L325" s="15"/>
      <c r="M325" s="15"/>
      <c r="N325" s="15"/>
      <c r="O325" s="15"/>
    </row>
    <row r="326" spans="1:15" s="26" customFormat="1" x14ac:dyDescent="0.2">
      <c r="A326" s="338" t="s">
        <v>1095</v>
      </c>
      <c r="B326" s="723" t="s">
        <v>1094</v>
      </c>
      <c r="C326" s="907" t="s">
        <v>31</v>
      </c>
      <c r="D326" s="907">
        <v>10</v>
      </c>
      <c r="E326" s="534" t="s">
        <v>126</v>
      </c>
      <c r="F326" s="724">
        <v>1.7000000000000001E-2</v>
      </c>
      <c r="G326" s="725">
        <v>12</v>
      </c>
      <c r="H326" s="907">
        <v>72</v>
      </c>
      <c r="I326" s="907">
        <v>5</v>
      </c>
      <c r="J326" s="726">
        <v>5.4</v>
      </c>
      <c r="K326" s="476"/>
      <c r="L326" s="15"/>
      <c r="M326" s="15"/>
      <c r="N326" s="15"/>
      <c r="O326" s="15"/>
    </row>
    <row r="327" spans="1:15" s="26" customFormat="1" x14ac:dyDescent="0.2">
      <c r="A327" s="338" t="s">
        <v>1329</v>
      </c>
      <c r="B327" s="723" t="s">
        <v>714</v>
      </c>
      <c r="C327" s="722" t="s">
        <v>713</v>
      </c>
      <c r="D327" s="1029">
        <v>12</v>
      </c>
      <c r="E327" s="534" t="s">
        <v>126</v>
      </c>
      <c r="F327" s="724">
        <v>1.0999999999999999E-2</v>
      </c>
      <c r="G327" s="725">
        <v>16</v>
      </c>
      <c r="H327" s="1029">
        <v>128</v>
      </c>
      <c r="I327" s="727">
        <v>1.778</v>
      </c>
      <c r="J327" s="726">
        <v>2.62</v>
      </c>
      <c r="K327" s="476"/>
      <c r="L327" s="15"/>
      <c r="M327" s="15"/>
      <c r="N327" s="15"/>
      <c r="O327" s="15"/>
    </row>
    <row r="328" spans="1:15" s="26" customFormat="1" x14ac:dyDescent="0.2">
      <c r="A328" s="338" t="s">
        <v>1237</v>
      </c>
      <c r="B328" s="723" t="s">
        <v>1236</v>
      </c>
      <c r="C328" s="1013" t="s">
        <v>713</v>
      </c>
      <c r="D328" s="1013">
        <v>12</v>
      </c>
      <c r="E328" s="534" t="s">
        <v>126</v>
      </c>
      <c r="F328" s="724">
        <v>1.0999999999999999E-2</v>
      </c>
      <c r="G328" s="725">
        <v>16</v>
      </c>
      <c r="H328" s="1013">
        <v>128</v>
      </c>
      <c r="I328" s="727">
        <v>1.778</v>
      </c>
      <c r="J328" s="726">
        <v>2.62</v>
      </c>
      <c r="K328" s="476"/>
      <c r="L328" s="15"/>
      <c r="M328" s="15"/>
      <c r="N328" s="15"/>
      <c r="O328" s="15"/>
    </row>
    <row r="329" spans="1:15" s="26" customFormat="1" x14ac:dyDescent="0.2">
      <c r="A329" s="338" t="s">
        <v>1239</v>
      </c>
      <c r="B329" s="723" t="s">
        <v>1238</v>
      </c>
      <c r="C329" s="1013" t="s">
        <v>713</v>
      </c>
      <c r="D329" s="1013">
        <v>12</v>
      </c>
      <c r="E329" s="534" t="s">
        <v>126</v>
      </c>
      <c r="F329" s="724">
        <v>1.0999999999999999E-2</v>
      </c>
      <c r="G329" s="725">
        <v>16</v>
      </c>
      <c r="H329" s="1013">
        <v>128</v>
      </c>
      <c r="I329" s="727">
        <v>1.778</v>
      </c>
      <c r="J329" s="726">
        <v>2.62</v>
      </c>
      <c r="K329" s="476"/>
      <c r="L329" s="15"/>
      <c r="M329" s="15"/>
      <c r="N329" s="15"/>
      <c r="O329" s="15"/>
    </row>
    <row r="330" spans="1:15" s="26" customFormat="1" ht="13.5" thickBot="1" x14ac:dyDescent="0.25">
      <c r="A330" s="543"/>
      <c r="B330" s="710" t="s">
        <v>558</v>
      </c>
      <c r="C330" s="611"/>
      <c r="D330" s="611"/>
      <c r="E330" s="612"/>
      <c r="F330" s="613"/>
      <c r="G330" s="614"/>
      <c r="H330" s="611"/>
      <c r="I330" s="611"/>
      <c r="J330" s="615"/>
      <c r="K330" s="476"/>
      <c r="L330" s="15"/>
      <c r="M330" s="15"/>
      <c r="N330" s="15"/>
      <c r="O330" s="15"/>
    </row>
    <row r="331" spans="1:15" s="26" customFormat="1" x14ac:dyDescent="0.2">
      <c r="A331" s="338" t="s">
        <v>790</v>
      </c>
      <c r="B331" s="678" t="s">
        <v>791</v>
      </c>
      <c r="C331" s="112" t="s">
        <v>182</v>
      </c>
      <c r="D331" s="112">
        <v>4</v>
      </c>
      <c r="E331" s="127" t="s">
        <v>126</v>
      </c>
      <c r="F331" s="253">
        <v>1.2E-2</v>
      </c>
      <c r="G331" s="254">
        <v>10</v>
      </c>
      <c r="H331" s="112">
        <v>100</v>
      </c>
      <c r="I331" s="112">
        <v>4</v>
      </c>
      <c r="J331" s="366">
        <v>4.5</v>
      </c>
      <c r="K331" s="476"/>
      <c r="L331" s="15"/>
      <c r="M331" s="15"/>
      <c r="N331" s="15"/>
      <c r="O331" s="15"/>
    </row>
    <row r="332" spans="1:15" s="26" customFormat="1" x14ac:dyDescent="0.2">
      <c r="A332" s="338" t="s">
        <v>1097</v>
      </c>
      <c r="B332" s="678" t="s">
        <v>1096</v>
      </c>
      <c r="C332" s="112">
        <v>4</v>
      </c>
      <c r="D332" s="112"/>
      <c r="E332" s="127" t="s">
        <v>126</v>
      </c>
      <c r="F332" s="253">
        <v>1.2E-2</v>
      </c>
      <c r="G332" s="254">
        <v>10</v>
      </c>
      <c r="H332" s="112">
        <v>100</v>
      </c>
      <c r="I332" s="112">
        <v>4</v>
      </c>
      <c r="J332" s="366">
        <v>4.5</v>
      </c>
      <c r="K332" s="476"/>
      <c r="L332" s="15"/>
      <c r="M332" s="15"/>
      <c r="N332" s="15"/>
      <c r="O332" s="15"/>
    </row>
    <row r="333" spans="1:15" s="26" customFormat="1" x14ac:dyDescent="0.2">
      <c r="A333" s="338" t="s">
        <v>1174</v>
      </c>
      <c r="B333" s="678" t="s">
        <v>1173</v>
      </c>
      <c r="C333" s="112" t="s">
        <v>182</v>
      </c>
      <c r="D333" s="112">
        <v>4</v>
      </c>
      <c r="E333" s="127" t="s">
        <v>126</v>
      </c>
      <c r="F333" s="253">
        <v>1.2E-2</v>
      </c>
      <c r="G333" s="254">
        <v>10</v>
      </c>
      <c r="H333" s="112">
        <v>100</v>
      </c>
      <c r="I333" s="112">
        <v>4</v>
      </c>
      <c r="J333" s="366">
        <v>4.5</v>
      </c>
      <c r="K333" s="476"/>
      <c r="L333" s="15"/>
      <c r="M333" s="15"/>
      <c r="N333" s="15"/>
      <c r="O333" s="15"/>
    </row>
    <row r="334" spans="1:15" s="26" customFormat="1" x14ac:dyDescent="0.2">
      <c r="A334" s="338" t="s">
        <v>1177</v>
      </c>
      <c r="B334" s="678" t="s">
        <v>1176</v>
      </c>
      <c r="C334" s="112">
        <v>4</v>
      </c>
      <c r="D334" s="112"/>
      <c r="E334" s="127" t="s">
        <v>126</v>
      </c>
      <c r="F334" s="253">
        <v>1.2E-2</v>
      </c>
      <c r="G334" s="254">
        <v>10</v>
      </c>
      <c r="H334" s="112">
        <v>100</v>
      </c>
      <c r="I334" s="112">
        <v>4</v>
      </c>
      <c r="J334" s="366">
        <v>4.5</v>
      </c>
      <c r="K334" s="476"/>
      <c r="L334" s="15"/>
      <c r="M334" s="15"/>
      <c r="N334" s="15"/>
      <c r="O334" s="15"/>
    </row>
    <row r="335" spans="1:15" s="26" customFormat="1" ht="15" customHeight="1" x14ac:dyDescent="0.2">
      <c r="A335" s="338" t="s">
        <v>785</v>
      </c>
      <c r="B335" s="678" t="s">
        <v>786</v>
      </c>
      <c r="C335" s="112" t="s">
        <v>182</v>
      </c>
      <c r="D335" s="112">
        <v>4</v>
      </c>
      <c r="E335" s="127" t="s">
        <v>126</v>
      </c>
      <c r="F335" s="253">
        <v>1.2E-2</v>
      </c>
      <c r="G335" s="254">
        <v>10</v>
      </c>
      <c r="H335" s="112">
        <v>100</v>
      </c>
      <c r="I335" s="112">
        <v>4</v>
      </c>
      <c r="J335" s="366">
        <v>4.5</v>
      </c>
      <c r="K335" s="476"/>
      <c r="L335" s="15"/>
      <c r="M335" s="15"/>
      <c r="N335" s="15"/>
      <c r="O335" s="15"/>
    </row>
    <row r="336" spans="1:15" s="26" customFormat="1" x14ac:dyDescent="0.2">
      <c r="A336" s="338" t="s">
        <v>1306</v>
      </c>
      <c r="B336" s="678" t="s">
        <v>1305</v>
      </c>
      <c r="C336" s="112">
        <v>4</v>
      </c>
      <c r="D336" s="112"/>
      <c r="E336" s="127" t="s">
        <v>126</v>
      </c>
      <c r="F336" s="253">
        <v>1.2E-2</v>
      </c>
      <c r="G336" s="254">
        <v>10</v>
      </c>
      <c r="H336" s="112">
        <v>100</v>
      </c>
      <c r="I336" s="112">
        <v>4</v>
      </c>
      <c r="J336" s="366">
        <v>4.5</v>
      </c>
      <c r="K336" s="476"/>
      <c r="L336" s="15"/>
      <c r="M336" s="15"/>
      <c r="N336" s="15"/>
      <c r="O336" s="15"/>
    </row>
    <row r="337" spans="1:15" s="26" customFormat="1" x14ac:dyDescent="0.2">
      <c r="A337" s="338" t="s">
        <v>1179</v>
      </c>
      <c r="B337" s="678" t="s">
        <v>1178</v>
      </c>
      <c r="C337" s="112">
        <v>4</v>
      </c>
      <c r="D337" s="112"/>
      <c r="E337" s="127" t="s">
        <v>126</v>
      </c>
      <c r="F337" s="253">
        <v>1.2E-2</v>
      </c>
      <c r="G337" s="254">
        <v>10</v>
      </c>
      <c r="H337" s="112">
        <v>100</v>
      </c>
      <c r="I337" s="112">
        <v>4</v>
      </c>
      <c r="J337" s="366">
        <v>4.5</v>
      </c>
      <c r="K337" s="476"/>
      <c r="L337" s="15"/>
      <c r="M337" s="15"/>
      <c r="N337" s="15"/>
      <c r="O337" s="15"/>
    </row>
    <row r="338" spans="1:15" s="26" customFormat="1" x14ac:dyDescent="0.2">
      <c r="A338" s="338" t="s">
        <v>1271</v>
      </c>
      <c r="B338" s="678" t="s">
        <v>1269</v>
      </c>
      <c r="C338" s="112" t="s">
        <v>1270</v>
      </c>
      <c r="D338" s="112">
        <v>5</v>
      </c>
      <c r="E338" s="127" t="s">
        <v>126</v>
      </c>
      <c r="F338" s="253">
        <v>7.0000000000000001E-3</v>
      </c>
      <c r="G338" s="254">
        <v>16</v>
      </c>
      <c r="H338" s="112">
        <v>160</v>
      </c>
      <c r="I338" s="112">
        <v>1.2250000000000001</v>
      </c>
      <c r="J338" s="366">
        <v>1.2250000000000001</v>
      </c>
      <c r="K338" s="476"/>
      <c r="L338" s="15"/>
      <c r="M338" s="15"/>
      <c r="N338" s="15"/>
      <c r="O338" s="15"/>
    </row>
    <row r="339" spans="1:15" s="26" customFormat="1" x14ac:dyDescent="0.2">
      <c r="A339" s="338" t="s">
        <v>941</v>
      </c>
      <c r="B339" s="678" t="s">
        <v>942</v>
      </c>
      <c r="C339" s="112" t="s">
        <v>503</v>
      </c>
      <c r="D339" s="112">
        <v>8</v>
      </c>
      <c r="E339" s="127" t="s">
        <v>126</v>
      </c>
      <c r="F339" s="253">
        <v>1.4E-2</v>
      </c>
      <c r="G339" s="254">
        <v>8</v>
      </c>
      <c r="H339" s="112">
        <v>72</v>
      </c>
      <c r="I339" s="112">
        <v>6.88</v>
      </c>
      <c r="J339" s="366">
        <v>7.87</v>
      </c>
      <c r="K339" s="476"/>
      <c r="L339" s="15"/>
      <c r="M339" s="15"/>
      <c r="N339" s="15"/>
      <c r="O339" s="15"/>
    </row>
    <row r="340" spans="1:15" s="26" customFormat="1" x14ac:dyDescent="0.2">
      <c r="A340" s="338" t="s">
        <v>1102</v>
      </c>
      <c r="B340" s="678" t="s">
        <v>1100</v>
      </c>
      <c r="C340" s="112" t="s">
        <v>1101</v>
      </c>
      <c r="D340" s="112">
        <v>4</v>
      </c>
      <c r="E340" s="127" t="s">
        <v>126</v>
      </c>
      <c r="F340" s="253">
        <v>1.2E-2</v>
      </c>
      <c r="G340" s="254">
        <v>12</v>
      </c>
      <c r="H340" s="112">
        <v>96</v>
      </c>
      <c r="I340" s="112">
        <v>5.04</v>
      </c>
      <c r="J340" s="366">
        <v>5.5</v>
      </c>
      <c r="K340" s="476"/>
      <c r="L340" s="15"/>
      <c r="M340" s="15"/>
      <c r="N340" s="15"/>
      <c r="O340" s="15"/>
    </row>
    <row r="341" spans="1:15" s="26" customFormat="1" ht="13.5" thickBot="1" x14ac:dyDescent="0.25">
      <c r="A341" s="338" t="s">
        <v>504</v>
      </c>
      <c r="B341" s="678" t="s">
        <v>502</v>
      </c>
      <c r="C341" s="112" t="s">
        <v>503</v>
      </c>
      <c r="D341" s="112">
        <v>8</v>
      </c>
      <c r="E341" s="127" t="s">
        <v>126</v>
      </c>
      <c r="F341" s="253">
        <v>1.4E-2</v>
      </c>
      <c r="G341" s="254">
        <v>8</v>
      </c>
      <c r="H341" s="112">
        <v>72</v>
      </c>
      <c r="I341" s="112">
        <v>6.88</v>
      </c>
      <c r="J341" s="366">
        <v>7.87</v>
      </c>
      <c r="K341" s="476"/>
      <c r="L341" s="15"/>
      <c r="M341" s="15"/>
      <c r="N341" s="15"/>
      <c r="O341" s="15"/>
    </row>
    <row r="342" spans="1:15" s="26" customFormat="1" x14ac:dyDescent="0.2">
      <c r="A342" s="338"/>
      <c r="B342" s="709" t="s">
        <v>987</v>
      </c>
      <c r="C342" s="796"/>
      <c r="D342" s="796"/>
      <c r="E342" s="607"/>
      <c r="F342" s="608"/>
      <c r="G342" s="609"/>
      <c r="H342" s="796"/>
      <c r="I342" s="796"/>
      <c r="J342" s="610"/>
      <c r="K342" s="476"/>
      <c r="L342" s="15"/>
      <c r="M342" s="15"/>
      <c r="N342" s="15"/>
      <c r="O342" s="15"/>
    </row>
    <row r="343" spans="1:15" s="26" customFormat="1" ht="13.5" thickBot="1" x14ac:dyDescent="0.25">
      <c r="A343" s="338"/>
      <c r="B343" s="710" t="s">
        <v>593</v>
      </c>
      <c r="C343" s="611"/>
      <c r="D343" s="611"/>
      <c r="E343" s="612"/>
      <c r="F343" s="613"/>
      <c r="G343" s="614"/>
      <c r="H343" s="611"/>
      <c r="I343" s="611"/>
      <c r="J343" s="615"/>
      <c r="K343" s="476"/>
      <c r="L343" s="15"/>
      <c r="M343" s="15"/>
      <c r="N343" s="15"/>
      <c r="O343" s="15"/>
    </row>
    <row r="344" spans="1:15" s="26" customFormat="1" x14ac:dyDescent="0.2">
      <c r="A344" s="338" t="s">
        <v>1159</v>
      </c>
      <c r="B344" s="678" t="s">
        <v>1158</v>
      </c>
      <c r="C344" s="112">
        <v>3</v>
      </c>
      <c r="D344" s="112"/>
      <c r="E344" s="127" t="s">
        <v>126</v>
      </c>
      <c r="F344" s="253">
        <v>1.2E-2</v>
      </c>
      <c r="G344" s="254">
        <v>10</v>
      </c>
      <c r="H344" s="112">
        <v>100</v>
      </c>
      <c r="I344" s="112">
        <v>3</v>
      </c>
      <c r="J344" s="366">
        <v>3.2</v>
      </c>
      <c r="K344" s="476"/>
      <c r="L344" s="15"/>
      <c r="M344" s="15"/>
      <c r="N344" s="15"/>
      <c r="O344" s="15"/>
    </row>
    <row r="345" spans="1:15" s="26" customFormat="1" x14ac:dyDescent="0.2">
      <c r="A345" s="338" t="s">
        <v>1157</v>
      </c>
      <c r="B345" s="678" t="s">
        <v>1156</v>
      </c>
      <c r="C345" s="112" t="s">
        <v>31</v>
      </c>
      <c r="D345" s="112">
        <v>8</v>
      </c>
      <c r="E345" s="127" t="s">
        <v>126</v>
      </c>
      <c r="F345" s="253">
        <v>1.7000000000000001E-2</v>
      </c>
      <c r="G345" s="254">
        <v>12</v>
      </c>
      <c r="H345" s="112">
        <v>72</v>
      </c>
      <c r="I345" s="112">
        <v>4</v>
      </c>
      <c r="J345" s="366">
        <v>4.49</v>
      </c>
      <c r="K345" s="476"/>
      <c r="L345" s="15"/>
      <c r="M345" s="15"/>
      <c r="N345" s="15"/>
      <c r="O345" s="15"/>
    </row>
    <row r="346" spans="1:15" s="26" customFormat="1" hidden="1" x14ac:dyDescent="0.2">
      <c r="A346" s="338"/>
      <c r="B346" s="678" t="s">
        <v>1280</v>
      </c>
      <c r="C346" s="112">
        <v>1.5</v>
      </c>
      <c r="D346" s="112"/>
      <c r="E346" s="127" t="s">
        <v>126</v>
      </c>
      <c r="F346" s="253">
        <v>7.0000000000000001E-3</v>
      </c>
      <c r="G346" s="254">
        <v>16</v>
      </c>
      <c r="H346" s="112">
        <v>160</v>
      </c>
      <c r="I346" s="112">
        <v>1.5</v>
      </c>
      <c r="J346" s="366">
        <v>1.6519999999999999</v>
      </c>
      <c r="K346" s="15"/>
      <c r="L346" s="15"/>
      <c r="M346" s="15"/>
      <c r="N346" s="15"/>
      <c r="O346" s="15"/>
    </row>
    <row r="347" spans="1:15" s="26" customFormat="1" x14ac:dyDescent="0.2">
      <c r="A347" s="338" t="s">
        <v>1230</v>
      </c>
      <c r="B347" s="678" t="s">
        <v>1231</v>
      </c>
      <c r="C347" s="112" t="s">
        <v>31</v>
      </c>
      <c r="D347" s="112">
        <v>10</v>
      </c>
      <c r="E347" s="127" t="s">
        <v>126</v>
      </c>
      <c r="F347" s="253">
        <v>1.7000000000000001E-2</v>
      </c>
      <c r="G347" s="254">
        <v>12</v>
      </c>
      <c r="H347" s="112">
        <v>72</v>
      </c>
      <c r="I347" s="112">
        <v>5</v>
      </c>
      <c r="J347" s="366">
        <v>5.34</v>
      </c>
      <c r="K347" s="15"/>
      <c r="L347" s="15"/>
      <c r="M347" s="15"/>
      <c r="N347" s="15"/>
      <c r="O347" s="15"/>
    </row>
    <row r="348" spans="1:15" s="26" customFormat="1" x14ac:dyDescent="0.2">
      <c r="A348" s="338" t="s">
        <v>1315</v>
      </c>
      <c r="B348" s="678" t="s">
        <v>1316</v>
      </c>
      <c r="C348" s="112">
        <v>4</v>
      </c>
      <c r="D348" s="112"/>
      <c r="E348" s="127" t="s">
        <v>126</v>
      </c>
      <c r="F348" s="253">
        <v>1.2E-2</v>
      </c>
      <c r="G348" s="254">
        <v>10</v>
      </c>
      <c r="H348" s="112">
        <v>100</v>
      </c>
      <c r="I348" s="112">
        <v>4</v>
      </c>
      <c r="J348" s="366">
        <v>4.5</v>
      </c>
      <c r="K348" s="15"/>
      <c r="L348" s="15"/>
      <c r="M348" s="15"/>
      <c r="N348" s="15"/>
      <c r="O348" s="15"/>
    </row>
    <row r="349" spans="1:15" s="26" customFormat="1" x14ac:dyDescent="0.2">
      <c r="A349" s="338" t="s">
        <v>1256</v>
      </c>
      <c r="B349" s="678" t="s">
        <v>1248</v>
      </c>
      <c r="C349" s="112">
        <v>4</v>
      </c>
      <c r="D349" s="112"/>
      <c r="E349" s="127" t="s">
        <v>62</v>
      </c>
      <c r="F349" s="253">
        <v>1.2E-2</v>
      </c>
      <c r="G349" s="254">
        <v>10</v>
      </c>
      <c r="H349" s="112">
        <v>100</v>
      </c>
      <c r="I349" s="112">
        <v>4</v>
      </c>
      <c r="J349" s="366">
        <v>4.5</v>
      </c>
      <c r="K349" s="15"/>
      <c r="L349" s="15"/>
      <c r="M349" s="15"/>
      <c r="N349" s="15"/>
      <c r="O349" s="15"/>
    </row>
    <row r="350" spans="1:15" s="26" customFormat="1" x14ac:dyDescent="0.2">
      <c r="A350" s="338" t="s">
        <v>1257</v>
      </c>
      <c r="B350" s="678" t="s">
        <v>1249</v>
      </c>
      <c r="C350" s="112" t="s">
        <v>182</v>
      </c>
      <c r="D350" s="112">
        <v>4</v>
      </c>
      <c r="E350" s="127" t="s">
        <v>62</v>
      </c>
      <c r="F350" s="253">
        <v>1.7000000000000001E-2</v>
      </c>
      <c r="G350" s="254">
        <v>10</v>
      </c>
      <c r="H350" s="112">
        <v>100</v>
      </c>
      <c r="I350" s="112">
        <v>4</v>
      </c>
      <c r="J350" s="366">
        <v>4.76</v>
      </c>
      <c r="K350" s="15"/>
      <c r="L350" s="15"/>
      <c r="M350" s="15"/>
      <c r="N350" s="15"/>
      <c r="O350" s="15"/>
    </row>
    <row r="351" spans="1:15" s="26" customFormat="1" x14ac:dyDescent="0.2">
      <c r="A351" s="338" t="s">
        <v>1319</v>
      </c>
      <c r="B351" s="846" t="s">
        <v>1320</v>
      </c>
      <c r="C351" s="700">
        <v>4</v>
      </c>
      <c r="D351" s="700"/>
      <c r="E351" s="701" t="s">
        <v>62</v>
      </c>
      <c r="F351" s="702">
        <v>1.2E-2</v>
      </c>
      <c r="G351" s="703">
        <v>10</v>
      </c>
      <c r="H351" s="700">
        <v>100</v>
      </c>
      <c r="I351" s="700">
        <v>4</v>
      </c>
      <c r="J351" s="704">
        <v>4.5</v>
      </c>
      <c r="K351" s="15"/>
      <c r="L351" s="15"/>
      <c r="M351" s="15"/>
      <c r="N351" s="15"/>
      <c r="O351" s="15"/>
    </row>
    <row r="352" spans="1:15" s="26" customFormat="1" x14ac:dyDescent="0.2">
      <c r="A352" s="338" t="s">
        <v>1322</v>
      </c>
      <c r="B352" s="846" t="s">
        <v>1321</v>
      </c>
      <c r="C352" s="700" t="s">
        <v>182</v>
      </c>
      <c r="D352" s="700">
        <v>4</v>
      </c>
      <c r="E352" s="701" t="s">
        <v>62</v>
      </c>
      <c r="F352" s="702">
        <v>1.7000000000000001E-2</v>
      </c>
      <c r="G352" s="703">
        <v>10</v>
      </c>
      <c r="H352" s="700">
        <v>100</v>
      </c>
      <c r="I352" s="700">
        <v>4</v>
      </c>
      <c r="J352" s="704">
        <v>4.76</v>
      </c>
      <c r="K352" s="15"/>
      <c r="L352" s="15"/>
      <c r="M352" s="15"/>
      <c r="N352" s="15"/>
      <c r="O352" s="15"/>
    </row>
    <row r="353" spans="1:15" s="26" customFormat="1" x14ac:dyDescent="0.2">
      <c r="A353" s="338" t="s">
        <v>1324</v>
      </c>
      <c r="B353" s="846" t="s">
        <v>1323</v>
      </c>
      <c r="C353" s="700">
        <v>4</v>
      </c>
      <c r="D353" s="700"/>
      <c r="E353" s="701" t="s">
        <v>62</v>
      </c>
      <c r="F353" s="702">
        <v>1.2E-2</v>
      </c>
      <c r="G353" s="703">
        <v>10</v>
      </c>
      <c r="H353" s="700">
        <v>100</v>
      </c>
      <c r="I353" s="700">
        <v>4</v>
      </c>
      <c r="J353" s="704">
        <v>4.5</v>
      </c>
      <c r="K353" s="15"/>
      <c r="L353" s="15"/>
      <c r="M353" s="15"/>
      <c r="N353" s="15"/>
      <c r="O353" s="15"/>
    </row>
    <row r="354" spans="1:15" s="26" customFormat="1" x14ac:dyDescent="0.2">
      <c r="A354" s="338" t="s">
        <v>1258</v>
      </c>
      <c r="B354" s="678" t="s">
        <v>1250</v>
      </c>
      <c r="C354" s="112">
        <v>4</v>
      </c>
      <c r="D354" s="112"/>
      <c r="E354" s="127" t="s">
        <v>62</v>
      </c>
      <c r="F354" s="253">
        <v>1.2E-2</v>
      </c>
      <c r="G354" s="254">
        <v>10</v>
      </c>
      <c r="H354" s="112">
        <v>100</v>
      </c>
      <c r="I354" s="112">
        <v>4</v>
      </c>
      <c r="J354" s="366">
        <v>4.5</v>
      </c>
      <c r="K354" s="15"/>
      <c r="L354" s="15"/>
      <c r="M354" s="15"/>
      <c r="N354" s="15"/>
      <c r="O354" s="15"/>
    </row>
    <row r="355" spans="1:15" s="26" customFormat="1" x14ac:dyDescent="0.2">
      <c r="A355" s="338" t="s">
        <v>1259</v>
      </c>
      <c r="B355" s="678" t="s">
        <v>1251</v>
      </c>
      <c r="C355" s="112" t="s">
        <v>182</v>
      </c>
      <c r="D355" s="112">
        <v>4</v>
      </c>
      <c r="E355" s="127" t="s">
        <v>62</v>
      </c>
      <c r="F355" s="253">
        <v>1.7000000000000001E-2</v>
      </c>
      <c r="G355" s="254">
        <v>10</v>
      </c>
      <c r="H355" s="112">
        <v>100</v>
      </c>
      <c r="I355" s="112">
        <v>4</v>
      </c>
      <c r="J355" s="366">
        <v>4.76</v>
      </c>
      <c r="K355" s="15"/>
      <c r="L355" s="15"/>
      <c r="M355" s="15"/>
      <c r="N355" s="15"/>
      <c r="O355" s="15"/>
    </row>
    <row r="356" spans="1:15" s="26" customFormat="1" x14ac:dyDescent="0.2">
      <c r="A356" s="338" t="s">
        <v>1335</v>
      </c>
      <c r="B356" s="846" t="s">
        <v>1336</v>
      </c>
      <c r="C356" s="700">
        <v>2.5</v>
      </c>
      <c r="D356" s="700"/>
      <c r="E356" s="701" t="s">
        <v>126</v>
      </c>
      <c r="F356" s="702">
        <v>1.2E-2</v>
      </c>
      <c r="G356" s="703">
        <v>10</v>
      </c>
      <c r="H356" s="700">
        <v>100</v>
      </c>
      <c r="I356" s="700">
        <v>2.5</v>
      </c>
      <c r="J356" s="704">
        <v>2.95</v>
      </c>
      <c r="K356" s="15"/>
      <c r="L356" s="15"/>
      <c r="M356" s="15"/>
      <c r="N356" s="15"/>
      <c r="O356" s="15"/>
    </row>
    <row r="357" spans="1:15" s="26" customFormat="1" x14ac:dyDescent="0.2">
      <c r="A357" s="338" t="s">
        <v>1338</v>
      </c>
      <c r="B357" s="846" t="s">
        <v>1337</v>
      </c>
      <c r="C357" s="700" t="s">
        <v>31</v>
      </c>
      <c r="D357" s="700">
        <v>6</v>
      </c>
      <c r="E357" s="701" t="s">
        <v>126</v>
      </c>
      <c r="F357" s="702">
        <v>1.7000000000000001E-2</v>
      </c>
      <c r="G357" s="703">
        <v>12</v>
      </c>
      <c r="H357" s="700">
        <v>72</v>
      </c>
      <c r="I357" s="700">
        <v>3</v>
      </c>
      <c r="J357" s="704">
        <v>3.35</v>
      </c>
      <c r="K357" s="15"/>
      <c r="L357" s="15"/>
      <c r="M357" s="15"/>
      <c r="N357" s="15"/>
      <c r="O357" s="15"/>
    </row>
    <row r="358" spans="1:15" s="26" customFormat="1" x14ac:dyDescent="0.2">
      <c r="A358" s="338" t="s">
        <v>1340</v>
      </c>
      <c r="B358" s="846" t="s">
        <v>1339</v>
      </c>
      <c r="C358" s="700">
        <v>2.5</v>
      </c>
      <c r="D358" s="700"/>
      <c r="E358" s="701" t="s">
        <v>126</v>
      </c>
      <c r="F358" s="702">
        <v>1.2E-2</v>
      </c>
      <c r="G358" s="703">
        <v>10</v>
      </c>
      <c r="H358" s="700">
        <v>100</v>
      </c>
      <c r="I358" s="700">
        <v>2.5</v>
      </c>
      <c r="J358" s="704">
        <v>2.95</v>
      </c>
      <c r="K358" s="15"/>
      <c r="L358" s="15"/>
      <c r="M358" s="15"/>
      <c r="N358" s="15"/>
      <c r="O358" s="15"/>
    </row>
    <row r="359" spans="1:15" s="26" customFormat="1" x14ac:dyDescent="0.2">
      <c r="A359" s="338" t="s">
        <v>1342</v>
      </c>
      <c r="B359" s="846" t="s">
        <v>1341</v>
      </c>
      <c r="C359" s="700" t="s">
        <v>31</v>
      </c>
      <c r="D359" s="700">
        <v>6</v>
      </c>
      <c r="E359" s="701" t="s">
        <v>126</v>
      </c>
      <c r="F359" s="702">
        <v>1.7000000000000001E-2</v>
      </c>
      <c r="G359" s="703">
        <v>12</v>
      </c>
      <c r="H359" s="700">
        <v>72</v>
      </c>
      <c r="I359" s="700">
        <v>3</v>
      </c>
      <c r="J359" s="704">
        <v>3.35</v>
      </c>
      <c r="K359" s="15"/>
      <c r="L359" s="15"/>
      <c r="M359" s="15"/>
      <c r="N359" s="15"/>
      <c r="O359" s="15"/>
    </row>
    <row r="360" spans="1:15" s="26" customFormat="1" x14ac:dyDescent="0.2">
      <c r="A360" s="338" t="s">
        <v>1344</v>
      </c>
      <c r="B360" s="846" t="s">
        <v>1343</v>
      </c>
      <c r="C360" s="700">
        <v>2.5</v>
      </c>
      <c r="D360" s="700"/>
      <c r="E360" s="701" t="s">
        <v>126</v>
      </c>
      <c r="F360" s="702">
        <v>1.2E-2</v>
      </c>
      <c r="G360" s="703">
        <v>10</v>
      </c>
      <c r="H360" s="700">
        <v>100</v>
      </c>
      <c r="I360" s="700">
        <v>2.5</v>
      </c>
      <c r="J360" s="704">
        <v>2.95</v>
      </c>
      <c r="K360" s="15"/>
      <c r="L360" s="15"/>
      <c r="M360" s="15"/>
      <c r="N360" s="15"/>
      <c r="O360" s="15"/>
    </row>
    <row r="361" spans="1:15" s="26" customFormat="1" x14ac:dyDescent="0.2">
      <c r="A361" s="338" t="s">
        <v>1346</v>
      </c>
      <c r="B361" s="846" t="s">
        <v>1345</v>
      </c>
      <c r="C361" s="700" t="s">
        <v>31</v>
      </c>
      <c r="D361" s="700">
        <v>6</v>
      </c>
      <c r="E361" s="701" t="s">
        <v>126</v>
      </c>
      <c r="F361" s="702">
        <v>1.7000000000000001E-2</v>
      </c>
      <c r="G361" s="703">
        <v>12</v>
      </c>
      <c r="H361" s="700">
        <v>72</v>
      </c>
      <c r="I361" s="700">
        <v>3</v>
      </c>
      <c r="J361" s="704">
        <v>3.35</v>
      </c>
      <c r="K361" s="15"/>
      <c r="L361" s="15"/>
      <c r="M361" s="15"/>
      <c r="N361" s="15"/>
      <c r="O361" s="15"/>
    </row>
    <row r="362" spans="1:15" s="26" customFormat="1" x14ac:dyDescent="0.2">
      <c r="A362" s="338" t="s">
        <v>1348</v>
      </c>
      <c r="B362" s="846" t="s">
        <v>1347</v>
      </c>
      <c r="C362" s="700">
        <v>2.5</v>
      </c>
      <c r="D362" s="700"/>
      <c r="E362" s="701" t="s">
        <v>126</v>
      </c>
      <c r="F362" s="702">
        <v>1.2E-2</v>
      </c>
      <c r="G362" s="703">
        <v>10</v>
      </c>
      <c r="H362" s="700">
        <v>100</v>
      </c>
      <c r="I362" s="700">
        <v>2.5</v>
      </c>
      <c r="J362" s="704">
        <v>2.95</v>
      </c>
      <c r="K362" s="15"/>
      <c r="L362" s="15"/>
      <c r="M362" s="15"/>
      <c r="N362" s="15"/>
      <c r="O362" s="15"/>
    </row>
    <row r="363" spans="1:15" s="26" customFormat="1" x14ac:dyDescent="0.2">
      <c r="A363" s="338" t="s">
        <v>679</v>
      </c>
      <c r="B363" s="678" t="s">
        <v>695</v>
      </c>
      <c r="C363" s="112" t="s">
        <v>681</v>
      </c>
      <c r="D363" s="112">
        <v>78</v>
      </c>
      <c r="E363" s="127" t="s">
        <v>126</v>
      </c>
      <c r="F363" s="253">
        <v>8.9999999999999993E-3</v>
      </c>
      <c r="G363" s="254">
        <v>15</v>
      </c>
      <c r="H363" s="112">
        <v>120</v>
      </c>
      <c r="I363" s="112">
        <v>2.2599999999999998</v>
      </c>
      <c r="J363" s="366">
        <v>2.98</v>
      </c>
      <c r="K363" s="15"/>
      <c r="L363" s="15"/>
      <c r="M363" s="15"/>
      <c r="N363" s="15"/>
      <c r="O363" s="15"/>
    </row>
    <row r="364" spans="1:15" s="26" customFormat="1" x14ac:dyDescent="0.2">
      <c r="A364" s="338" t="s">
        <v>680</v>
      </c>
      <c r="B364" s="678" t="s">
        <v>782</v>
      </c>
      <c r="C364" s="112" t="s">
        <v>681</v>
      </c>
      <c r="D364" s="112">
        <v>84</v>
      </c>
      <c r="E364" s="127" t="s">
        <v>126</v>
      </c>
      <c r="F364" s="253">
        <v>8.9999999999999993E-3</v>
      </c>
      <c r="G364" s="254">
        <v>15</v>
      </c>
      <c r="H364" s="112">
        <v>120</v>
      </c>
      <c r="I364" s="112">
        <v>2.2599999999999998</v>
      </c>
      <c r="J364" s="366">
        <v>2.98</v>
      </c>
      <c r="K364" s="15"/>
      <c r="L364" s="15"/>
      <c r="M364" s="15"/>
      <c r="N364" s="15"/>
      <c r="O364" s="15"/>
    </row>
    <row r="365" spans="1:15" s="26" customFormat="1" x14ac:dyDescent="0.2">
      <c r="A365" s="338" t="s">
        <v>682</v>
      </c>
      <c r="B365" s="678" t="s">
        <v>783</v>
      </c>
      <c r="C365" s="112" t="s">
        <v>694</v>
      </c>
      <c r="D365" s="112">
        <v>78</v>
      </c>
      <c r="E365" s="127" t="s">
        <v>126</v>
      </c>
      <c r="F365" s="253">
        <v>8.9999999999999993E-3</v>
      </c>
      <c r="G365" s="254">
        <v>15</v>
      </c>
      <c r="H365" s="112">
        <v>120</v>
      </c>
      <c r="I365" s="112">
        <v>2.4300000000000002</v>
      </c>
      <c r="J365" s="366">
        <v>3.08</v>
      </c>
      <c r="K365" s="15"/>
      <c r="L365" s="15"/>
      <c r="M365" s="15"/>
      <c r="N365" s="15"/>
      <c r="O365" s="15"/>
    </row>
    <row r="366" spans="1:15" s="26" customFormat="1" x14ac:dyDescent="0.2">
      <c r="A366" s="338"/>
      <c r="B366" s="711" t="s">
        <v>552</v>
      </c>
      <c r="C366" s="112"/>
      <c r="D366" s="112"/>
      <c r="E366" s="127"/>
      <c r="F366" s="253"/>
      <c r="G366" s="254"/>
      <c r="H366" s="112"/>
      <c r="I366" s="112"/>
      <c r="J366" s="366"/>
      <c r="K366" s="15"/>
      <c r="L366" s="15"/>
      <c r="M366" s="15"/>
      <c r="N366" s="15"/>
      <c r="O366" s="15"/>
    </row>
    <row r="367" spans="1:15" s="26" customFormat="1" x14ac:dyDescent="0.2">
      <c r="A367" s="338" t="s">
        <v>780</v>
      </c>
      <c r="B367" s="678" t="s">
        <v>251</v>
      </c>
      <c r="C367" s="112" t="s">
        <v>189</v>
      </c>
      <c r="D367" s="112">
        <v>10</v>
      </c>
      <c r="E367" s="127" t="s">
        <v>62</v>
      </c>
      <c r="F367" s="253">
        <v>1.0999999999999999E-2</v>
      </c>
      <c r="G367" s="254">
        <v>15</v>
      </c>
      <c r="H367" s="112">
        <v>105</v>
      </c>
      <c r="I367" s="112">
        <v>2</v>
      </c>
      <c r="J367" s="366">
        <v>2.4700000000000002</v>
      </c>
      <c r="K367" s="15"/>
      <c r="L367" s="15"/>
      <c r="M367" s="15"/>
      <c r="N367" s="15"/>
      <c r="O367" s="15"/>
    </row>
    <row r="368" spans="1:15" s="26" customFormat="1" x14ac:dyDescent="0.2">
      <c r="A368" s="338" t="s">
        <v>1030</v>
      </c>
      <c r="B368" s="678" t="s">
        <v>858</v>
      </c>
      <c r="C368" s="112" t="s">
        <v>194</v>
      </c>
      <c r="D368" s="112">
        <v>10</v>
      </c>
      <c r="E368" s="127" t="s">
        <v>62</v>
      </c>
      <c r="F368" s="253">
        <v>1.7000000000000001E-2</v>
      </c>
      <c r="G368" s="254">
        <v>12</v>
      </c>
      <c r="H368" s="112">
        <v>72</v>
      </c>
      <c r="I368" s="112">
        <v>5</v>
      </c>
      <c r="J368" s="366">
        <v>5.42</v>
      </c>
      <c r="K368" s="15"/>
      <c r="L368" s="15"/>
      <c r="M368" s="15"/>
      <c r="N368" s="15"/>
      <c r="O368" s="15"/>
    </row>
    <row r="369" spans="1:15" s="26" customFormat="1" x14ac:dyDescent="0.2">
      <c r="A369" s="338" t="s">
        <v>1110</v>
      </c>
      <c r="B369" s="678" t="s">
        <v>1109</v>
      </c>
      <c r="C369" s="112">
        <v>4</v>
      </c>
      <c r="D369" s="112"/>
      <c r="E369" s="127" t="s">
        <v>62</v>
      </c>
      <c r="F369" s="253">
        <v>1.2E-2</v>
      </c>
      <c r="G369" s="254">
        <v>10</v>
      </c>
      <c r="H369" s="112">
        <v>100</v>
      </c>
      <c r="I369" s="112">
        <v>4</v>
      </c>
      <c r="J369" s="366">
        <v>4.5</v>
      </c>
      <c r="K369" s="15"/>
      <c r="L369" s="15"/>
      <c r="M369" s="15"/>
      <c r="N369" s="15"/>
      <c r="O369" s="15"/>
    </row>
    <row r="370" spans="1:15" s="26" customFormat="1" x14ac:dyDescent="0.2">
      <c r="A370" s="338" t="s">
        <v>1260</v>
      </c>
      <c r="B370" s="678" t="s">
        <v>1240</v>
      </c>
      <c r="C370" s="112" t="s">
        <v>118</v>
      </c>
      <c r="D370" s="112">
        <v>10</v>
      </c>
      <c r="E370" s="127" t="s">
        <v>62</v>
      </c>
      <c r="F370" s="253">
        <v>1.0999999999999999E-2</v>
      </c>
      <c r="G370" s="254">
        <v>15</v>
      </c>
      <c r="H370" s="112">
        <v>120</v>
      </c>
      <c r="I370" s="112">
        <v>1.8</v>
      </c>
      <c r="J370" s="366">
        <v>2.0099999999999998</v>
      </c>
      <c r="K370" s="15"/>
      <c r="L370" s="15"/>
      <c r="M370" s="15"/>
      <c r="N370" s="15"/>
      <c r="O370" s="15"/>
    </row>
    <row r="371" spans="1:15" s="26" customFormat="1" x14ac:dyDescent="0.2">
      <c r="A371" s="338" t="s">
        <v>744</v>
      </c>
      <c r="B371" s="678" t="s">
        <v>743</v>
      </c>
      <c r="C371" s="112" t="s">
        <v>194</v>
      </c>
      <c r="D371" s="112">
        <v>7</v>
      </c>
      <c r="E371" s="127" t="s">
        <v>62</v>
      </c>
      <c r="F371" s="253">
        <v>1.2E-2</v>
      </c>
      <c r="G371" s="254">
        <v>10</v>
      </c>
      <c r="H371" s="112">
        <v>100</v>
      </c>
      <c r="I371" s="112">
        <v>3.5</v>
      </c>
      <c r="J371" s="366">
        <v>4</v>
      </c>
      <c r="K371" s="15"/>
      <c r="L371" s="15"/>
      <c r="M371" s="15"/>
      <c r="N371" s="15"/>
      <c r="O371" s="15"/>
    </row>
    <row r="372" spans="1:15" s="26" customFormat="1" x14ac:dyDescent="0.2">
      <c r="A372" s="338" t="s">
        <v>572</v>
      </c>
      <c r="B372" s="678" t="s">
        <v>571</v>
      </c>
      <c r="C372" s="112" t="s">
        <v>194</v>
      </c>
      <c r="D372" s="112">
        <v>7</v>
      </c>
      <c r="E372" s="127" t="s">
        <v>62</v>
      </c>
      <c r="F372" s="253">
        <v>1.2E-2</v>
      </c>
      <c r="G372" s="254">
        <v>10</v>
      </c>
      <c r="H372" s="112">
        <v>100</v>
      </c>
      <c r="I372" s="112">
        <v>3.5</v>
      </c>
      <c r="J372" s="366">
        <v>4</v>
      </c>
      <c r="K372" s="15"/>
      <c r="L372" s="15"/>
      <c r="M372" s="15"/>
      <c r="N372" s="15"/>
      <c r="O372" s="15"/>
    </row>
    <row r="373" spans="1:15" s="26" customFormat="1" x14ac:dyDescent="0.2">
      <c r="A373" s="338" t="s">
        <v>1352</v>
      </c>
      <c r="B373" s="1061" t="s">
        <v>1353</v>
      </c>
      <c r="C373" s="700" t="s">
        <v>189</v>
      </c>
      <c r="D373" s="700">
        <v>10</v>
      </c>
      <c r="E373" s="701" t="s">
        <v>62</v>
      </c>
      <c r="F373" s="702">
        <v>1.0999999999999999E-2</v>
      </c>
      <c r="G373" s="703">
        <v>15</v>
      </c>
      <c r="H373" s="700">
        <v>105</v>
      </c>
      <c r="I373" s="700">
        <v>2</v>
      </c>
      <c r="J373" s="704">
        <v>2.5</v>
      </c>
      <c r="K373" s="476"/>
      <c r="L373" s="15"/>
      <c r="M373" s="15"/>
      <c r="N373" s="15"/>
      <c r="O373" s="15"/>
    </row>
    <row r="374" spans="1:15" s="26" customFormat="1" x14ac:dyDescent="0.2">
      <c r="A374" s="338" t="s">
        <v>1147</v>
      </c>
      <c r="B374" s="734" t="s">
        <v>1148</v>
      </c>
      <c r="C374" s="112" t="s">
        <v>896</v>
      </c>
      <c r="D374" s="112">
        <v>10</v>
      </c>
      <c r="E374" s="127" t="s">
        <v>62</v>
      </c>
      <c r="F374" s="253">
        <v>1.7000000000000001E-2</v>
      </c>
      <c r="G374" s="254">
        <v>12</v>
      </c>
      <c r="H374" s="112">
        <v>72</v>
      </c>
      <c r="I374" s="112">
        <v>5</v>
      </c>
      <c r="J374" s="909">
        <v>5.34</v>
      </c>
      <c r="K374" s="476"/>
      <c r="L374" s="15"/>
      <c r="M374" s="15"/>
      <c r="N374" s="15"/>
      <c r="O374" s="15"/>
    </row>
    <row r="375" spans="1:15" s="26" customFormat="1" x14ac:dyDescent="0.2">
      <c r="A375" s="338" t="s">
        <v>1149</v>
      </c>
      <c r="B375" s="734" t="s">
        <v>1150</v>
      </c>
      <c r="C375" s="112">
        <v>4</v>
      </c>
      <c r="D375" s="112"/>
      <c r="E375" s="127" t="s">
        <v>62</v>
      </c>
      <c r="F375" s="253">
        <v>1.2E-2</v>
      </c>
      <c r="G375" s="254">
        <v>10</v>
      </c>
      <c r="H375" s="112">
        <v>100</v>
      </c>
      <c r="I375" s="112">
        <v>4</v>
      </c>
      <c r="J375" s="909">
        <v>4.49</v>
      </c>
      <c r="K375" s="476"/>
      <c r="L375" s="15"/>
      <c r="M375" s="15"/>
      <c r="N375" s="15"/>
      <c r="O375" s="15"/>
    </row>
    <row r="376" spans="1:15" s="26" customFormat="1" x14ac:dyDescent="0.2">
      <c r="A376" s="338"/>
      <c r="B376" s="711" t="s">
        <v>553</v>
      </c>
      <c r="C376" s="112"/>
      <c r="D376" s="112"/>
      <c r="E376" s="127"/>
      <c r="F376" s="253"/>
      <c r="G376" s="254"/>
      <c r="H376" s="112"/>
      <c r="I376" s="112"/>
      <c r="J376" s="366"/>
      <c r="K376" s="15"/>
      <c r="L376" s="15"/>
      <c r="M376" s="15"/>
      <c r="N376" s="15"/>
      <c r="O376" s="15"/>
    </row>
    <row r="377" spans="1:15" s="26" customFormat="1" x14ac:dyDescent="0.2">
      <c r="A377" s="338" t="s">
        <v>1037</v>
      </c>
      <c r="B377" s="263" t="s">
        <v>963</v>
      </c>
      <c r="C377" s="112" t="s">
        <v>189</v>
      </c>
      <c r="D377" s="112">
        <v>10</v>
      </c>
      <c r="E377" s="127" t="s">
        <v>126</v>
      </c>
      <c r="F377" s="253">
        <v>1.7000000000000001E-2</v>
      </c>
      <c r="G377" s="254">
        <v>8</v>
      </c>
      <c r="H377" s="112">
        <v>72</v>
      </c>
      <c r="I377" s="112">
        <v>2</v>
      </c>
      <c r="J377" s="366">
        <v>2.23</v>
      </c>
      <c r="K377" s="15"/>
      <c r="L377" s="15"/>
      <c r="M377" s="15"/>
      <c r="N377" s="15"/>
      <c r="O377" s="15"/>
    </row>
    <row r="378" spans="1:15" s="26" customFormat="1" x14ac:dyDescent="0.2">
      <c r="A378" s="338" t="s">
        <v>1038</v>
      </c>
      <c r="B378" s="263" t="s">
        <v>964</v>
      </c>
      <c r="C378" s="112" t="s">
        <v>189</v>
      </c>
      <c r="D378" s="112">
        <v>10</v>
      </c>
      <c r="E378" s="127" t="s">
        <v>126</v>
      </c>
      <c r="F378" s="253">
        <v>1.7000000000000001E-2</v>
      </c>
      <c r="G378" s="254">
        <v>8</v>
      </c>
      <c r="H378" s="112">
        <v>72</v>
      </c>
      <c r="I378" s="112">
        <v>2</v>
      </c>
      <c r="J378" s="366">
        <v>2.23</v>
      </c>
      <c r="K378" s="15"/>
      <c r="L378" s="15"/>
      <c r="M378" s="15"/>
      <c r="N378" s="15"/>
      <c r="O378" s="15"/>
    </row>
    <row r="379" spans="1:15" s="26" customFormat="1" x14ac:dyDescent="0.2">
      <c r="A379" s="338" t="s">
        <v>921</v>
      </c>
      <c r="B379" s="263" t="s">
        <v>1234</v>
      </c>
      <c r="C379" s="112" t="s">
        <v>182</v>
      </c>
      <c r="D379" s="112">
        <v>4</v>
      </c>
      <c r="E379" s="127" t="s">
        <v>126</v>
      </c>
      <c r="F379" s="253">
        <v>1.2E-2</v>
      </c>
      <c r="G379" s="254">
        <v>10</v>
      </c>
      <c r="H379" s="112">
        <v>100</v>
      </c>
      <c r="I379" s="112">
        <v>4</v>
      </c>
      <c r="J379" s="366">
        <v>4.5</v>
      </c>
      <c r="K379" s="15"/>
      <c r="L379" s="15"/>
      <c r="M379" s="15"/>
      <c r="N379" s="15"/>
      <c r="O379" s="15"/>
    </row>
    <row r="380" spans="1:15" s="26" customFormat="1" x14ac:dyDescent="0.2">
      <c r="A380" s="338" t="s">
        <v>894</v>
      </c>
      <c r="B380" s="263" t="s">
        <v>975</v>
      </c>
      <c r="C380" s="112">
        <v>4</v>
      </c>
      <c r="D380" s="112"/>
      <c r="E380" s="127" t="s">
        <v>126</v>
      </c>
      <c r="F380" s="253">
        <v>1.2E-2</v>
      </c>
      <c r="G380" s="254">
        <v>10</v>
      </c>
      <c r="H380" s="112">
        <v>100</v>
      </c>
      <c r="I380" s="112">
        <v>4</v>
      </c>
      <c r="J380" s="366">
        <v>4.5</v>
      </c>
      <c r="K380" s="15"/>
      <c r="L380" s="15"/>
      <c r="M380" s="15"/>
      <c r="N380" s="15"/>
      <c r="O380" s="15"/>
    </row>
    <row r="381" spans="1:15" s="26" customFormat="1" x14ac:dyDescent="0.2">
      <c r="A381" s="338" t="s">
        <v>1008</v>
      </c>
      <c r="B381" s="263" t="s">
        <v>1009</v>
      </c>
      <c r="C381" s="112" t="s">
        <v>896</v>
      </c>
      <c r="D381" s="112">
        <v>10</v>
      </c>
      <c r="E381" s="127" t="s">
        <v>126</v>
      </c>
      <c r="F381" s="253">
        <v>1.7000000000000001E-2</v>
      </c>
      <c r="G381" s="254">
        <v>12</v>
      </c>
      <c r="H381" s="112">
        <v>72</v>
      </c>
      <c r="I381" s="112">
        <v>5</v>
      </c>
      <c r="J381" s="909">
        <v>5.34</v>
      </c>
      <c r="K381" s="15"/>
      <c r="L381" s="15"/>
      <c r="M381" s="15"/>
      <c r="N381" s="15"/>
      <c r="O381" s="15"/>
    </row>
    <row r="382" spans="1:15" s="26" customFormat="1" hidden="1" x14ac:dyDescent="0.2">
      <c r="A382" s="338"/>
      <c r="B382" s="263" t="s">
        <v>1369</v>
      </c>
      <c r="C382" s="112" t="s">
        <v>182</v>
      </c>
      <c r="D382" s="112">
        <v>4</v>
      </c>
      <c r="E382" s="127" t="s">
        <v>126</v>
      </c>
      <c r="F382" s="253">
        <v>1.2E-2</v>
      </c>
      <c r="G382" s="254">
        <v>10</v>
      </c>
      <c r="H382" s="112">
        <v>100</v>
      </c>
      <c r="I382" s="112">
        <v>4</v>
      </c>
      <c r="J382" s="366">
        <v>4.5</v>
      </c>
      <c r="K382" s="15"/>
      <c r="L382" s="15"/>
      <c r="M382" s="15"/>
      <c r="N382" s="15"/>
      <c r="O382" s="15"/>
    </row>
    <row r="383" spans="1:15" s="26" customFormat="1" x14ac:dyDescent="0.2">
      <c r="A383" s="338" t="s">
        <v>1011</v>
      </c>
      <c r="B383" s="263" t="s">
        <v>1010</v>
      </c>
      <c r="C383" s="112" t="s">
        <v>896</v>
      </c>
      <c r="D383" s="112">
        <v>10</v>
      </c>
      <c r="E383" s="127" t="s">
        <v>126</v>
      </c>
      <c r="F383" s="253">
        <v>1.7000000000000001E-2</v>
      </c>
      <c r="G383" s="254">
        <v>12</v>
      </c>
      <c r="H383" s="112">
        <v>72</v>
      </c>
      <c r="I383" s="112">
        <v>5</v>
      </c>
      <c r="J383" s="909">
        <v>5.34</v>
      </c>
      <c r="K383" s="15"/>
      <c r="L383" s="15"/>
      <c r="M383" s="15"/>
      <c r="N383" s="15"/>
      <c r="O383" s="15"/>
    </row>
    <row r="384" spans="1:15" s="26" customFormat="1" hidden="1" x14ac:dyDescent="0.2">
      <c r="A384" s="338"/>
      <c r="B384" s="263" t="s">
        <v>1368</v>
      </c>
      <c r="C384" s="112" t="s">
        <v>182</v>
      </c>
      <c r="D384" s="112">
        <v>4</v>
      </c>
      <c r="E384" s="127" t="s">
        <v>126</v>
      </c>
      <c r="F384" s="253">
        <v>1.2E-2</v>
      </c>
      <c r="G384" s="254">
        <v>10</v>
      </c>
      <c r="H384" s="112">
        <v>100</v>
      </c>
      <c r="I384" s="112">
        <v>4</v>
      </c>
      <c r="J384" s="366">
        <v>4.5</v>
      </c>
      <c r="K384" s="15"/>
      <c r="L384" s="15"/>
      <c r="M384" s="15"/>
      <c r="N384" s="15"/>
      <c r="O384" s="15"/>
    </row>
    <row r="385" spans="1:15" s="26" customFormat="1" x14ac:dyDescent="0.2">
      <c r="A385" s="338" t="s">
        <v>893</v>
      </c>
      <c r="B385" s="678" t="s">
        <v>892</v>
      </c>
      <c r="C385" s="112">
        <v>4</v>
      </c>
      <c r="D385" s="112"/>
      <c r="E385" s="127" t="s">
        <v>126</v>
      </c>
      <c r="F385" s="253">
        <v>1.2E-2</v>
      </c>
      <c r="G385" s="254">
        <v>10</v>
      </c>
      <c r="H385" s="112">
        <v>100</v>
      </c>
      <c r="I385" s="112">
        <v>4</v>
      </c>
      <c r="J385" s="366">
        <v>4.5</v>
      </c>
      <c r="K385" s="15"/>
      <c r="L385" s="15"/>
      <c r="M385" s="15"/>
      <c r="N385" s="15"/>
      <c r="O385" s="15"/>
    </row>
    <row r="386" spans="1:15" s="26" customFormat="1" x14ac:dyDescent="0.2">
      <c r="A386" s="338"/>
      <c r="B386" s="711" t="s">
        <v>554</v>
      </c>
      <c r="C386" s="112"/>
      <c r="D386" s="112"/>
      <c r="E386" s="127"/>
      <c r="F386" s="253"/>
      <c r="G386" s="254"/>
      <c r="H386" s="112"/>
      <c r="I386" s="112"/>
      <c r="J386" s="366"/>
      <c r="K386" s="15"/>
      <c r="L386" s="15"/>
      <c r="M386" s="15"/>
      <c r="N386" s="15"/>
      <c r="O386" s="15"/>
    </row>
    <row r="387" spans="1:15" s="26" customFormat="1" x14ac:dyDescent="0.2">
      <c r="A387" s="338" t="s">
        <v>800</v>
      </c>
      <c r="B387" s="263" t="s">
        <v>808</v>
      </c>
      <c r="C387" s="112" t="s">
        <v>182</v>
      </c>
      <c r="D387" s="112">
        <v>4</v>
      </c>
      <c r="E387" s="127" t="s">
        <v>126</v>
      </c>
      <c r="F387" s="253">
        <v>1.2E-2</v>
      </c>
      <c r="G387" s="254">
        <v>10</v>
      </c>
      <c r="H387" s="112">
        <v>100</v>
      </c>
      <c r="I387" s="112">
        <v>4</v>
      </c>
      <c r="J387" s="366">
        <v>4.5</v>
      </c>
      <c r="K387" s="15"/>
      <c r="L387" s="15"/>
      <c r="M387" s="15"/>
      <c r="N387" s="15"/>
      <c r="O387" s="15"/>
    </row>
    <row r="388" spans="1:15" s="26" customFormat="1" x14ac:dyDescent="0.2">
      <c r="A388" s="338" t="s">
        <v>797</v>
      </c>
      <c r="B388" s="263" t="s">
        <v>798</v>
      </c>
      <c r="C388" s="112" t="s">
        <v>182</v>
      </c>
      <c r="D388" s="112">
        <v>4</v>
      </c>
      <c r="E388" s="127" t="s">
        <v>126</v>
      </c>
      <c r="F388" s="253">
        <v>1.2E-2</v>
      </c>
      <c r="G388" s="254">
        <v>10</v>
      </c>
      <c r="H388" s="112">
        <v>100</v>
      </c>
      <c r="I388" s="112">
        <v>4</v>
      </c>
      <c r="J388" s="366">
        <v>4.5</v>
      </c>
      <c r="K388" s="15"/>
      <c r="L388" s="15"/>
      <c r="M388" s="15"/>
      <c r="N388" s="15"/>
      <c r="O388" s="15"/>
    </row>
    <row r="389" spans="1:15" s="26" customFormat="1" ht="13.5" customHeight="1" x14ac:dyDescent="0.2">
      <c r="A389" s="338" t="s">
        <v>805</v>
      </c>
      <c r="B389" s="263" t="s">
        <v>806</v>
      </c>
      <c r="C389" s="112" t="s">
        <v>182</v>
      </c>
      <c r="D389" s="112">
        <v>4</v>
      </c>
      <c r="E389" s="127" t="s">
        <v>126</v>
      </c>
      <c r="F389" s="253">
        <v>1.2E-2</v>
      </c>
      <c r="G389" s="254">
        <v>10</v>
      </c>
      <c r="H389" s="112">
        <v>100</v>
      </c>
      <c r="I389" s="112">
        <v>4</v>
      </c>
      <c r="J389" s="366">
        <v>4.54</v>
      </c>
      <c r="K389" s="15"/>
      <c r="L389" s="15"/>
      <c r="M389" s="15"/>
      <c r="N389" s="15"/>
      <c r="O389" s="15"/>
    </row>
    <row r="390" spans="1:15" s="26" customFormat="1" x14ac:dyDescent="0.2">
      <c r="A390" s="338" t="s">
        <v>788</v>
      </c>
      <c r="B390" s="263" t="s">
        <v>789</v>
      </c>
      <c r="C390" s="112" t="s">
        <v>182</v>
      </c>
      <c r="D390" s="112">
        <v>4</v>
      </c>
      <c r="E390" s="127" t="s">
        <v>126</v>
      </c>
      <c r="F390" s="253">
        <v>1.2E-2</v>
      </c>
      <c r="G390" s="254">
        <v>10</v>
      </c>
      <c r="H390" s="112">
        <v>100</v>
      </c>
      <c r="I390" s="112">
        <v>4</v>
      </c>
      <c r="J390" s="366">
        <v>4.54</v>
      </c>
      <c r="K390" s="15"/>
      <c r="L390" s="15"/>
      <c r="M390" s="15"/>
      <c r="N390" s="15"/>
      <c r="O390" s="15"/>
    </row>
    <row r="391" spans="1:15" s="26" customFormat="1" x14ac:dyDescent="0.2">
      <c r="A391" s="338" t="s">
        <v>909</v>
      </c>
      <c r="B391" s="263" t="s">
        <v>908</v>
      </c>
      <c r="C391" s="112" t="s">
        <v>202</v>
      </c>
      <c r="D391" s="112"/>
      <c r="E391" s="127" t="s">
        <v>126</v>
      </c>
      <c r="F391" s="253">
        <v>1.2E-2</v>
      </c>
      <c r="G391" s="254">
        <v>10</v>
      </c>
      <c r="H391" s="112">
        <v>100</v>
      </c>
      <c r="I391" s="112">
        <v>4</v>
      </c>
      <c r="J391" s="366">
        <v>4.54</v>
      </c>
      <c r="K391" s="15"/>
      <c r="L391" s="15"/>
      <c r="M391" s="15"/>
      <c r="N391" s="15"/>
      <c r="O391" s="15"/>
    </row>
    <row r="392" spans="1:15" s="26" customFormat="1" x14ac:dyDescent="0.2">
      <c r="A392" s="338" t="s">
        <v>803</v>
      </c>
      <c r="B392" s="263" t="s">
        <v>804</v>
      </c>
      <c r="C392" s="112" t="s">
        <v>182</v>
      </c>
      <c r="D392" s="112">
        <v>4</v>
      </c>
      <c r="E392" s="127" t="s">
        <v>126</v>
      </c>
      <c r="F392" s="253">
        <v>1.2E-2</v>
      </c>
      <c r="G392" s="254">
        <v>10</v>
      </c>
      <c r="H392" s="112">
        <v>100</v>
      </c>
      <c r="I392" s="112">
        <v>4</v>
      </c>
      <c r="J392" s="366">
        <v>4.54</v>
      </c>
      <c r="K392" s="15"/>
      <c r="L392" s="15"/>
      <c r="M392" s="15"/>
      <c r="N392" s="15"/>
      <c r="O392" s="15"/>
    </row>
    <row r="393" spans="1:15" s="26" customFormat="1" ht="13.5" thickBot="1" x14ac:dyDescent="0.25">
      <c r="A393" s="338" t="s">
        <v>801</v>
      </c>
      <c r="B393" s="263" t="s">
        <v>802</v>
      </c>
      <c r="C393" s="112" t="s">
        <v>182</v>
      </c>
      <c r="D393" s="112">
        <v>4</v>
      </c>
      <c r="E393" s="127" t="s">
        <v>126</v>
      </c>
      <c r="F393" s="253">
        <v>1.2E-2</v>
      </c>
      <c r="G393" s="254">
        <v>10</v>
      </c>
      <c r="H393" s="112">
        <v>100</v>
      </c>
      <c r="I393" s="112">
        <v>4</v>
      </c>
      <c r="J393" s="366">
        <v>4.54</v>
      </c>
      <c r="K393" s="15"/>
      <c r="L393" s="15"/>
      <c r="M393" s="15"/>
      <c r="N393" s="15"/>
      <c r="O393" s="15"/>
    </row>
    <row r="394" spans="1:15" s="26" customFormat="1" ht="13.5" thickBot="1" x14ac:dyDescent="0.25">
      <c r="A394" s="338"/>
      <c r="B394" s="712" t="s">
        <v>98</v>
      </c>
      <c r="C394" s="540"/>
      <c r="D394" s="497"/>
      <c r="E394" s="497"/>
      <c r="F394" s="498"/>
      <c r="G394" s="499"/>
      <c r="H394" s="497"/>
      <c r="I394" s="497"/>
      <c r="J394" s="500"/>
      <c r="K394" s="14"/>
      <c r="L394" s="14"/>
      <c r="M394" s="14"/>
      <c r="N394" s="15"/>
      <c r="O394" s="15"/>
    </row>
    <row r="395" spans="1:15" s="26" customFormat="1" ht="13.5" thickBot="1" x14ac:dyDescent="0.25">
      <c r="A395" s="338"/>
      <c r="B395" s="712" t="s">
        <v>555</v>
      </c>
      <c r="C395" s="542"/>
      <c r="D395" s="541"/>
      <c r="E395" s="497"/>
      <c r="F395" s="498"/>
      <c r="G395" s="499"/>
      <c r="H395" s="497"/>
      <c r="I395" s="497"/>
      <c r="J395" s="500"/>
      <c r="K395" s="488"/>
      <c r="L395" s="14"/>
      <c r="M395" s="14"/>
      <c r="N395" s="15"/>
      <c r="O395" s="15"/>
    </row>
    <row r="396" spans="1:15" s="26" customFormat="1" x14ac:dyDescent="0.2">
      <c r="A396" s="338" t="s">
        <v>393</v>
      </c>
      <c r="B396" s="264" t="s">
        <v>394</v>
      </c>
      <c r="C396" s="111">
        <v>3</v>
      </c>
      <c r="D396" s="111"/>
      <c r="E396" s="131" t="s">
        <v>62</v>
      </c>
      <c r="F396" s="265">
        <v>1.4E-2</v>
      </c>
      <c r="G396" s="266">
        <v>10</v>
      </c>
      <c r="H396" s="111">
        <v>100</v>
      </c>
      <c r="I396" s="111">
        <v>3</v>
      </c>
      <c r="J396" s="365">
        <v>3.5</v>
      </c>
      <c r="K396" s="476"/>
      <c r="L396" s="15"/>
      <c r="M396" s="15"/>
      <c r="N396" s="15"/>
      <c r="O396" s="15"/>
    </row>
    <row r="397" spans="1:15" s="26" customFormat="1" x14ac:dyDescent="0.2">
      <c r="A397" s="338" t="s">
        <v>600</v>
      </c>
      <c r="B397" s="556" t="s">
        <v>598</v>
      </c>
      <c r="C397" s="558" t="s">
        <v>599</v>
      </c>
      <c r="D397" s="558"/>
      <c r="E397" s="127" t="s">
        <v>62</v>
      </c>
      <c r="F397" s="537">
        <v>7.0000000000000001E-3</v>
      </c>
      <c r="G397" s="538">
        <v>16</v>
      </c>
      <c r="H397" s="600">
        <v>160</v>
      </c>
      <c r="I397" s="558">
        <v>1.5</v>
      </c>
      <c r="J397" s="539">
        <v>1.82</v>
      </c>
      <c r="K397" s="476"/>
      <c r="L397" s="15"/>
      <c r="M397" s="15"/>
      <c r="N397" s="15"/>
      <c r="O397" s="15"/>
    </row>
    <row r="398" spans="1:15" s="26" customFormat="1" x14ac:dyDescent="0.2">
      <c r="A398" s="338" t="s">
        <v>823</v>
      </c>
      <c r="B398" s="263" t="s">
        <v>718</v>
      </c>
      <c r="C398" s="112">
        <v>3</v>
      </c>
      <c r="D398" s="112"/>
      <c r="E398" s="127" t="s">
        <v>62</v>
      </c>
      <c r="F398" s="253">
        <v>1.4E-2</v>
      </c>
      <c r="G398" s="254">
        <v>10</v>
      </c>
      <c r="H398" s="112">
        <v>100</v>
      </c>
      <c r="I398" s="112">
        <v>3</v>
      </c>
      <c r="J398" s="366">
        <v>3.5</v>
      </c>
      <c r="K398" s="476"/>
      <c r="L398" s="15"/>
      <c r="M398" s="15"/>
      <c r="N398" s="15"/>
      <c r="O398" s="15"/>
    </row>
    <row r="399" spans="1:15" s="26" customFormat="1" x14ac:dyDescent="0.2">
      <c r="A399" s="338" t="s">
        <v>917</v>
      </c>
      <c r="B399" s="263" t="s">
        <v>916</v>
      </c>
      <c r="C399" s="112">
        <v>1.5</v>
      </c>
      <c r="D399" s="112"/>
      <c r="E399" s="127" t="s">
        <v>62</v>
      </c>
      <c r="F399" s="253">
        <v>7.0000000000000001E-3</v>
      </c>
      <c r="G399" s="254">
        <v>16</v>
      </c>
      <c r="H399" s="112">
        <v>160</v>
      </c>
      <c r="I399" s="112">
        <v>1.5</v>
      </c>
      <c r="J399" s="366">
        <v>1.82</v>
      </c>
      <c r="K399" s="476"/>
      <c r="L399" s="476"/>
      <c r="M399" s="476"/>
      <c r="N399" s="476"/>
      <c r="O399" s="476"/>
    </row>
    <row r="400" spans="1:15" s="26" customFormat="1" x14ac:dyDescent="0.2">
      <c r="A400" s="338" t="s">
        <v>918</v>
      </c>
      <c r="B400" s="263" t="s">
        <v>919</v>
      </c>
      <c r="C400" s="112">
        <v>3</v>
      </c>
      <c r="D400" s="112"/>
      <c r="E400" s="127" t="s">
        <v>62</v>
      </c>
      <c r="F400" s="253">
        <v>1.2999999999999999E-2</v>
      </c>
      <c r="G400" s="254">
        <v>10</v>
      </c>
      <c r="H400" s="112">
        <v>100</v>
      </c>
      <c r="I400" s="112">
        <v>3</v>
      </c>
      <c r="J400" s="366">
        <v>3.5</v>
      </c>
      <c r="K400" s="476"/>
      <c r="L400" s="476"/>
      <c r="M400" s="476"/>
      <c r="N400" s="476"/>
      <c r="O400" s="476"/>
    </row>
    <row r="401" spans="1:16" s="26" customFormat="1" x14ac:dyDescent="0.2">
      <c r="A401" s="338" t="s">
        <v>1361</v>
      </c>
      <c r="B401" s="1077" t="s">
        <v>1360</v>
      </c>
      <c r="C401" s="700">
        <v>36</v>
      </c>
      <c r="D401" s="700">
        <v>144</v>
      </c>
      <c r="E401" s="701" t="s">
        <v>62</v>
      </c>
      <c r="F401" s="702">
        <v>1.2E-2</v>
      </c>
      <c r="G401" s="703">
        <v>12</v>
      </c>
      <c r="H401" s="700">
        <v>72</v>
      </c>
      <c r="I401" s="700">
        <v>3.1680000000000001</v>
      </c>
      <c r="J401" s="704">
        <v>3.77</v>
      </c>
      <c r="K401" s="476"/>
      <c r="L401" s="476"/>
      <c r="M401" s="476"/>
      <c r="N401" s="476"/>
      <c r="O401" s="476"/>
    </row>
    <row r="402" spans="1:16" s="26" customFormat="1" x14ac:dyDescent="0.2">
      <c r="A402" s="338" t="s">
        <v>1130</v>
      </c>
      <c r="B402" s="263" t="s">
        <v>1129</v>
      </c>
      <c r="C402" s="112" t="s">
        <v>1131</v>
      </c>
      <c r="D402" s="112">
        <v>80</v>
      </c>
      <c r="E402" s="127" t="s">
        <v>126</v>
      </c>
      <c r="F402" s="253">
        <v>1.7000000000000001E-2</v>
      </c>
      <c r="G402" s="254">
        <v>12</v>
      </c>
      <c r="H402" s="112">
        <v>72</v>
      </c>
      <c r="I402" s="112">
        <v>4.32</v>
      </c>
      <c r="J402" s="366">
        <v>4.97</v>
      </c>
      <c r="K402" s="476"/>
      <c r="L402" s="476"/>
      <c r="M402" s="476"/>
      <c r="N402" s="476"/>
      <c r="O402" s="476"/>
    </row>
    <row r="403" spans="1:16" s="26" customFormat="1" x14ac:dyDescent="0.2">
      <c r="A403" s="338" t="s">
        <v>938</v>
      </c>
      <c r="B403" s="263" t="s">
        <v>937</v>
      </c>
      <c r="C403" s="112" t="s">
        <v>530</v>
      </c>
      <c r="D403" s="112">
        <v>60</v>
      </c>
      <c r="E403" s="127" t="s">
        <v>126</v>
      </c>
      <c r="F403" s="253">
        <v>0.01</v>
      </c>
      <c r="G403" s="254">
        <v>13</v>
      </c>
      <c r="H403" s="112">
        <v>117</v>
      </c>
      <c r="I403" s="112">
        <v>2.4</v>
      </c>
      <c r="J403" s="366">
        <v>3.1</v>
      </c>
      <c r="K403" s="476"/>
      <c r="L403" s="476"/>
      <c r="M403" s="476"/>
      <c r="N403" s="476"/>
      <c r="O403" s="476"/>
    </row>
    <row r="404" spans="1:16" s="26" customFormat="1" x14ac:dyDescent="0.2">
      <c r="A404" s="338" t="s">
        <v>1135</v>
      </c>
      <c r="B404" s="263" t="s">
        <v>1132</v>
      </c>
      <c r="C404" s="112" t="s">
        <v>447</v>
      </c>
      <c r="D404" s="112">
        <v>80</v>
      </c>
      <c r="E404" s="127" t="s">
        <v>126</v>
      </c>
      <c r="F404" s="253">
        <v>1.7000000000000001E-2</v>
      </c>
      <c r="G404" s="254">
        <v>12</v>
      </c>
      <c r="H404" s="112">
        <v>72</v>
      </c>
      <c r="I404" s="112">
        <v>4</v>
      </c>
      <c r="J404" s="366">
        <v>4.54</v>
      </c>
      <c r="K404" s="476"/>
      <c r="L404" s="476"/>
      <c r="M404" s="476"/>
      <c r="N404" s="476"/>
      <c r="O404" s="476"/>
    </row>
    <row r="405" spans="1:16" s="26" customFormat="1" x14ac:dyDescent="0.2">
      <c r="A405" s="338" t="s">
        <v>940</v>
      </c>
      <c r="B405" s="263" t="s">
        <v>939</v>
      </c>
      <c r="C405" s="112" t="s">
        <v>530</v>
      </c>
      <c r="D405" s="112">
        <v>60</v>
      </c>
      <c r="E405" s="127" t="s">
        <v>126</v>
      </c>
      <c r="F405" s="253">
        <v>0.01</v>
      </c>
      <c r="G405" s="254">
        <v>13</v>
      </c>
      <c r="H405" s="112">
        <v>117</v>
      </c>
      <c r="I405" s="112">
        <v>2.4</v>
      </c>
      <c r="J405" s="366">
        <v>3.1</v>
      </c>
      <c r="K405" s="476"/>
      <c r="L405" s="476"/>
      <c r="M405" s="476"/>
      <c r="N405" s="476"/>
      <c r="O405" s="476"/>
    </row>
    <row r="406" spans="1:16" s="26" customFormat="1" x14ac:dyDescent="0.2">
      <c r="A406" s="338" t="s">
        <v>575</v>
      </c>
      <c r="B406" s="263" t="s">
        <v>574</v>
      </c>
      <c r="C406" s="112" t="s">
        <v>194</v>
      </c>
      <c r="D406" s="112">
        <v>6</v>
      </c>
      <c r="E406" s="127" t="s">
        <v>126</v>
      </c>
      <c r="F406" s="253">
        <v>1.7999999999999999E-2</v>
      </c>
      <c r="G406" s="254">
        <v>12</v>
      </c>
      <c r="H406" s="112">
        <v>72</v>
      </c>
      <c r="I406" s="112">
        <v>3</v>
      </c>
      <c r="J406" s="366">
        <v>3.75</v>
      </c>
      <c r="K406" s="476"/>
      <c r="L406" s="476"/>
      <c r="M406" s="476"/>
      <c r="N406" s="476"/>
      <c r="O406" s="476"/>
    </row>
    <row r="407" spans="1:16" s="26" customFormat="1" x14ac:dyDescent="0.2">
      <c r="A407" s="338" t="s">
        <v>1303</v>
      </c>
      <c r="B407" s="263" t="s">
        <v>1304</v>
      </c>
      <c r="C407" s="112">
        <v>3</v>
      </c>
      <c r="D407" s="112"/>
      <c r="E407" s="127" t="s">
        <v>62</v>
      </c>
      <c r="F407" s="253">
        <v>1.2999999999999999E-2</v>
      </c>
      <c r="G407" s="254">
        <v>10</v>
      </c>
      <c r="H407" s="112">
        <v>100</v>
      </c>
      <c r="I407" s="112">
        <v>3</v>
      </c>
      <c r="J407" s="366">
        <v>3.5</v>
      </c>
      <c r="K407" s="476"/>
      <c r="L407" s="476"/>
      <c r="M407" s="476"/>
      <c r="N407" s="476"/>
      <c r="O407" s="476"/>
    </row>
    <row r="408" spans="1:16" s="26" customFormat="1" x14ac:dyDescent="0.2">
      <c r="A408" s="338" t="s">
        <v>461</v>
      </c>
      <c r="B408" s="263" t="s">
        <v>1169</v>
      </c>
      <c r="C408" s="112">
        <v>4</v>
      </c>
      <c r="D408" s="112"/>
      <c r="E408" s="127" t="s">
        <v>64</v>
      </c>
      <c r="F408" s="253">
        <v>1.7999999999999999E-2</v>
      </c>
      <c r="G408" s="254">
        <v>12</v>
      </c>
      <c r="H408" s="112">
        <v>72</v>
      </c>
      <c r="I408" s="112">
        <v>4</v>
      </c>
      <c r="J408" s="366">
        <v>4.54</v>
      </c>
      <c r="K408" s="476"/>
      <c r="L408" s="476"/>
      <c r="M408" s="476"/>
      <c r="N408" s="476"/>
      <c r="O408" s="476"/>
      <c r="P408" s="488"/>
    </row>
    <row r="409" spans="1:16" s="26" customFormat="1" x14ac:dyDescent="0.2">
      <c r="A409" s="338" t="s">
        <v>864</v>
      </c>
      <c r="B409" s="263" t="s">
        <v>1170</v>
      </c>
      <c r="C409" s="112" t="s">
        <v>194</v>
      </c>
      <c r="D409" s="112">
        <v>8</v>
      </c>
      <c r="E409" s="127" t="s">
        <v>64</v>
      </c>
      <c r="F409" s="253">
        <v>1.7000000000000001E-2</v>
      </c>
      <c r="G409" s="254">
        <v>12</v>
      </c>
      <c r="H409" s="112">
        <v>72</v>
      </c>
      <c r="I409" s="112">
        <v>4</v>
      </c>
      <c r="J409" s="366">
        <v>4.74</v>
      </c>
      <c r="K409" s="476"/>
      <c r="L409" s="476"/>
      <c r="M409" s="476"/>
      <c r="N409" s="476"/>
      <c r="O409" s="476"/>
      <c r="P409" s="488"/>
    </row>
    <row r="410" spans="1:16" s="26" customFormat="1" x14ac:dyDescent="0.2">
      <c r="A410" s="338" t="s">
        <v>1199</v>
      </c>
      <c r="B410" s="263" t="s">
        <v>1200</v>
      </c>
      <c r="C410" s="112" t="s">
        <v>1201</v>
      </c>
      <c r="D410" s="112">
        <v>80</v>
      </c>
      <c r="E410" s="127" t="s">
        <v>62</v>
      </c>
      <c r="F410" s="253">
        <v>1.7000000000000001E-2</v>
      </c>
      <c r="G410" s="254">
        <v>12</v>
      </c>
      <c r="H410" s="112">
        <v>72</v>
      </c>
      <c r="I410" s="112">
        <v>4.4800000000000004</v>
      </c>
      <c r="J410" s="366">
        <v>4.82</v>
      </c>
      <c r="K410" s="476"/>
      <c r="L410" s="476"/>
      <c r="M410" s="476"/>
      <c r="N410" s="476"/>
      <c r="O410" s="476"/>
      <c r="P410" s="488"/>
    </row>
    <row r="411" spans="1:16" s="26" customFormat="1" x14ac:dyDescent="0.2">
      <c r="A411" s="338" t="s">
        <v>1138</v>
      </c>
      <c r="B411" s="263" t="s">
        <v>1136</v>
      </c>
      <c r="C411" s="112" t="s">
        <v>1137</v>
      </c>
      <c r="D411" s="112">
        <v>80</v>
      </c>
      <c r="E411" s="127" t="s">
        <v>64</v>
      </c>
      <c r="F411" s="253">
        <v>1.7000000000000001E-2</v>
      </c>
      <c r="G411" s="254">
        <v>12</v>
      </c>
      <c r="H411" s="112">
        <v>72</v>
      </c>
      <c r="I411" s="112">
        <v>4.6399999999999997</v>
      </c>
      <c r="J411" s="366">
        <v>5.34</v>
      </c>
      <c r="K411" s="476"/>
      <c r="L411" s="476"/>
      <c r="M411" s="476"/>
      <c r="N411" s="476"/>
      <c r="O411" s="476"/>
      <c r="P411" s="488"/>
    </row>
    <row r="412" spans="1:16" s="26" customFormat="1" x14ac:dyDescent="0.2">
      <c r="A412" s="338" t="s">
        <v>1253</v>
      </c>
      <c r="B412" s="263" t="s">
        <v>900</v>
      </c>
      <c r="C412" s="112" t="s">
        <v>194</v>
      </c>
      <c r="D412" s="112">
        <v>8</v>
      </c>
      <c r="E412" s="127" t="s">
        <v>64</v>
      </c>
      <c r="F412" s="253">
        <v>1.7000000000000001E-2</v>
      </c>
      <c r="G412" s="254">
        <v>12</v>
      </c>
      <c r="H412" s="112">
        <v>72</v>
      </c>
      <c r="I412" s="112">
        <v>3</v>
      </c>
      <c r="J412" s="366">
        <v>3.35</v>
      </c>
      <c r="K412" s="476"/>
      <c r="L412" s="15"/>
      <c r="M412" s="15"/>
      <c r="N412" s="15"/>
      <c r="O412" s="15"/>
    </row>
    <row r="413" spans="1:16" s="26" customFormat="1" x14ac:dyDescent="0.2">
      <c r="A413" s="338" t="s">
        <v>899</v>
      </c>
      <c r="B413" s="263" t="s">
        <v>898</v>
      </c>
      <c r="C413" s="112">
        <v>3</v>
      </c>
      <c r="D413" s="112"/>
      <c r="E413" s="127" t="s">
        <v>64</v>
      </c>
      <c r="F413" s="253">
        <v>1.2E-2</v>
      </c>
      <c r="G413" s="254">
        <v>10</v>
      </c>
      <c r="H413" s="112">
        <v>100</v>
      </c>
      <c r="I413" s="112">
        <v>3</v>
      </c>
      <c r="J413" s="366">
        <v>3.22</v>
      </c>
      <c r="K413" s="476"/>
      <c r="L413" s="476"/>
      <c r="M413" s="476"/>
      <c r="N413" s="476"/>
      <c r="O413" s="476"/>
    </row>
    <row r="414" spans="1:16" s="26" customFormat="1" ht="13.5" thickBot="1" x14ac:dyDescent="0.25">
      <c r="A414" s="338" t="s">
        <v>928</v>
      </c>
      <c r="B414" s="263" t="s">
        <v>926</v>
      </c>
      <c r="C414" s="112" t="s">
        <v>927</v>
      </c>
      <c r="D414" s="112">
        <v>8</v>
      </c>
      <c r="E414" s="127" t="s">
        <v>64</v>
      </c>
      <c r="F414" s="253">
        <v>1.7000000000000001E-2</v>
      </c>
      <c r="G414" s="254">
        <v>12</v>
      </c>
      <c r="H414" s="112">
        <v>72</v>
      </c>
      <c r="I414" s="112">
        <v>1.68</v>
      </c>
      <c r="J414" s="366">
        <v>2</v>
      </c>
      <c r="K414" s="476"/>
      <c r="L414" s="476"/>
      <c r="M414" s="476"/>
      <c r="N414" s="476"/>
      <c r="O414" s="476"/>
    </row>
    <row r="415" spans="1:16" s="26" customFormat="1" ht="13.5" thickBot="1" x14ac:dyDescent="0.25">
      <c r="A415" s="338"/>
      <c r="B415" s="712" t="s">
        <v>557</v>
      </c>
      <c r="C415" s="542"/>
      <c r="D415" s="541"/>
      <c r="E415" s="497"/>
      <c r="F415" s="498"/>
      <c r="G415" s="499"/>
      <c r="H415" s="497"/>
      <c r="I415" s="497"/>
      <c r="J415" s="500"/>
      <c r="K415" s="476"/>
      <c r="L415" s="15"/>
      <c r="M415" s="15"/>
      <c r="N415" s="15"/>
      <c r="O415" s="15"/>
    </row>
    <row r="416" spans="1:16" s="26" customFormat="1" x14ac:dyDescent="0.2">
      <c r="A416" s="338" t="s">
        <v>607</v>
      </c>
      <c r="B416" s="682" t="s">
        <v>606</v>
      </c>
      <c r="C416" s="274">
        <v>1.5</v>
      </c>
      <c r="D416" s="112"/>
      <c r="E416" s="127" t="s">
        <v>126</v>
      </c>
      <c r="F416" s="253">
        <v>7.0000000000000001E-3</v>
      </c>
      <c r="G416" s="254">
        <v>16</v>
      </c>
      <c r="H416" s="112">
        <v>160</v>
      </c>
      <c r="I416" s="112">
        <v>1.5</v>
      </c>
      <c r="J416" s="366">
        <v>1.83</v>
      </c>
      <c r="K416" s="476"/>
      <c r="L416" s="15"/>
      <c r="M416" s="15"/>
      <c r="N416" s="15"/>
      <c r="O416" s="15"/>
    </row>
    <row r="417" spans="1:15" s="26" customFormat="1" x14ac:dyDescent="0.2">
      <c r="A417" s="338" t="s">
        <v>821</v>
      </c>
      <c r="B417" s="682" t="s">
        <v>820</v>
      </c>
      <c r="C417" s="274">
        <v>4</v>
      </c>
      <c r="D417" s="112"/>
      <c r="E417" s="127" t="s">
        <v>126</v>
      </c>
      <c r="F417" s="253">
        <v>1.7999999999999999E-2</v>
      </c>
      <c r="G417" s="254">
        <v>12</v>
      </c>
      <c r="H417" s="112">
        <v>72</v>
      </c>
      <c r="I417" s="112">
        <v>4</v>
      </c>
      <c r="J417" s="366">
        <v>4.28</v>
      </c>
      <c r="K417" s="476"/>
      <c r="L417" s="15"/>
      <c r="M417" s="15"/>
      <c r="N417" s="15"/>
      <c r="O417" s="15"/>
    </row>
    <row r="418" spans="1:15" s="26" customFormat="1" x14ac:dyDescent="0.2">
      <c r="A418" s="338" t="s">
        <v>604</v>
      </c>
      <c r="B418" s="682" t="s">
        <v>605</v>
      </c>
      <c r="C418" s="274">
        <v>1.5</v>
      </c>
      <c r="D418" s="112"/>
      <c r="E418" s="127" t="s">
        <v>126</v>
      </c>
      <c r="F418" s="253">
        <v>7.0000000000000001E-3</v>
      </c>
      <c r="G418" s="254">
        <v>16</v>
      </c>
      <c r="H418" s="112">
        <v>160</v>
      </c>
      <c r="I418" s="112">
        <v>1.5</v>
      </c>
      <c r="J418" s="366">
        <v>1.83</v>
      </c>
      <c r="K418" s="476"/>
      <c r="L418" s="15"/>
      <c r="M418" s="15"/>
      <c r="N418" s="15"/>
      <c r="O418" s="15"/>
    </row>
    <row r="419" spans="1:15" s="26" customFormat="1" x14ac:dyDescent="0.2">
      <c r="A419" s="338" t="s">
        <v>822</v>
      </c>
      <c r="B419" s="682" t="s">
        <v>819</v>
      </c>
      <c r="C419" s="274">
        <v>4</v>
      </c>
      <c r="D419" s="112"/>
      <c r="E419" s="127" t="s">
        <v>126</v>
      </c>
      <c r="F419" s="253">
        <v>1.7999999999999999E-2</v>
      </c>
      <c r="G419" s="254">
        <v>12</v>
      </c>
      <c r="H419" s="112">
        <v>72</v>
      </c>
      <c r="I419" s="112">
        <v>4</v>
      </c>
      <c r="J419" s="366">
        <v>4.28</v>
      </c>
      <c r="K419" s="476"/>
      <c r="L419" s="15"/>
      <c r="M419" s="15"/>
      <c r="N419" s="15"/>
      <c r="O419" s="15"/>
    </row>
    <row r="420" spans="1:15" s="26" customFormat="1" x14ac:dyDescent="0.2">
      <c r="A420" s="338" t="s">
        <v>856</v>
      </c>
      <c r="B420" s="682" t="s">
        <v>857</v>
      </c>
      <c r="C420" s="274">
        <v>1.5</v>
      </c>
      <c r="D420" s="112"/>
      <c r="E420" s="127" t="s">
        <v>126</v>
      </c>
      <c r="F420" s="253">
        <v>7.0000000000000001E-3</v>
      </c>
      <c r="G420" s="254">
        <v>16</v>
      </c>
      <c r="H420" s="112">
        <v>160</v>
      </c>
      <c r="I420" s="112">
        <v>1.5</v>
      </c>
      <c r="J420" s="366">
        <v>1.83</v>
      </c>
      <c r="K420" s="476"/>
      <c r="L420" s="15"/>
      <c r="M420" s="15"/>
      <c r="N420" s="15"/>
      <c r="O420" s="15"/>
    </row>
    <row r="421" spans="1:15" s="26" customFormat="1" x14ac:dyDescent="0.2">
      <c r="A421" s="338" t="s">
        <v>1301</v>
      </c>
      <c r="B421" s="682" t="s">
        <v>1302</v>
      </c>
      <c r="C421" s="274">
        <v>4</v>
      </c>
      <c r="D421" s="112"/>
      <c r="E421" s="127" t="s">
        <v>126</v>
      </c>
      <c r="F421" s="253">
        <v>1.7999999999999999E-2</v>
      </c>
      <c r="G421" s="254">
        <v>12</v>
      </c>
      <c r="H421" s="112">
        <v>72</v>
      </c>
      <c r="I421" s="112">
        <v>4</v>
      </c>
      <c r="J421" s="366">
        <v>4.28</v>
      </c>
      <c r="K421" s="476"/>
      <c r="L421" s="15"/>
      <c r="M421" s="15"/>
      <c r="N421" s="15"/>
      <c r="O421" s="15"/>
    </row>
    <row r="422" spans="1:15" s="26" customFormat="1" ht="13.5" customHeight="1" x14ac:dyDescent="0.2">
      <c r="A422" s="338" t="s">
        <v>1198</v>
      </c>
      <c r="B422" s="682" t="s">
        <v>972</v>
      </c>
      <c r="C422" s="274" t="s">
        <v>534</v>
      </c>
      <c r="D422" s="112">
        <v>160</v>
      </c>
      <c r="E422" s="127" t="s">
        <v>126</v>
      </c>
      <c r="F422" s="253">
        <v>1.7999999999999999E-2</v>
      </c>
      <c r="G422" s="254">
        <v>12</v>
      </c>
      <c r="H422" s="112">
        <v>72</v>
      </c>
      <c r="I422" s="112">
        <v>4</v>
      </c>
      <c r="J422" s="366">
        <v>4.6970000000000001</v>
      </c>
      <c r="K422" s="476"/>
      <c r="L422" s="15"/>
      <c r="M422" s="15"/>
      <c r="N422" s="15"/>
      <c r="O422" s="15"/>
    </row>
    <row r="423" spans="1:15" s="26" customFormat="1" x14ac:dyDescent="0.2">
      <c r="A423" s="338" t="s">
        <v>1125</v>
      </c>
      <c r="B423" s="682" t="s">
        <v>1126</v>
      </c>
      <c r="C423" s="274" t="s">
        <v>189</v>
      </c>
      <c r="D423" s="112">
        <v>8</v>
      </c>
      <c r="E423" s="127" t="s">
        <v>126</v>
      </c>
      <c r="F423" s="253">
        <v>1.7000000000000001E-2</v>
      </c>
      <c r="G423" s="254">
        <v>9</v>
      </c>
      <c r="H423" s="112">
        <v>72</v>
      </c>
      <c r="I423" s="112">
        <v>1.6</v>
      </c>
      <c r="J423" s="366">
        <v>2.29</v>
      </c>
      <c r="K423" s="476"/>
      <c r="L423" s="15"/>
      <c r="M423" s="15"/>
      <c r="N423" s="15"/>
      <c r="O423" s="15"/>
    </row>
    <row r="424" spans="1:15" s="26" customFormat="1" x14ac:dyDescent="0.2">
      <c r="A424" s="338" t="s">
        <v>1128</v>
      </c>
      <c r="B424" s="682" t="s">
        <v>1127</v>
      </c>
      <c r="C424" s="274" t="s">
        <v>189</v>
      </c>
      <c r="D424" s="112">
        <v>8</v>
      </c>
      <c r="E424" s="127" t="s">
        <v>126</v>
      </c>
      <c r="F424" s="253">
        <v>1.7000000000000001E-2</v>
      </c>
      <c r="G424" s="254">
        <v>9</v>
      </c>
      <c r="H424" s="112">
        <v>72</v>
      </c>
      <c r="I424" s="112">
        <v>1.6</v>
      </c>
      <c r="J424" s="366">
        <v>2.29</v>
      </c>
      <c r="K424" s="476"/>
      <c r="L424" s="15"/>
      <c r="M424" s="15"/>
      <c r="N424" s="15"/>
      <c r="O424" s="15"/>
    </row>
    <row r="425" spans="1:15" s="26" customFormat="1" ht="13.5" customHeight="1" x14ac:dyDescent="0.2">
      <c r="A425" s="338" t="s">
        <v>375</v>
      </c>
      <c r="B425" s="682" t="s">
        <v>168</v>
      </c>
      <c r="C425" s="274" t="s">
        <v>166</v>
      </c>
      <c r="D425" s="112">
        <v>200</v>
      </c>
      <c r="E425" s="127" t="s">
        <v>126</v>
      </c>
      <c r="F425" s="253">
        <v>1.7999999999999999E-2</v>
      </c>
      <c r="G425" s="254">
        <v>12</v>
      </c>
      <c r="H425" s="112">
        <v>72</v>
      </c>
      <c r="I425" s="112">
        <v>4</v>
      </c>
      <c r="J425" s="366">
        <v>5.04</v>
      </c>
      <c r="K425" s="476"/>
      <c r="L425" s="15"/>
      <c r="M425" s="15"/>
      <c r="N425" s="15"/>
      <c r="O425" s="15"/>
    </row>
    <row r="426" spans="1:15" s="26" customFormat="1" ht="13.5" customHeight="1" x14ac:dyDescent="0.2">
      <c r="A426" s="338" t="s">
        <v>902</v>
      </c>
      <c r="B426" s="682" t="s">
        <v>901</v>
      </c>
      <c r="C426" s="274" t="s">
        <v>189</v>
      </c>
      <c r="D426" s="112">
        <v>8</v>
      </c>
      <c r="E426" s="127" t="s">
        <v>126</v>
      </c>
      <c r="F426" s="253">
        <v>1.7000000000000001E-2</v>
      </c>
      <c r="G426" s="254">
        <v>8</v>
      </c>
      <c r="H426" s="112">
        <v>72</v>
      </c>
      <c r="I426" s="112">
        <v>1.6</v>
      </c>
      <c r="J426" s="366">
        <v>2.02</v>
      </c>
      <c r="K426" s="476"/>
      <c r="L426" s="15"/>
      <c r="M426" s="15"/>
      <c r="N426" s="15"/>
      <c r="O426" s="15"/>
    </row>
    <row r="427" spans="1:15" s="26" customFormat="1" ht="13.5" customHeight="1" x14ac:dyDescent="0.2">
      <c r="A427" s="338" t="s">
        <v>904</v>
      </c>
      <c r="B427" s="682" t="s">
        <v>903</v>
      </c>
      <c r="C427" s="274">
        <v>2</v>
      </c>
      <c r="D427" s="112"/>
      <c r="E427" s="127" t="s">
        <v>126</v>
      </c>
      <c r="F427" s="253">
        <v>1.2E-2</v>
      </c>
      <c r="G427" s="254">
        <v>10</v>
      </c>
      <c r="H427" s="112">
        <v>100</v>
      </c>
      <c r="I427" s="112">
        <v>2</v>
      </c>
      <c r="J427" s="366">
        <v>2.2000000000000002</v>
      </c>
      <c r="K427" s="476"/>
      <c r="L427" s="15"/>
      <c r="M427" s="15"/>
      <c r="N427" s="15"/>
      <c r="O427" s="15"/>
    </row>
    <row r="428" spans="1:15" s="26" customFormat="1" ht="13.5" customHeight="1" x14ac:dyDescent="0.2">
      <c r="A428" s="338" t="s">
        <v>1367</v>
      </c>
      <c r="B428" s="1079" t="s">
        <v>1366</v>
      </c>
      <c r="C428" s="1080" t="s">
        <v>1048</v>
      </c>
      <c r="D428" s="700">
        <v>6</v>
      </c>
      <c r="E428" s="701" t="s">
        <v>63</v>
      </c>
      <c r="F428" s="702">
        <v>8.0000000000000002E-3</v>
      </c>
      <c r="G428" s="703">
        <v>16</v>
      </c>
      <c r="H428" s="700">
        <v>144</v>
      </c>
      <c r="I428" s="700">
        <v>0.78</v>
      </c>
      <c r="J428" s="704">
        <v>1.1000000000000001</v>
      </c>
      <c r="K428" s="476"/>
      <c r="L428" s="15"/>
      <c r="M428" s="15"/>
      <c r="N428" s="15"/>
      <c r="O428" s="15"/>
    </row>
    <row r="429" spans="1:15" s="26" customFormat="1" ht="13.5" customHeight="1" x14ac:dyDescent="0.2">
      <c r="A429" s="338" t="s">
        <v>722</v>
      </c>
      <c r="B429" s="682" t="s">
        <v>1093</v>
      </c>
      <c r="C429" s="274" t="s">
        <v>999</v>
      </c>
      <c r="D429" s="112">
        <v>6</v>
      </c>
      <c r="E429" s="127" t="s">
        <v>126</v>
      </c>
      <c r="F429" s="253">
        <v>8.0000000000000002E-3</v>
      </c>
      <c r="G429" s="254">
        <v>16</v>
      </c>
      <c r="H429" s="112">
        <v>144</v>
      </c>
      <c r="I429" s="112">
        <v>0.9</v>
      </c>
      <c r="J429" s="366">
        <v>1.3544</v>
      </c>
      <c r="K429" s="476"/>
      <c r="L429" s="15"/>
      <c r="M429" s="15"/>
      <c r="N429" s="15"/>
      <c r="O429" s="15"/>
    </row>
    <row r="430" spans="1:15" s="26" customFormat="1" ht="13.5" customHeight="1" x14ac:dyDescent="0.2">
      <c r="A430" s="338" t="s">
        <v>911</v>
      </c>
      <c r="B430" s="682" t="s">
        <v>910</v>
      </c>
      <c r="C430" s="274">
        <v>3.3</v>
      </c>
      <c r="D430" s="112"/>
      <c r="E430" s="127" t="s">
        <v>126</v>
      </c>
      <c r="F430" s="253">
        <v>1.7999999999999999E-2</v>
      </c>
      <c r="G430" s="254">
        <v>12</v>
      </c>
      <c r="H430" s="112">
        <v>72</v>
      </c>
      <c r="I430" s="112">
        <v>3.3</v>
      </c>
      <c r="J430" s="366">
        <v>3.58</v>
      </c>
      <c r="K430" s="476"/>
      <c r="L430" s="15"/>
      <c r="M430" s="15"/>
      <c r="N430" s="15"/>
      <c r="O430" s="15"/>
    </row>
    <row r="431" spans="1:15" s="26" customFormat="1" ht="13.5" customHeight="1" x14ac:dyDescent="0.2">
      <c r="A431" s="338" t="s">
        <v>915</v>
      </c>
      <c r="B431" s="682" t="s">
        <v>914</v>
      </c>
      <c r="C431" s="754" t="s">
        <v>194</v>
      </c>
      <c r="D431" s="753">
        <v>6</v>
      </c>
      <c r="E431" s="127" t="s">
        <v>126</v>
      </c>
      <c r="F431" s="724">
        <v>1.7999999999999999E-2</v>
      </c>
      <c r="G431" s="725">
        <v>12</v>
      </c>
      <c r="H431" s="753">
        <v>72</v>
      </c>
      <c r="I431" s="753">
        <v>3</v>
      </c>
      <c r="J431" s="726">
        <v>3.33</v>
      </c>
      <c r="K431" s="476"/>
      <c r="L431" s="15"/>
      <c r="M431" s="15"/>
      <c r="N431" s="15"/>
      <c r="O431" s="15"/>
    </row>
    <row r="432" spans="1:15" s="26" customFormat="1" x14ac:dyDescent="0.2">
      <c r="A432" s="338" t="s">
        <v>709</v>
      </c>
      <c r="B432" s="682" t="s">
        <v>707</v>
      </c>
      <c r="C432" s="274">
        <v>1.5</v>
      </c>
      <c r="D432" s="112"/>
      <c r="E432" s="127" t="s">
        <v>126</v>
      </c>
      <c r="F432" s="253">
        <v>7.0000000000000001E-3</v>
      </c>
      <c r="G432" s="254">
        <v>16</v>
      </c>
      <c r="H432" s="112">
        <v>144</v>
      </c>
      <c r="I432" s="112">
        <v>1.5</v>
      </c>
      <c r="J432" s="366">
        <v>1.83</v>
      </c>
      <c r="K432" s="578"/>
      <c r="L432" s="544"/>
      <c r="M432" s="544"/>
      <c r="N432" s="544"/>
      <c r="O432" s="544"/>
    </row>
    <row r="433" spans="1:15" s="26" customFormat="1" x14ac:dyDescent="0.2">
      <c r="A433" s="338" t="s">
        <v>913</v>
      </c>
      <c r="B433" s="755" t="s">
        <v>912</v>
      </c>
      <c r="C433" s="754" t="s">
        <v>194</v>
      </c>
      <c r="D433" s="753">
        <v>6</v>
      </c>
      <c r="E433" s="127" t="s">
        <v>126</v>
      </c>
      <c r="F433" s="724">
        <v>1.7999999999999999E-2</v>
      </c>
      <c r="G433" s="725">
        <v>12</v>
      </c>
      <c r="H433" s="753">
        <v>72</v>
      </c>
      <c r="I433" s="753">
        <v>3</v>
      </c>
      <c r="J433" s="726">
        <v>3.33</v>
      </c>
      <c r="K433" s="578"/>
      <c r="L433" s="544"/>
      <c r="M433" s="544"/>
      <c r="N433" s="544"/>
      <c r="O433" s="544"/>
    </row>
    <row r="434" spans="1:15" s="26" customFormat="1" ht="13.5" thickBot="1" x14ac:dyDescent="0.25">
      <c r="A434" s="338" t="s">
        <v>710</v>
      </c>
      <c r="B434" s="713" t="s">
        <v>708</v>
      </c>
      <c r="C434" s="606">
        <v>1.5</v>
      </c>
      <c r="D434" s="113"/>
      <c r="E434" s="117" t="s">
        <v>126</v>
      </c>
      <c r="F434" s="316">
        <v>7.0000000000000001E-3</v>
      </c>
      <c r="G434" s="317">
        <v>16</v>
      </c>
      <c r="H434" s="113">
        <v>144</v>
      </c>
      <c r="I434" s="113">
        <v>1.5</v>
      </c>
      <c r="J434" s="367">
        <v>1.83</v>
      </c>
      <c r="K434" s="578"/>
      <c r="L434" s="544"/>
      <c r="M434" s="544"/>
      <c r="N434" s="544"/>
      <c r="O434" s="544"/>
    </row>
    <row r="435" spans="1:15" s="26" customFormat="1" ht="13.5" thickBot="1" x14ac:dyDescent="0.25">
      <c r="A435" s="338"/>
      <c r="B435" s="315" t="s">
        <v>97</v>
      </c>
      <c r="C435" s="258"/>
      <c r="D435" s="261"/>
      <c r="E435" s="114"/>
      <c r="F435" s="259"/>
      <c r="G435" s="260"/>
      <c r="H435" s="261"/>
      <c r="I435" s="261"/>
      <c r="J435" s="262"/>
      <c r="K435" s="363"/>
      <c r="L435" s="363"/>
      <c r="M435" s="363"/>
      <c r="N435" s="363"/>
      <c r="O435" s="363"/>
    </row>
    <row r="436" spans="1:15" s="26" customFormat="1" x14ac:dyDescent="0.2">
      <c r="A436" s="338" t="s">
        <v>1354</v>
      </c>
      <c r="B436" s="1064" t="s">
        <v>1355</v>
      </c>
      <c r="C436" s="1065" t="s">
        <v>72</v>
      </c>
      <c r="D436" s="1066">
        <v>9</v>
      </c>
      <c r="E436" s="1067" t="s">
        <v>63</v>
      </c>
      <c r="F436" s="1068">
        <v>1.7000000000000001E-2</v>
      </c>
      <c r="G436" s="1069">
        <v>8</v>
      </c>
      <c r="H436" s="1066">
        <v>64</v>
      </c>
      <c r="I436" s="1066">
        <v>3.6</v>
      </c>
      <c r="J436" s="1070">
        <v>4.66</v>
      </c>
      <c r="K436" s="476"/>
      <c r="L436" s="15"/>
      <c r="M436" s="15"/>
      <c r="N436" s="15"/>
      <c r="O436" s="15"/>
    </row>
    <row r="437" spans="1:15" s="26" customFormat="1" x14ac:dyDescent="0.2">
      <c r="A437" s="338" t="s">
        <v>667</v>
      </c>
      <c r="B437" s="1062" t="s">
        <v>207</v>
      </c>
      <c r="C437" s="841" t="s">
        <v>72</v>
      </c>
      <c r="D437" s="1059">
        <v>9</v>
      </c>
      <c r="E437" s="536" t="s">
        <v>63</v>
      </c>
      <c r="F437" s="537">
        <v>1.7000000000000001E-2</v>
      </c>
      <c r="G437" s="538">
        <v>8</v>
      </c>
      <c r="H437" s="1059">
        <v>64</v>
      </c>
      <c r="I437" s="1059">
        <v>3.6</v>
      </c>
      <c r="J437" s="539">
        <v>4.66</v>
      </c>
      <c r="K437" s="476"/>
      <c r="L437" s="15"/>
      <c r="M437" s="15"/>
      <c r="N437" s="15"/>
      <c r="O437" s="15"/>
    </row>
    <row r="438" spans="1:15" s="26" customFormat="1" ht="13.5" thickBot="1" x14ac:dyDescent="0.25">
      <c r="A438" s="338" t="s">
        <v>666</v>
      </c>
      <c r="B438" s="713" t="s">
        <v>208</v>
      </c>
      <c r="C438" s="606" t="s">
        <v>72</v>
      </c>
      <c r="D438" s="113">
        <v>9</v>
      </c>
      <c r="E438" s="117" t="s">
        <v>63</v>
      </c>
      <c r="F438" s="316">
        <v>1.7000000000000001E-2</v>
      </c>
      <c r="G438" s="317">
        <v>8</v>
      </c>
      <c r="H438" s="113">
        <v>64</v>
      </c>
      <c r="I438" s="113">
        <v>3.6</v>
      </c>
      <c r="J438" s="367">
        <v>4.66</v>
      </c>
      <c r="K438" s="476"/>
      <c r="L438" s="15"/>
      <c r="M438" s="15"/>
      <c r="N438" s="15"/>
      <c r="O438" s="15"/>
    </row>
    <row r="439" spans="1:15" s="26" customFormat="1" ht="13.5" thickBot="1" x14ac:dyDescent="0.25">
      <c r="A439" s="338"/>
      <c r="B439" s="738" t="s">
        <v>174</v>
      </c>
      <c r="C439" s="540"/>
      <c r="D439" s="497"/>
      <c r="E439" s="497"/>
      <c r="F439" s="498"/>
      <c r="G439" s="499"/>
      <c r="H439" s="497"/>
      <c r="I439" s="497"/>
      <c r="J439" s="500"/>
      <c r="K439" s="14"/>
      <c r="L439" s="14"/>
      <c r="M439" s="14"/>
      <c r="N439" s="15"/>
      <c r="O439" s="15"/>
    </row>
    <row r="440" spans="1:15" s="26" customFormat="1" x14ac:dyDescent="0.2">
      <c r="A440" s="616" t="s">
        <v>1087</v>
      </c>
      <c r="B440" s="862" t="s">
        <v>1086</v>
      </c>
      <c r="C440" s="477" t="s">
        <v>1088</v>
      </c>
      <c r="D440" s="111">
        <v>13</v>
      </c>
      <c r="E440" s="111" t="s">
        <v>126</v>
      </c>
      <c r="F440" s="265">
        <v>1.2E-2</v>
      </c>
      <c r="G440" s="266">
        <v>10</v>
      </c>
      <c r="H440" s="111">
        <v>100</v>
      </c>
      <c r="I440" s="111">
        <v>1.0920000000000001</v>
      </c>
      <c r="J440" s="111">
        <v>1.81</v>
      </c>
      <c r="K440" s="14"/>
      <c r="L440" s="14"/>
      <c r="M440" s="14"/>
      <c r="N440" s="14"/>
      <c r="O440" s="15"/>
    </row>
    <row r="441" spans="1:15" s="26" customFormat="1" ht="12.75" customHeight="1" x14ac:dyDescent="0.2">
      <c r="A441" s="616" t="s">
        <v>866</v>
      </c>
      <c r="B441" s="732" t="s">
        <v>1085</v>
      </c>
      <c r="C441" s="733" t="s">
        <v>79</v>
      </c>
      <c r="D441" s="840">
        <v>6</v>
      </c>
      <c r="E441" s="536" t="s">
        <v>126</v>
      </c>
      <c r="F441" s="537">
        <v>8.0000000000000002E-3</v>
      </c>
      <c r="G441" s="538">
        <v>16</v>
      </c>
      <c r="H441" s="840">
        <v>144</v>
      </c>
      <c r="I441" s="840">
        <v>0.9</v>
      </c>
      <c r="J441" s="539">
        <v>1.3544</v>
      </c>
      <c r="K441" s="476"/>
      <c r="L441" s="15"/>
      <c r="M441" s="15"/>
      <c r="N441" s="15"/>
      <c r="O441" s="15"/>
    </row>
    <row r="442" spans="1:15" s="26" customFormat="1" ht="13.5" hidden="1" customHeight="1" x14ac:dyDescent="0.2">
      <c r="A442" s="338"/>
      <c r="B442" s="734" t="s">
        <v>1115</v>
      </c>
      <c r="C442" s="436" t="s">
        <v>79</v>
      </c>
      <c r="D442" s="112">
        <v>6</v>
      </c>
      <c r="E442" s="127" t="s">
        <v>126</v>
      </c>
      <c r="F442" s="253">
        <v>8.0000000000000002E-3</v>
      </c>
      <c r="G442" s="254">
        <v>16</v>
      </c>
      <c r="H442" s="112">
        <v>144</v>
      </c>
      <c r="I442" s="112">
        <v>0.9</v>
      </c>
      <c r="J442" s="366">
        <v>1.3544</v>
      </c>
      <c r="K442" s="488"/>
      <c r="L442" s="14"/>
      <c r="M442" s="14"/>
      <c r="N442" s="15"/>
      <c r="O442" s="15"/>
    </row>
    <row r="443" spans="1:15" s="26" customFormat="1" ht="13.5" customHeight="1" x14ac:dyDescent="0.2">
      <c r="A443" s="616"/>
      <c r="B443" s="314" t="s">
        <v>99</v>
      </c>
      <c r="C443" s="255"/>
      <c r="D443" s="814"/>
      <c r="E443" s="138"/>
      <c r="F443" s="256"/>
      <c r="G443" s="257"/>
      <c r="H443" s="814"/>
      <c r="I443" s="814"/>
      <c r="J443" s="818"/>
      <c r="K443" s="14"/>
      <c r="L443" s="14"/>
      <c r="M443" s="14"/>
      <c r="N443" s="15"/>
      <c r="O443" s="15"/>
    </row>
    <row r="444" spans="1:15" s="26" customFormat="1" x14ac:dyDescent="0.2">
      <c r="A444" s="338" t="s">
        <v>784</v>
      </c>
      <c r="B444" s="734" t="s">
        <v>203</v>
      </c>
      <c r="C444" s="436" t="s">
        <v>182</v>
      </c>
      <c r="D444" s="112">
        <v>4</v>
      </c>
      <c r="E444" s="127" t="s">
        <v>126</v>
      </c>
      <c r="F444" s="253">
        <v>1.2E-2</v>
      </c>
      <c r="G444" s="254">
        <v>10</v>
      </c>
      <c r="H444" s="112">
        <v>100</v>
      </c>
      <c r="I444" s="112">
        <v>4</v>
      </c>
      <c r="J444" s="366">
        <v>4.54</v>
      </c>
      <c r="K444" s="476"/>
      <c r="L444" s="15"/>
      <c r="M444" s="15"/>
      <c r="N444" s="15"/>
      <c r="O444" s="15"/>
    </row>
    <row r="445" spans="1:15" s="26" customFormat="1" x14ac:dyDescent="0.2">
      <c r="A445" s="338" t="s">
        <v>1111</v>
      </c>
      <c r="B445" s="734" t="s">
        <v>1112</v>
      </c>
      <c r="C445" s="436" t="s">
        <v>194</v>
      </c>
      <c r="D445" s="112">
        <v>10</v>
      </c>
      <c r="E445" s="127" t="s">
        <v>126</v>
      </c>
      <c r="F445" s="253">
        <v>1.7000000000000001E-2</v>
      </c>
      <c r="G445" s="254">
        <v>12</v>
      </c>
      <c r="H445" s="112">
        <v>72</v>
      </c>
      <c r="I445" s="112">
        <v>5</v>
      </c>
      <c r="J445" s="366">
        <v>5.42</v>
      </c>
      <c r="K445" s="476"/>
      <c r="L445" s="476"/>
      <c r="M445" s="476"/>
      <c r="N445" s="476"/>
      <c r="O445" s="476"/>
    </row>
    <row r="446" spans="1:15" s="26" customFormat="1" x14ac:dyDescent="0.2">
      <c r="A446" s="338" t="s">
        <v>1060</v>
      </c>
      <c r="B446" s="734" t="s">
        <v>1061</v>
      </c>
      <c r="C446" s="436" t="s">
        <v>202</v>
      </c>
      <c r="D446" s="112"/>
      <c r="E446" s="127" t="s">
        <v>62</v>
      </c>
      <c r="F446" s="253">
        <v>1.2E-2</v>
      </c>
      <c r="G446" s="254">
        <v>10</v>
      </c>
      <c r="H446" s="112">
        <v>100</v>
      </c>
      <c r="I446" s="112">
        <v>4</v>
      </c>
      <c r="J446" s="366">
        <v>4.24</v>
      </c>
      <c r="K446" s="476"/>
      <c r="L446" s="476"/>
      <c r="M446" s="476"/>
      <c r="N446" s="476"/>
      <c r="O446" s="476"/>
    </row>
    <row r="447" spans="1:15" s="26" customFormat="1" x14ac:dyDescent="0.2">
      <c r="A447" s="338" t="s">
        <v>932</v>
      </c>
      <c r="B447" s="745" t="s">
        <v>930</v>
      </c>
      <c r="C447" s="436" t="s">
        <v>189</v>
      </c>
      <c r="D447" s="112">
        <v>10</v>
      </c>
      <c r="E447" s="127" t="s">
        <v>62</v>
      </c>
      <c r="F447" s="253">
        <v>1.7000000000000001E-2</v>
      </c>
      <c r="G447" s="254">
        <v>8</v>
      </c>
      <c r="H447" s="112">
        <v>72</v>
      </c>
      <c r="I447" s="112">
        <v>2</v>
      </c>
      <c r="J447" s="366">
        <v>2.4</v>
      </c>
      <c r="K447" s="476"/>
      <c r="L447" s="476"/>
      <c r="M447" s="476"/>
      <c r="N447" s="476"/>
      <c r="O447" s="476"/>
    </row>
    <row r="448" spans="1:15" s="26" customFormat="1" x14ac:dyDescent="0.2">
      <c r="A448" s="338" t="s">
        <v>811</v>
      </c>
      <c r="B448" s="745" t="s">
        <v>812</v>
      </c>
      <c r="C448" s="436" t="s">
        <v>182</v>
      </c>
      <c r="D448" s="112">
        <v>4</v>
      </c>
      <c r="E448" s="127" t="s">
        <v>62</v>
      </c>
      <c r="F448" s="253">
        <v>1.2E-2</v>
      </c>
      <c r="G448" s="254">
        <v>10</v>
      </c>
      <c r="H448" s="112">
        <v>100</v>
      </c>
      <c r="I448" s="112">
        <v>4</v>
      </c>
      <c r="J448" s="366">
        <v>4.54</v>
      </c>
      <c r="K448" s="476"/>
      <c r="L448" s="15"/>
      <c r="M448" s="15"/>
      <c r="N448" s="15"/>
      <c r="O448" s="15"/>
    </row>
    <row r="449" spans="1:15" s="26" customFormat="1" x14ac:dyDescent="0.2">
      <c r="A449" s="338" t="s">
        <v>1056</v>
      </c>
      <c r="B449" s="734" t="s">
        <v>1057</v>
      </c>
      <c r="C449" s="436" t="s">
        <v>202</v>
      </c>
      <c r="D449" s="112"/>
      <c r="E449" s="127" t="s">
        <v>62</v>
      </c>
      <c r="F449" s="253">
        <v>1.2E-2</v>
      </c>
      <c r="G449" s="254">
        <v>10</v>
      </c>
      <c r="H449" s="112">
        <v>100</v>
      </c>
      <c r="I449" s="112">
        <v>4</v>
      </c>
      <c r="J449" s="366">
        <v>4.24</v>
      </c>
      <c r="K449" s="476"/>
      <c r="L449" s="15"/>
      <c r="M449" s="15"/>
      <c r="N449" s="15"/>
      <c r="O449" s="15"/>
    </row>
    <row r="450" spans="1:15" s="26" customFormat="1" x14ac:dyDescent="0.2">
      <c r="A450" s="338" t="s">
        <v>1292</v>
      </c>
      <c r="B450" s="745" t="s">
        <v>1293</v>
      </c>
      <c r="C450" s="436" t="s">
        <v>182</v>
      </c>
      <c r="D450" s="112">
        <v>4</v>
      </c>
      <c r="E450" s="127" t="s">
        <v>62</v>
      </c>
      <c r="F450" s="253">
        <v>1.2E-2</v>
      </c>
      <c r="G450" s="254">
        <v>10</v>
      </c>
      <c r="H450" s="112">
        <v>100</v>
      </c>
      <c r="I450" s="112">
        <v>4</v>
      </c>
      <c r="J450" s="366">
        <v>4.54</v>
      </c>
      <c r="K450" s="476"/>
      <c r="L450" s="15"/>
      <c r="M450" s="15"/>
      <c r="N450" s="15"/>
      <c r="O450" s="15"/>
    </row>
    <row r="451" spans="1:15" s="26" customFormat="1" x14ac:dyDescent="0.2">
      <c r="A451" s="338" t="s">
        <v>1058</v>
      </c>
      <c r="B451" s="745" t="s">
        <v>1059</v>
      </c>
      <c r="C451" s="436" t="s">
        <v>202</v>
      </c>
      <c r="D451" s="112"/>
      <c r="E451" s="127" t="s">
        <v>62</v>
      </c>
      <c r="F451" s="253">
        <v>1.2E-2</v>
      </c>
      <c r="G451" s="254">
        <v>10</v>
      </c>
      <c r="H451" s="112">
        <v>100</v>
      </c>
      <c r="I451" s="112">
        <v>4</v>
      </c>
      <c r="J451" s="366">
        <v>4.24</v>
      </c>
      <c r="K451" s="476"/>
      <c r="L451" s="15"/>
      <c r="M451" s="15"/>
      <c r="N451" s="15"/>
      <c r="O451" s="15"/>
    </row>
    <row r="452" spans="1:15" s="26" customFormat="1" x14ac:dyDescent="0.2">
      <c r="A452" s="338" t="s">
        <v>1039</v>
      </c>
      <c r="B452" s="734" t="s">
        <v>1016</v>
      </c>
      <c r="C452" s="436" t="s">
        <v>31</v>
      </c>
      <c r="D452" s="112">
        <v>10</v>
      </c>
      <c r="E452" s="127" t="s">
        <v>62</v>
      </c>
      <c r="F452" s="253">
        <v>1.7000000000000001E-2</v>
      </c>
      <c r="G452" s="254">
        <v>12</v>
      </c>
      <c r="H452" s="112">
        <v>72</v>
      </c>
      <c r="I452" s="112">
        <v>5</v>
      </c>
      <c r="J452" s="366">
        <v>5.39</v>
      </c>
      <c r="K452" s="476"/>
      <c r="L452" s="15"/>
      <c r="M452" s="15"/>
      <c r="N452" s="15"/>
      <c r="O452" s="15"/>
    </row>
    <row r="453" spans="1:15" s="26" customFormat="1" x14ac:dyDescent="0.2">
      <c r="A453" s="338" t="s">
        <v>1062</v>
      </c>
      <c r="B453" s="734" t="s">
        <v>1063</v>
      </c>
      <c r="C453" s="436" t="s">
        <v>202</v>
      </c>
      <c r="D453" s="112"/>
      <c r="E453" s="127" t="s">
        <v>62</v>
      </c>
      <c r="F453" s="253">
        <v>1.2E-2</v>
      </c>
      <c r="G453" s="254">
        <v>10</v>
      </c>
      <c r="H453" s="112">
        <v>100</v>
      </c>
      <c r="I453" s="112">
        <v>4</v>
      </c>
      <c r="J453" s="366">
        <v>4.24</v>
      </c>
      <c r="K453" s="476"/>
      <c r="L453" s="15"/>
      <c r="M453" s="15"/>
      <c r="N453" s="15"/>
      <c r="O453" s="15"/>
    </row>
    <row r="454" spans="1:15" s="26" customFormat="1" x14ac:dyDescent="0.2">
      <c r="A454" s="338" t="s">
        <v>1033</v>
      </c>
      <c r="B454" s="815" t="s">
        <v>1314</v>
      </c>
      <c r="C454" s="436" t="s">
        <v>202</v>
      </c>
      <c r="D454" s="112"/>
      <c r="E454" s="127" t="s">
        <v>62</v>
      </c>
      <c r="F454" s="253">
        <v>1.2E-2</v>
      </c>
      <c r="G454" s="254">
        <v>10</v>
      </c>
      <c r="H454" s="112">
        <v>100</v>
      </c>
      <c r="I454" s="112">
        <v>4</v>
      </c>
      <c r="J454" s="366">
        <v>4.2</v>
      </c>
      <c r="K454" s="476"/>
      <c r="L454" s="15"/>
      <c r="M454" s="15"/>
      <c r="N454" s="15"/>
      <c r="O454" s="15"/>
    </row>
    <row r="455" spans="1:15" s="26" customFormat="1" x14ac:dyDescent="0.2">
      <c r="A455" s="338" t="s">
        <v>1035</v>
      </c>
      <c r="B455" s="815" t="s">
        <v>842</v>
      </c>
      <c r="C455" s="436" t="s">
        <v>202</v>
      </c>
      <c r="D455" s="112"/>
      <c r="E455" s="127" t="s">
        <v>62</v>
      </c>
      <c r="F455" s="253">
        <v>1.2E-2</v>
      </c>
      <c r="G455" s="254">
        <v>10</v>
      </c>
      <c r="H455" s="112">
        <v>100</v>
      </c>
      <c r="I455" s="112">
        <v>4</v>
      </c>
      <c r="J455" s="366">
        <v>4.24</v>
      </c>
      <c r="K455" s="476"/>
      <c r="L455" s="15"/>
      <c r="M455" s="15"/>
      <c r="N455" s="15"/>
      <c r="O455" s="15"/>
    </row>
    <row r="456" spans="1:15" s="26" customFormat="1" x14ac:dyDescent="0.2">
      <c r="A456" s="338" t="s">
        <v>844</v>
      </c>
      <c r="B456" s="745" t="s">
        <v>843</v>
      </c>
      <c r="C456" s="436" t="s">
        <v>189</v>
      </c>
      <c r="D456" s="112">
        <v>10</v>
      </c>
      <c r="E456" s="127" t="s">
        <v>62</v>
      </c>
      <c r="F456" s="253">
        <v>1.7000000000000001E-2</v>
      </c>
      <c r="G456" s="254">
        <v>8</v>
      </c>
      <c r="H456" s="112">
        <v>72</v>
      </c>
      <c r="I456" s="112">
        <v>2</v>
      </c>
      <c r="J456" s="366">
        <v>2.27</v>
      </c>
      <c r="K456" s="476"/>
      <c r="L456" s="15"/>
      <c r="M456" s="15"/>
      <c r="N456" s="15"/>
      <c r="O456" s="15"/>
    </row>
    <row r="457" spans="1:15" s="26" customFormat="1" x14ac:dyDescent="0.2">
      <c r="A457" s="338" t="s">
        <v>796</v>
      </c>
      <c r="B457" s="734" t="s">
        <v>1294</v>
      </c>
      <c r="C457" s="436" t="s">
        <v>182</v>
      </c>
      <c r="D457" s="112">
        <v>4</v>
      </c>
      <c r="E457" s="127" t="s">
        <v>62</v>
      </c>
      <c r="F457" s="253">
        <v>1.2E-2</v>
      </c>
      <c r="G457" s="254">
        <v>10</v>
      </c>
      <c r="H457" s="112">
        <v>100</v>
      </c>
      <c r="I457" s="112">
        <v>4</v>
      </c>
      <c r="J457" s="366">
        <v>4.22</v>
      </c>
      <c r="K457" s="476"/>
      <c r="L457" s="15"/>
      <c r="M457" s="476"/>
      <c r="N457" s="15"/>
      <c r="O457" s="15"/>
    </row>
    <row r="458" spans="1:15" s="26" customFormat="1" x14ac:dyDescent="0.2">
      <c r="A458" s="338" t="s">
        <v>1066</v>
      </c>
      <c r="B458" s="734" t="s">
        <v>1067</v>
      </c>
      <c r="C458" s="436" t="s">
        <v>202</v>
      </c>
      <c r="D458" s="112"/>
      <c r="E458" s="127" t="s">
        <v>62</v>
      </c>
      <c r="F458" s="253">
        <v>1.2E-2</v>
      </c>
      <c r="G458" s="254">
        <v>10</v>
      </c>
      <c r="H458" s="112">
        <v>100</v>
      </c>
      <c r="I458" s="112">
        <v>4</v>
      </c>
      <c r="J458" s="366">
        <v>4.24</v>
      </c>
      <c r="K458" s="476"/>
      <c r="L458" s="15"/>
      <c r="M458" s="476"/>
      <c r="N458" s="15"/>
      <c r="O458" s="15"/>
    </row>
    <row r="459" spans="1:15" s="26" customFormat="1" x14ac:dyDescent="0.2">
      <c r="A459" s="338" t="s">
        <v>897</v>
      </c>
      <c r="B459" s="734" t="s">
        <v>881</v>
      </c>
      <c r="C459" s="436" t="s">
        <v>896</v>
      </c>
      <c r="D459" s="112">
        <v>10</v>
      </c>
      <c r="E459" s="127" t="s">
        <v>62</v>
      </c>
      <c r="F459" s="253">
        <v>1.7000000000000001E-2</v>
      </c>
      <c r="G459" s="254">
        <v>12</v>
      </c>
      <c r="H459" s="112">
        <v>72</v>
      </c>
      <c r="I459" s="112">
        <v>5</v>
      </c>
      <c r="J459" s="366">
        <v>5.34</v>
      </c>
      <c r="K459" s="476"/>
      <c r="L459" s="15"/>
      <c r="M459" s="15"/>
      <c r="N459" s="15"/>
      <c r="O459" s="15"/>
    </row>
    <row r="460" spans="1:15" s="26" customFormat="1" x14ac:dyDescent="0.2">
      <c r="A460" s="338" t="s">
        <v>882</v>
      </c>
      <c r="B460" s="734" t="s">
        <v>883</v>
      </c>
      <c r="C460" s="436" t="s">
        <v>202</v>
      </c>
      <c r="D460" s="112"/>
      <c r="E460" s="127" t="s">
        <v>62</v>
      </c>
      <c r="F460" s="253">
        <v>1.2E-2</v>
      </c>
      <c r="G460" s="254">
        <v>10</v>
      </c>
      <c r="H460" s="112">
        <v>100</v>
      </c>
      <c r="I460" s="112">
        <v>4</v>
      </c>
      <c r="J460" s="366">
        <v>4.54</v>
      </c>
      <c r="K460" s="476"/>
      <c r="L460" s="15"/>
      <c r="M460" s="15"/>
      <c r="N460" s="15"/>
      <c r="O460" s="15"/>
    </row>
    <row r="461" spans="1:15" s="26" customFormat="1" x14ac:dyDescent="0.2">
      <c r="A461" s="338" t="s">
        <v>988</v>
      </c>
      <c r="B461" s="745" t="s">
        <v>989</v>
      </c>
      <c r="C461" s="436" t="s">
        <v>189</v>
      </c>
      <c r="D461" s="112">
        <v>10</v>
      </c>
      <c r="E461" s="127" t="s">
        <v>62</v>
      </c>
      <c r="F461" s="253">
        <v>1.7000000000000001E-2</v>
      </c>
      <c r="G461" s="254">
        <v>8</v>
      </c>
      <c r="H461" s="112">
        <v>72</v>
      </c>
      <c r="I461" s="112">
        <v>2</v>
      </c>
      <c r="J461" s="366">
        <v>2.4</v>
      </c>
      <c r="K461" s="476"/>
      <c r="L461" s="15"/>
      <c r="M461" s="15"/>
      <c r="N461" s="15"/>
      <c r="O461" s="15"/>
    </row>
    <row r="462" spans="1:15" s="26" customFormat="1" x14ac:dyDescent="0.2">
      <c r="A462" s="338" t="s">
        <v>1064</v>
      </c>
      <c r="B462" s="854" t="s">
        <v>1065</v>
      </c>
      <c r="C462" s="436" t="s">
        <v>202</v>
      </c>
      <c r="D462" s="112"/>
      <c r="E462" s="127" t="s">
        <v>62</v>
      </c>
      <c r="F462" s="253">
        <v>1.2E-2</v>
      </c>
      <c r="G462" s="254">
        <v>10</v>
      </c>
      <c r="H462" s="112">
        <v>100</v>
      </c>
      <c r="I462" s="112">
        <v>4</v>
      </c>
      <c r="J462" s="366">
        <v>4.24</v>
      </c>
      <c r="K462" s="476"/>
      <c r="L462" s="15"/>
      <c r="M462" s="15"/>
      <c r="N462" s="15"/>
      <c r="O462" s="15"/>
    </row>
    <row r="463" spans="1:15" s="26" customFormat="1" ht="13.5" thickBot="1" x14ac:dyDescent="0.25">
      <c r="A463" s="338" t="s">
        <v>1004</v>
      </c>
      <c r="B463" s="816" t="s">
        <v>1017</v>
      </c>
      <c r="C463" s="436" t="s">
        <v>31</v>
      </c>
      <c r="D463" s="112">
        <v>10</v>
      </c>
      <c r="E463" s="127" t="s">
        <v>62</v>
      </c>
      <c r="F463" s="253">
        <v>1.7000000000000001E-2</v>
      </c>
      <c r="G463" s="254">
        <v>12</v>
      </c>
      <c r="H463" s="112">
        <v>72</v>
      </c>
      <c r="I463" s="112">
        <v>5</v>
      </c>
      <c r="J463" s="366">
        <v>5.39</v>
      </c>
      <c r="K463" s="476"/>
      <c r="L463" s="15"/>
      <c r="M463" s="15"/>
      <c r="N463" s="15"/>
      <c r="O463" s="15"/>
    </row>
    <row r="464" spans="1:15" s="26" customFormat="1" x14ac:dyDescent="0.2">
      <c r="A464" s="338"/>
      <c r="B464" s="314" t="s">
        <v>561</v>
      </c>
      <c r="C464" s="255"/>
      <c r="D464" s="814"/>
      <c r="E464" s="138"/>
      <c r="F464" s="256"/>
      <c r="G464" s="257"/>
      <c r="H464" s="814"/>
      <c r="I464" s="814"/>
      <c r="J464" s="818"/>
      <c r="K464" s="14"/>
      <c r="L464" s="14"/>
      <c r="M464" s="14"/>
      <c r="N464" s="15"/>
      <c r="O464" s="15"/>
    </row>
    <row r="465" spans="1:22" s="26" customFormat="1" x14ac:dyDescent="0.2">
      <c r="A465" s="338" t="s">
        <v>469</v>
      </c>
      <c r="B465" s="817" t="s">
        <v>546</v>
      </c>
      <c r="C465" s="436" t="s">
        <v>118</v>
      </c>
      <c r="D465" s="112">
        <v>14</v>
      </c>
      <c r="E465" s="127" t="s">
        <v>62</v>
      </c>
      <c r="F465" s="253">
        <v>2.1000000000000001E-2</v>
      </c>
      <c r="G465" s="254">
        <v>6</v>
      </c>
      <c r="H465" s="112">
        <v>54</v>
      </c>
      <c r="I465" s="112">
        <v>2.52</v>
      </c>
      <c r="J465" s="366">
        <v>3.56</v>
      </c>
      <c r="K465" s="476"/>
      <c r="L465" s="15"/>
      <c r="M465" s="15"/>
      <c r="N465" s="15"/>
      <c r="O465" s="15"/>
    </row>
    <row r="466" spans="1:22" s="26" customFormat="1" x14ac:dyDescent="0.2">
      <c r="A466" s="338" t="s">
        <v>470</v>
      </c>
      <c r="B466" s="817" t="s">
        <v>545</v>
      </c>
      <c r="C466" s="436" t="s">
        <v>118</v>
      </c>
      <c r="D466" s="112">
        <v>14</v>
      </c>
      <c r="E466" s="127" t="s">
        <v>62</v>
      </c>
      <c r="F466" s="253">
        <v>2.1000000000000001E-2</v>
      </c>
      <c r="G466" s="254">
        <v>6</v>
      </c>
      <c r="H466" s="112">
        <v>54</v>
      </c>
      <c r="I466" s="112">
        <v>2.52</v>
      </c>
      <c r="J466" s="366">
        <v>3.56</v>
      </c>
      <c r="K466" s="476"/>
      <c r="L466" s="15"/>
      <c r="M466" s="15"/>
      <c r="N466" s="15"/>
      <c r="O466" s="15"/>
    </row>
    <row r="467" spans="1:22" s="26" customFormat="1" x14ac:dyDescent="0.2">
      <c r="A467" s="338" t="s">
        <v>1247</v>
      </c>
      <c r="B467" s="817" t="s">
        <v>1246</v>
      </c>
      <c r="C467" s="436" t="s">
        <v>54</v>
      </c>
      <c r="D467" s="112"/>
      <c r="E467" s="127" t="s">
        <v>62</v>
      </c>
      <c r="F467" s="253">
        <v>1.7000000000000001E-2</v>
      </c>
      <c r="G467" s="254">
        <v>8</v>
      </c>
      <c r="H467" s="112">
        <v>64</v>
      </c>
      <c r="I467" s="112">
        <v>3</v>
      </c>
      <c r="J467" s="366">
        <v>3.27</v>
      </c>
      <c r="K467" s="476"/>
      <c r="L467" s="476"/>
      <c r="M467" s="15"/>
      <c r="N467" s="15"/>
      <c r="O467" s="15"/>
    </row>
    <row r="468" spans="1:22" s="26" customFormat="1" x14ac:dyDescent="0.2">
      <c r="A468" s="338" t="s">
        <v>1012</v>
      </c>
      <c r="B468" s="817" t="s">
        <v>1013</v>
      </c>
      <c r="C468" s="436" t="s">
        <v>54</v>
      </c>
      <c r="D468" s="112"/>
      <c r="E468" s="127" t="s">
        <v>62</v>
      </c>
      <c r="F468" s="253">
        <v>1.7000000000000001E-2</v>
      </c>
      <c r="G468" s="254">
        <v>8</v>
      </c>
      <c r="H468" s="112">
        <v>64</v>
      </c>
      <c r="I468" s="112">
        <v>3</v>
      </c>
      <c r="J468" s="366">
        <v>3.27</v>
      </c>
      <c r="K468" s="476"/>
      <c r="L468" s="476"/>
      <c r="M468" s="15"/>
      <c r="N468" s="15"/>
      <c r="O468" s="15"/>
    </row>
    <row r="469" spans="1:22" s="26" customFormat="1" x14ac:dyDescent="0.2">
      <c r="A469" s="338"/>
      <c r="B469" s="817"/>
      <c r="C469" s="436"/>
      <c r="D469" s="112"/>
      <c r="E469" s="127"/>
      <c r="F469" s="253"/>
      <c r="G469" s="254"/>
      <c r="H469" s="112"/>
      <c r="I469" s="112"/>
      <c r="J469" s="366"/>
      <c r="K469" s="476"/>
      <c r="L469" s="476"/>
      <c r="M469" s="476"/>
      <c r="N469" s="476"/>
      <c r="O469" s="476"/>
    </row>
    <row r="470" spans="1:22" s="26" customFormat="1" x14ac:dyDescent="0.2">
      <c r="A470" s="338" t="s">
        <v>1015</v>
      </c>
      <c r="B470" s="817" t="s">
        <v>1014</v>
      </c>
      <c r="C470" s="436" t="s">
        <v>74</v>
      </c>
      <c r="D470" s="112">
        <v>10</v>
      </c>
      <c r="E470" s="127" t="s">
        <v>62</v>
      </c>
      <c r="F470" s="253">
        <v>1.7000000000000001E-2</v>
      </c>
      <c r="G470" s="254">
        <v>8</v>
      </c>
      <c r="H470" s="112">
        <v>72</v>
      </c>
      <c r="I470" s="112">
        <v>2.5</v>
      </c>
      <c r="J470" s="366">
        <v>2.87</v>
      </c>
      <c r="K470" s="476"/>
      <c r="L470" s="476"/>
      <c r="M470" s="476"/>
      <c r="N470" s="476"/>
      <c r="O470" s="476"/>
    </row>
    <row r="471" spans="1:22" s="26" customFormat="1" ht="12.75" customHeight="1" x14ac:dyDescent="0.2">
      <c r="A471" s="338" t="s">
        <v>936</v>
      </c>
      <c r="B471" s="817" t="s">
        <v>933</v>
      </c>
      <c r="C471" s="436" t="s">
        <v>74</v>
      </c>
      <c r="D471" s="112">
        <v>12</v>
      </c>
      <c r="E471" s="127" t="s">
        <v>62</v>
      </c>
      <c r="F471" s="253">
        <v>1.7000000000000001E-2</v>
      </c>
      <c r="G471" s="254">
        <v>8</v>
      </c>
      <c r="H471" s="112">
        <v>72</v>
      </c>
      <c r="I471" s="112">
        <v>3</v>
      </c>
      <c r="J471" s="366">
        <v>3.4</v>
      </c>
      <c r="K471" s="476"/>
      <c r="L471" s="15"/>
      <c r="M471" s="15"/>
      <c r="N471" s="15"/>
      <c r="O471" s="15"/>
    </row>
    <row r="472" spans="1:22" s="26" customFormat="1" ht="12.75" customHeight="1" thickBot="1" x14ac:dyDescent="0.25">
      <c r="A472" s="338" t="s">
        <v>935</v>
      </c>
      <c r="B472" s="817" t="s">
        <v>934</v>
      </c>
      <c r="C472" s="439" t="s">
        <v>74</v>
      </c>
      <c r="D472" s="113">
        <v>12</v>
      </c>
      <c r="E472" s="117" t="s">
        <v>62</v>
      </c>
      <c r="F472" s="316">
        <v>1.7000000000000001E-2</v>
      </c>
      <c r="G472" s="317">
        <v>8</v>
      </c>
      <c r="H472" s="113">
        <v>72</v>
      </c>
      <c r="I472" s="113">
        <v>3</v>
      </c>
      <c r="J472" s="367">
        <v>3.4</v>
      </c>
      <c r="K472" s="476"/>
      <c r="L472" s="15"/>
      <c r="M472" s="15"/>
      <c r="N472" s="15"/>
      <c r="O472" s="15"/>
    </row>
    <row r="473" spans="1:22" s="26" customFormat="1" x14ac:dyDescent="0.2">
      <c r="A473" s="338"/>
      <c r="B473" s="777" t="s">
        <v>100</v>
      </c>
      <c r="C473" s="778"/>
      <c r="D473" s="778"/>
      <c r="E473" s="779"/>
      <c r="F473" s="780"/>
      <c r="G473" s="781"/>
      <c r="H473" s="778"/>
      <c r="I473" s="778"/>
      <c r="J473" s="782"/>
      <c r="K473" s="476"/>
      <c r="L473" s="15"/>
      <c r="M473" s="15"/>
      <c r="N473" s="15"/>
      <c r="O473" s="15"/>
    </row>
    <row r="474" spans="1:22" s="26" customFormat="1" x14ac:dyDescent="0.2">
      <c r="A474" s="338" t="s">
        <v>1359</v>
      </c>
      <c r="B474" s="1071" t="s">
        <v>1358</v>
      </c>
      <c r="C474" s="1072" t="s">
        <v>72</v>
      </c>
      <c r="D474" s="1072">
        <v>9</v>
      </c>
      <c r="E474" s="1073" t="s">
        <v>62</v>
      </c>
      <c r="F474" s="1074">
        <v>1.7000000000000001E-2</v>
      </c>
      <c r="G474" s="1075">
        <v>8</v>
      </c>
      <c r="H474" s="1072">
        <v>64</v>
      </c>
      <c r="I474" s="1072">
        <v>3.6</v>
      </c>
      <c r="J474" s="1076">
        <v>4.66</v>
      </c>
      <c r="K474" s="476"/>
      <c r="L474" s="15"/>
      <c r="M474" s="15"/>
      <c r="N474" s="15"/>
      <c r="O474" s="15"/>
    </row>
    <row r="475" spans="1:22" s="26" customFormat="1" x14ac:dyDescent="0.2">
      <c r="A475" s="338" t="s">
        <v>1357</v>
      </c>
      <c r="B475" s="1071" t="s">
        <v>1356</v>
      </c>
      <c r="C475" s="700" t="s">
        <v>55</v>
      </c>
      <c r="D475" s="700"/>
      <c r="E475" s="701" t="s">
        <v>62</v>
      </c>
      <c r="F475" s="702">
        <v>8.9999999999999993E-3</v>
      </c>
      <c r="G475" s="703">
        <v>16</v>
      </c>
      <c r="H475" s="700">
        <v>144</v>
      </c>
      <c r="I475" s="700">
        <v>2</v>
      </c>
      <c r="J475" s="704">
        <v>2.2799999999999998</v>
      </c>
      <c r="K475" s="476"/>
      <c r="L475" s="15"/>
      <c r="M475" s="15"/>
      <c r="N475" s="15"/>
      <c r="O475" s="15"/>
    </row>
    <row r="476" spans="1:22" s="26" customFormat="1" x14ac:dyDescent="0.2">
      <c r="A476" s="338" t="s">
        <v>669</v>
      </c>
      <c r="B476" s="556" t="s">
        <v>670</v>
      </c>
      <c r="C476" s="920" t="s">
        <v>72</v>
      </c>
      <c r="D476" s="920">
        <v>9</v>
      </c>
      <c r="E476" s="536" t="s">
        <v>62</v>
      </c>
      <c r="F476" s="537">
        <v>1.7000000000000001E-2</v>
      </c>
      <c r="G476" s="538">
        <v>8</v>
      </c>
      <c r="H476" s="920">
        <v>64</v>
      </c>
      <c r="I476" s="920">
        <v>3.6</v>
      </c>
      <c r="J476" s="539">
        <v>4.66</v>
      </c>
      <c r="K476" s="476"/>
      <c r="L476" s="15"/>
      <c r="M476" s="15"/>
      <c r="N476" s="15"/>
      <c r="O476" s="15"/>
    </row>
    <row r="477" spans="1:22" s="26" customFormat="1" x14ac:dyDescent="0.2">
      <c r="A477" s="338" t="s">
        <v>952</v>
      </c>
      <c r="B477" s="556" t="s">
        <v>953</v>
      </c>
      <c r="C477" s="112" t="s">
        <v>55</v>
      </c>
      <c r="D477" s="112"/>
      <c r="E477" s="127" t="s">
        <v>62</v>
      </c>
      <c r="F477" s="253">
        <v>8.9999999999999993E-3</v>
      </c>
      <c r="G477" s="254">
        <v>16</v>
      </c>
      <c r="H477" s="112">
        <v>144</v>
      </c>
      <c r="I477" s="112">
        <v>2</v>
      </c>
      <c r="J477" s="366">
        <v>2.2799999999999998</v>
      </c>
      <c r="K477" s="476"/>
      <c r="L477" s="15"/>
      <c r="M477" s="15"/>
      <c r="N477" s="15"/>
      <c r="O477" s="15"/>
    </row>
    <row r="478" spans="1:22" s="26" customFormat="1" x14ac:dyDescent="0.2">
      <c r="A478" s="338" t="s">
        <v>1140</v>
      </c>
      <c r="B478" s="687" t="s">
        <v>1139</v>
      </c>
      <c r="C478" s="112" t="s">
        <v>72</v>
      </c>
      <c r="D478" s="112">
        <v>9</v>
      </c>
      <c r="E478" s="127" t="s">
        <v>62</v>
      </c>
      <c r="F478" s="253">
        <v>1.7000000000000001E-2</v>
      </c>
      <c r="G478" s="254">
        <v>8</v>
      </c>
      <c r="H478" s="112">
        <v>64</v>
      </c>
      <c r="I478" s="112">
        <v>3.6</v>
      </c>
      <c r="J478" s="366">
        <v>4.66</v>
      </c>
      <c r="K478" s="476"/>
      <c r="L478" s="15"/>
      <c r="M478" s="15"/>
      <c r="N478" s="15"/>
      <c r="O478" s="15"/>
    </row>
    <row r="479" spans="1:22" s="26" customFormat="1" x14ac:dyDescent="0.2">
      <c r="A479" s="338" t="s">
        <v>1261</v>
      </c>
      <c r="B479" s="687" t="s">
        <v>1141</v>
      </c>
      <c r="C479" s="112" t="s">
        <v>55</v>
      </c>
      <c r="D479" s="112"/>
      <c r="E479" s="127" t="s">
        <v>62</v>
      </c>
      <c r="F479" s="253">
        <v>8.9999999999999993E-3</v>
      </c>
      <c r="G479" s="254">
        <v>16</v>
      </c>
      <c r="H479" s="112">
        <v>144</v>
      </c>
      <c r="I479" s="112">
        <v>2</v>
      </c>
      <c r="J479" s="366">
        <v>2.2799999999999998</v>
      </c>
      <c r="K479" s="476"/>
      <c r="L479" s="15"/>
      <c r="M479" s="15"/>
      <c r="N479" s="15"/>
      <c r="O479" s="15"/>
    </row>
    <row r="480" spans="1:22" s="26" customFormat="1" x14ac:dyDescent="0.2">
      <c r="A480" s="338" t="s">
        <v>668</v>
      </c>
      <c r="B480" s="687" t="s">
        <v>115</v>
      </c>
      <c r="C480" s="112" t="s">
        <v>72</v>
      </c>
      <c r="D480" s="112">
        <v>9</v>
      </c>
      <c r="E480" s="127" t="s">
        <v>62</v>
      </c>
      <c r="F480" s="253">
        <v>1.7000000000000001E-2</v>
      </c>
      <c r="G480" s="254">
        <v>8</v>
      </c>
      <c r="H480" s="112">
        <v>64</v>
      </c>
      <c r="I480" s="112">
        <v>3.6</v>
      </c>
      <c r="J480" s="366">
        <v>4.66</v>
      </c>
      <c r="K480" s="476"/>
      <c r="L480" s="15"/>
      <c r="M480" s="15"/>
      <c r="N480" s="15"/>
      <c r="O480" s="15"/>
      <c r="P480" s="13"/>
      <c r="Q480" s="13"/>
      <c r="R480" s="13"/>
      <c r="S480" s="13"/>
      <c r="T480" s="13"/>
      <c r="U480" s="13"/>
      <c r="V480" s="13"/>
    </row>
    <row r="481" spans="1:22" s="26" customFormat="1" ht="13.5" thickBot="1" x14ac:dyDescent="0.25">
      <c r="A481" s="338" t="s">
        <v>958</v>
      </c>
      <c r="B481" s="717" t="s">
        <v>965</v>
      </c>
      <c r="C481" s="112" t="s">
        <v>55</v>
      </c>
      <c r="D481" s="112"/>
      <c r="E481" s="127" t="s">
        <v>62</v>
      </c>
      <c r="F481" s="253">
        <v>8.9999999999999993E-3</v>
      </c>
      <c r="G481" s="254">
        <v>16</v>
      </c>
      <c r="H481" s="112">
        <v>144</v>
      </c>
      <c r="I481" s="112">
        <v>2</v>
      </c>
      <c r="J481" s="366">
        <v>2.2799999999999998</v>
      </c>
      <c r="K481" s="476"/>
      <c r="L481" s="15"/>
      <c r="M481" s="15"/>
      <c r="N481" s="15"/>
      <c r="O481" s="15"/>
      <c r="P481" s="13"/>
      <c r="Q481" s="13"/>
      <c r="R481" s="13"/>
      <c r="S481" s="13"/>
      <c r="T481" s="13"/>
      <c r="U481" s="13"/>
      <c r="V481" s="13"/>
    </row>
    <row r="482" spans="1:22" s="13" customFormat="1" ht="13.5" thickBot="1" x14ac:dyDescent="0.25">
      <c r="A482" s="338"/>
      <c r="B482" s="341" t="s">
        <v>165</v>
      </c>
      <c r="C482" s="342"/>
      <c r="D482" s="342"/>
      <c r="E482" s="343" t="s">
        <v>161</v>
      </c>
      <c r="F482" s="344">
        <f>SUMPRODUCT($F$318:$F$481,K318:K481)</f>
        <v>0</v>
      </c>
      <c r="G482" s="344">
        <f>SUMPRODUCT($F$319:$F$481,L319:L481)</f>
        <v>0</v>
      </c>
      <c r="H482" s="344">
        <f>SUMPRODUCT($F$319:$F$481,M319:M481)</f>
        <v>0</v>
      </c>
      <c r="I482" s="344">
        <f>SUMPRODUCT($F$319:$F$481,N319:N481)</f>
        <v>0</v>
      </c>
      <c r="J482" s="344">
        <f>SUMPRODUCT($F$319:$F$481,O319:O481)</f>
        <v>0</v>
      </c>
      <c r="K482" s="319">
        <f>SUMPRODUCT($I$319:$I$481,K319:K481)</f>
        <v>0</v>
      </c>
      <c r="L482" s="319">
        <f>SUMPRODUCT($I$319:$I$481,L319:L481)</f>
        <v>0</v>
      </c>
      <c r="M482" s="319">
        <f>SUMPRODUCT($I$319:$I$481,M319:M481)</f>
        <v>0</v>
      </c>
      <c r="N482" s="319">
        <f>SUMPRODUCT($I$319:$I$481,N319:N481)</f>
        <v>0</v>
      </c>
      <c r="O482" s="319">
        <f>SUMPRODUCT($I$319:$I$481,O319:O481)</f>
        <v>0</v>
      </c>
    </row>
    <row r="483" spans="1:22" s="13" customFormat="1" ht="13.5" thickBot="1" x14ac:dyDescent="0.25">
      <c r="A483" s="715"/>
      <c r="B483" s="246" t="s">
        <v>34</v>
      </c>
      <c r="C483" s="267"/>
      <c r="D483" s="267"/>
      <c r="E483" s="267"/>
      <c r="F483" s="268"/>
      <c r="G483" s="267"/>
      <c r="H483" s="269"/>
      <c r="I483" s="269"/>
      <c r="J483" s="270"/>
      <c r="K483" s="349">
        <f>SUMPRODUCT($J$319:$J$481,K319:K481)</f>
        <v>0</v>
      </c>
      <c r="L483" s="349">
        <f>SUMPRODUCT($J$319:$J$481,L319:L481)</f>
        <v>0</v>
      </c>
      <c r="M483" s="349">
        <f>SUMPRODUCT($J$319:$J$481,M319:M481)</f>
        <v>0</v>
      </c>
      <c r="N483" s="349">
        <f>SUMPRODUCT($J$319:$J$481,N319:N481)</f>
        <v>0</v>
      </c>
      <c r="O483" s="349">
        <f>SUMPRODUCT($J$319:$J$481,O319:O481)</f>
        <v>0</v>
      </c>
    </row>
    <row r="484" spans="1:22" s="13" customFormat="1" x14ac:dyDescent="0.2">
      <c r="A484" s="324"/>
      <c r="B484" s="144"/>
      <c r="C484" s="144"/>
      <c r="D484"/>
      <c r="E484" s="159"/>
      <c r="F484" s="219"/>
      <c r="G484" s="159"/>
      <c r="H484"/>
      <c r="I484"/>
      <c r="J484" s="3"/>
      <c r="K484" s="1"/>
      <c r="L484" s="1"/>
      <c r="M484" s="1"/>
      <c r="N484" s="1"/>
      <c r="O484" s="1"/>
    </row>
    <row r="485" spans="1:22" s="13" customFormat="1" x14ac:dyDescent="0.2">
      <c r="A485" s="324"/>
      <c r="B485" s="144"/>
      <c r="C485" s="144"/>
      <c r="D485"/>
      <c r="E485" s="159"/>
      <c r="F485" s="219"/>
      <c r="G485" s="159"/>
      <c r="H485"/>
      <c r="I485"/>
      <c r="J485" s="3"/>
      <c r="K485" s="1"/>
      <c r="L485" s="1"/>
      <c r="M485" s="1"/>
      <c r="N485" s="1"/>
      <c r="O485" s="1"/>
      <c r="P485"/>
      <c r="Q485"/>
      <c r="R485"/>
      <c r="S485"/>
      <c r="T485"/>
      <c r="U485"/>
      <c r="V485"/>
    </row>
  </sheetData>
  <sheetProtection algorithmName="SHA-512" hashValue="QA2bqMwv+PPz+dWN+C2Iminr90ErIyqp/t6lt9a59bqPctV9sLGQU1EZ6pIep5vlUwUbtGJ6fdX+PLGhoRnYLw==" saltValue="e7m7rB9/5ricJJRxYfyLVA==" spinCount="100000" sheet="1" objects="1" scenarios="1" formatColumns="0"/>
  <autoFilter ref="B1:B485" xr:uid="{00000000-0009-0000-0000-000000000000}"/>
  <mergeCells count="10">
    <mergeCell ref="E1:J1"/>
    <mergeCell ref="B283:J283"/>
    <mergeCell ref="H4:J4"/>
    <mergeCell ref="H5:J5"/>
    <mergeCell ref="H6:I7"/>
    <mergeCell ref="H8:J8"/>
    <mergeCell ref="B10:O11"/>
    <mergeCell ref="C265:C270"/>
    <mergeCell ref="D264:D270"/>
    <mergeCell ref="D271:D277"/>
  </mergeCells>
  <conditionalFormatting sqref="K443:O443">
    <cfRule type="expression" dxfId="252" priority="849">
      <formula>IF(MOD(K443,$G443)&lt;&gt;0,TRUE,FALSE)</formula>
    </cfRule>
  </conditionalFormatting>
  <conditionalFormatting sqref="AD128:IV128 W464:Z464 W461:IV463 W456:IV456 W443:Z443 AD91:IV92 W318:Z318 P317:V318 AD435:IV435 P435:Z435 P385:IV386 AD148:IV153 P439:IV440 P461:V464 P382:Z384 AD382:IV384 AD101:IV103 AD135:IV146 AD243:IV243 P290:Z293 AD290:IV293 AD368:IV372 P368:Z372 W447:Z447 AD447:IV447 W452:IV453 W482:Y482 AC482:IV482 AD207:IV226 AD190:IV199 P190:Z226 P243:Z247 P135:Z146 P148:Z153 P376:Z379 AD376:IV379 P403:Z407 AD155:IV164 P155:Z164 P39:Z40 P36:Z37 AD39:IV40 AD36:IV37 P91:Z103 AD95:IV99 P254:P276 R254:Z276 Q254:R266 P315:V315 W315:Z316 P170:Z187 AD170:IV187 P387:Z398 AD387:IV398 AD107:IV112 P107:Z114 P167:Z168 AD167:IV168 P11:V11 Q411:Z411 P229:Z233 AD229:IV233 AD236:IV240 P128:Z132 Q128:Q164 P236:Z240 W444:IV446 P443:V447 P471:Z473 AD471:IV473 P301:Z306 AD301:IV306 Q34:Q36 P34:Z34 AD34:IV34 Q77:Q114 P341:Z346 AD341:IV346 AD42:IV62 P42:Z62 Q39:Q62 P277:Z288 AD254:IV288 Q170:Q226 AD12:IV15 P12:Z15 AD449:IV449 P449:Z449 AD458:IV460 P458:Z460 AD314:IV316 P314:Z314 AD308:IV311 P308:Z311 P17:Z32 AD17:IV32 W454:Z455 AD454:IV455 P452:V456 Q249:Q276 Q242:Q247 P437:Z438 AD437:IV438 AD476:IV481 P476:Z481 P465:Z467 AD465:IV467 P67:Z83 AD67:IV83 AD430:IV431 P430:Z431 AD363:IV366 P363:Z366 AD318:IV338 P319:Z338 P412:Z428 AD411:IV428 Q408:Z409 AD403:IV409">
    <cfRule type="cellIs" dxfId="251" priority="848" stopIfTrue="1" operator="lessThan">
      <formula>0</formula>
    </cfRule>
  </conditionalFormatting>
  <conditionalFormatting sqref="W4:Z7 AD4:IV7">
    <cfRule type="cellIs" dxfId="250" priority="847" stopIfTrue="1" operator="lessThan">
      <formula>0</formula>
    </cfRule>
  </conditionalFormatting>
  <conditionalFormatting sqref="Q167:Q168 Q11:V11 Q229:Q233 Q128:Q164 Q236:Q240 Q34:Q37 Q39:Q62 Q170:Q226 Q12:Q15 Q17:Q32 Q249:Q276 Q242:Q247 Q67:Q114">
    <cfRule type="cellIs" dxfId="249" priority="816" stopIfTrue="1" operator="greaterThan">
      <formula>540</formula>
    </cfRule>
  </conditionalFormatting>
  <conditionalFormatting sqref="AD100:IV100">
    <cfRule type="cellIs" dxfId="248" priority="799" stopIfTrue="1" operator="lessThan">
      <formula>0</formula>
    </cfRule>
  </conditionalFormatting>
  <conditionalFormatting sqref="P10:V10">
    <cfRule type="cellIs" dxfId="247" priority="768" stopIfTrue="1" operator="lessThan">
      <formula>0</formula>
    </cfRule>
  </conditionalFormatting>
  <conditionalFormatting sqref="Q10:V10">
    <cfRule type="cellIs" dxfId="246" priority="767" stopIfTrue="1" operator="greaterThan">
      <formula>540</formula>
    </cfRule>
  </conditionalFormatting>
  <conditionalFormatting sqref="AD244:IV244">
    <cfRule type="cellIs" dxfId="245" priority="749" stopIfTrue="1" operator="lessThan">
      <formula>0</formula>
    </cfRule>
  </conditionalFormatting>
  <conditionalFormatting sqref="AD201:IV206">
    <cfRule type="cellIs" dxfId="244" priority="733" stopIfTrue="1" operator="lessThan">
      <formula>0</formula>
    </cfRule>
  </conditionalFormatting>
  <conditionalFormatting sqref="K239:O240 K152:O153 K155:O161 K80:O81 K96:O96 K139:O146 K208:O209 K254:O254 K280:O280 K290:O293 K213:O221 K190:O193 K437:O439 K368:O372 K36:O37 K264:O277 K320:K322 L320:O320 K411:N411 K101:O112 K471:O473 K301:O306 K29:O32 K34:O34 K42:O46 K173:O187 K21:O25 K13:O15 K449:O449 K444:O447 K314:O315 K308:O311 K17:O17 K452:O456 K287:O288 K476:O481 K458:O467 K67:O76 K430:O431 K363:O366 K325:O345 K376:O407 K413:O428 K408:P409">
    <cfRule type="expression" dxfId="243" priority="714" stopIfTrue="1">
      <formula>IF(MOD(K13,$G13)&lt;&gt;0,TRUE,FALSE)</formula>
    </cfRule>
  </conditionalFormatting>
  <conditionalFormatting sqref="AD443:IV443 AD464:IV464">
    <cfRule type="cellIs" dxfId="242" priority="713" stopIfTrue="1" operator="lessThan">
      <formula>0</formula>
    </cfRule>
  </conditionalFormatting>
  <conditionalFormatting sqref="AD129:IV130">
    <cfRule type="cellIs" dxfId="241" priority="706" stopIfTrue="1" operator="lessThan">
      <formula>0</formula>
    </cfRule>
  </conditionalFormatting>
  <conditionalFormatting sqref="AD200:IV200">
    <cfRule type="cellIs" dxfId="240" priority="704" stopIfTrue="1" operator="lessThan">
      <formula>0</formula>
    </cfRule>
  </conditionalFormatting>
  <conditionalFormatting sqref="AD113:IV114">
    <cfRule type="cellIs" dxfId="239" priority="639" stopIfTrue="1" operator="lessThan">
      <formula>0</formula>
    </cfRule>
  </conditionalFormatting>
  <conditionalFormatting sqref="AD131:IV132">
    <cfRule type="cellIs" dxfId="238" priority="638" stopIfTrue="1" operator="lessThan">
      <formula>0</formula>
    </cfRule>
  </conditionalFormatting>
  <conditionalFormatting sqref="AD93:IV94">
    <cfRule type="cellIs" dxfId="237" priority="630" stopIfTrue="1" operator="lessThan">
      <formula>0</formula>
    </cfRule>
  </conditionalFormatting>
  <conditionalFormatting sqref="K194:O194">
    <cfRule type="expression" dxfId="236" priority="601" stopIfTrue="1">
      <formula>IF(MOD(K194,$G194)&lt;&gt;0,TRUE,FALSE)</formula>
    </cfRule>
  </conditionalFormatting>
  <conditionalFormatting sqref="AD245:IV247">
    <cfRule type="cellIs" dxfId="235" priority="590" stopIfTrue="1" operator="lessThan">
      <formula>0</formula>
    </cfRule>
  </conditionalFormatting>
  <conditionalFormatting sqref="K58:O59">
    <cfRule type="expression" dxfId="234" priority="563" stopIfTrue="1">
      <formula>IF(MOD(K58,$G58)&lt;&gt;0,TRUE,FALSE)</formula>
    </cfRule>
  </conditionalFormatting>
  <conditionalFormatting sqref="K92:O92">
    <cfRule type="expression" dxfId="233" priority="558" stopIfTrue="1">
      <formula>IF(MOD(K92,$G92)&lt;&gt;0,TRUE,FALSE)</formula>
    </cfRule>
  </conditionalFormatting>
  <conditionalFormatting sqref="K129:O130">
    <cfRule type="expression" dxfId="232" priority="554" stopIfTrue="1">
      <formula>IF(MOD(K129,$G129)&lt;&gt;0,TRUE,FALSE)</formula>
    </cfRule>
  </conditionalFormatting>
  <conditionalFormatting sqref="K195:O204">
    <cfRule type="expression" dxfId="231" priority="546" stopIfTrue="1">
      <formula>IF(MOD(K195,$G195)&lt;&gt;0,TRUE,FALSE)</formula>
    </cfRule>
  </conditionalFormatting>
  <conditionalFormatting sqref="K232:O233">
    <cfRule type="expression" dxfId="230" priority="541" stopIfTrue="1">
      <formula>IF(MOD(K232,$G232)&lt;&gt;0,TRUE,FALSE)</formula>
    </cfRule>
  </conditionalFormatting>
  <conditionalFormatting sqref="K246:O247 K250:O252">
    <cfRule type="expression" dxfId="229" priority="539" stopIfTrue="1">
      <formula>IF(MOD(K246,$G246)&lt;&gt;0,TRUE,FALSE)</formula>
    </cfRule>
  </conditionalFormatting>
  <conditionalFormatting sqref="K258:O260">
    <cfRule type="expression" dxfId="228" priority="537" stopIfTrue="1">
      <formula>IF(MOD(K258,$G258)&lt;&gt;0,TRUE,FALSE)</formula>
    </cfRule>
  </conditionalFormatting>
  <conditionalFormatting sqref="P294:Z296 AD294:IV296 AD298:IV299 P298:Z299">
    <cfRule type="cellIs" dxfId="227" priority="484" stopIfTrue="1" operator="lessThan">
      <formula>0</formula>
    </cfRule>
  </conditionalFormatting>
  <conditionalFormatting sqref="K294:O296 K298:O299">
    <cfRule type="expression" dxfId="226" priority="483" stopIfTrue="1">
      <formula>IF(MOD(K294,$G294)&lt;&gt;0,TRUE,FALSE)</formula>
    </cfRule>
  </conditionalFormatting>
  <conditionalFormatting sqref="K50:O54">
    <cfRule type="expression" dxfId="225" priority="476" stopIfTrue="1">
      <formula>IF(MOD(K50,$G50)&lt;&gt;0,TRUE,FALSE)</formula>
    </cfRule>
  </conditionalFormatting>
  <conditionalFormatting sqref="K136:O138 K135:M135 O135">
    <cfRule type="expression" dxfId="224" priority="472" stopIfTrue="1">
      <formula>IF(MOD(K135,$G135)&lt;&gt;0,TRUE,FALSE)</formula>
    </cfRule>
  </conditionalFormatting>
  <conditionalFormatting sqref="K148:O151">
    <cfRule type="expression" dxfId="223" priority="471" stopIfTrue="1">
      <formula>IF(MOD(K148,$G148)&lt;&gt;0,TRUE,FALSE)</formula>
    </cfRule>
  </conditionalFormatting>
  <conditionalFormatting sqref="AD41:IV41 P41:Z41">
    <cfRule type="cellIs" dxfId="222" priority="447" stopIfTrue="1" operator="lessThan">
      <formula>0</formula>
    </cfRule>
  </conditionalFormatting>
  <conditionalFormatting sqref="AD84:IV88 P84:Z90">
    <cfRule type="cellIs" dxfId="221" priority="438" stopIfTrue="1" operator="lessThan">
      <formula>0</formula>
    </cfRule>
  </conditionalFormatting>
  <conditionalFormatting sqref="AD89:IV90">
    <cfRule type="cellIs" dxfId="220" priority="437" stopIfTrue="1" operator="lessThan">
      <formula>0</formula>
    </cfRule>
  </conditionalFormatting>
  <conditionalFormatting sqref="K88:O88">
    <cfRule type="expression" dxfId="219" priority="436" stopIfTrue="1">
      <formula>IF(MOD(K88,$G88)&lt;&gt;0,TRUE,FALSE)</formula>
    </cfRule>
  </conditionalFormatting>
  <conditionalFormatting sqref="K85:O87">
    <cfRule type="expression" dxfId="218" priority="434" stopIfTrue="1">
      <formula>IF(MOD(K85,$G85)&lt;&gt;0,TRUE,FALSE)</formula>
    </cfRule>
  </conditionalFormatting>
  <conditionalFormatting sqref="P249:Z253">
    <cfRule type="cellIs" dxfId="217" priority="416" stopIfTrue="1" operator="lessThan">
      <formula>0</formula>
    </cfRule>
  </conditionalFormatting>
  <conditionalFormatting sqref="AD249:IV253">
    <cfRule type="cellIs" dxfId="216" priority="415" stopIfTrue="1" operator="lessThan">
      <formula>0</formula>
    </cfRule>
  </conditionalFormatting>
  <conditionalFormatting sqref="K249:O249 K253:O253">
    <cfRule type="expression" dxfId="215" priority="414" stopIfTrue="1">
      <formula>IF(MOD(K249,$G249)&lt;&gt;0,TRUE,FALSE)</formula>
    </cfRule>
  </conditionalFormatting>
  <conditionalFormatting sqref="P432:Z434 AD432:IV434">
    <cfRule type="cellIs" dxfId="214" priority="412" stopIfTrue="1" operator="lessThan">
      <formula>0</formula>
    </cfRule>
  </conditionalFormatting>
  <conditionalFormatting sqref="K432:O434">
    <cfRule type="expression" dxfId="213" priority="411" stopIfTrue="1">
      <formula>IF(MOD(K432,$G432)&lt;&gt;0,TRUE,FALSE)</formula>
    </cfRule>
  </conditionalFormatting>
  <conditionalFormatting sqref="K278:O279">
    <cfRule type="expression" dxfId="212" priority="857" stopIfTrue="1">
      <formula>IF(MOD(K278,#REF!)&lt;&gt;0,TRUE,FALSE)</formula>
    </cfRule>
  </conditionalFormatting>
  <conditionalFormatting sqref="AD289:IV289 P289:Z289">
    <cfRule type="cellIs" dxfId="211" priority="399" stopIfTrue="1" operator="lessThan">
      <formula>0</formula>
    </cfRule>
  </conditionalFormatting>
  <conditionalFormatting sqref="K289:O289">
    <cfRule type="expression" dxfId="210" priority="398" stopIfTrue="1">
      <formula>IF(MOD(K289,$G289)&lt;&gt;0,TRUE,FALSE)</formula>
    </cfRule>
  </conditionalFormatting>
  <conditionalFormatting sqref="AD154:IV154 P154:Z154">
    <cfRule type="cellIs" dxfId="209" priority="396" stopIfTrue="1" operator="lessThan">
      <formula>0</formula>
    </cfRule>
  </conditionalFormatting>
  <conditionalFormatting sqref="K154:O154">
    <cfRule type="expression" dxfId="208" priority="395" stopIfTrue="1">
      <formula>IF(MOD(K154,$G154)&lt;&gt;0,TRUE,FALSE)</formula>
    </cfRule>
  </conditionalFormatting>
  <conditionalFormatting sqref="AD367:IV367 P367:Z367">
    <cfRule type="cellIs" dxfId="207" priority="393" stopIfTrue="1" operator="lessThan">
      <formula>0</formula>
    </cfRule>
  </conditionalFormatting>
  <conditionalFormatting sqref="K367:O367">
    <cfRule type="expression" dxfId="206" priority="392" stopIfTrue="1">
      <formula>IF(MOD(K367,$G367)&lt;&gt;0,TRUE,FALSE)</formula>
    </cfRule>
  </conditionalFormatting>
  <conditionalFormatting sqref="P441:IV442">
    <cfRule type="cellIs" dxfId="205" priority="370" stopIfTrue="1" operator="lessThan">
      <formula>0</formula>
    </cfRule>
  </conditionalFormatting>
  <conditionalFormatting sqref="K441:O442">
    <cfRule type="expression" dxfId="204" priority="369" stopIfTrue="1">
      <formula>IF(MOD(K441,$G441)&lt;&gt;0,TRUE,FALSE)</formula>
    </cfRule>
  </conditionalFormatting>
  <conditionalFormatting sqref="AD242:IV242 P242:Z242">
    <cfRule type="cellIs" dxfId="203" priority="366" stopIfTrue="1" operator="lessThan">
      <formula>0</formula>
    </cfRule>
  </conditionalFormatting>
  <conditionalFormatting sqref="K242:O242">
    <cfRule type="expression" dxfId="202" priority="365" stopIfTrue="1">
      <formula>IF(MOD(K242,$G242)&lt;&gt;0,TRUE,FALSE)</formula>
    </cfRule>
  </conditionalFormatting>
  <conditionalFormatting sqref="K189:O189">
    <cfRule type="expression" dxfId="201" priority="358" stopIfTrue="1">
      <formula>IF(MOD(K189,$G189)&lt;&gt;0,TRUE,FALSE)</formula>
    </cfRule>
  </conditionalFormatting>
  <conditionalFormatting sqref="AD189:IV189 P189:Z189">
    <cfRule type="cellIs" dxfId="200" priority="356" stopIfTrue="1" operator="lessThan">
      <formula>0</formula>
    </cfRule>
  </conditionalFormatting>
  <conditionalFormatting sqref="K188:O188">
    <cfRule type="expression" dxfId="199" priority="348" stopIfTrue="1">
      <formula>IF(MOD(K188,$G188)&lt;&gt;0,TRUE,FALSE)</formula>
    </cfRule>
  </conditionalFormatting>
  <conditionalFormatting sqref="AD188:IV188 P188:Z188">
    <cfRule type="cellIs" dxfId="198" priority="347" stopIfTrue="1" operator="lessThan">
      <formula>0</formula>
    </cfRule>
  </conditionalFormatting>
  <conditionalFormatting sqref="AD35:IV35 P35:Z35">
    <cfRule type="cellIs" dxfId="197" priority="337" stopIfTrue="1" operator="lessThan">
      <formula>0</formula>
    </cfRule>
  </conditionalFormatting>
  <conditionalFormatting sqref="K35:O35">
    <cfRule type="expression" dxfId="196" priority="336" stopIfTrue="1">
      <formula>IF(MOD(K35,$G35)&lt;&gt;0,TRUE,FALSE)</formula>
    </cfRule>
  </conditionalFormatting>
  <conditionalFormatting sqref="AD380:IV381 P380:Z381">
    <cfRule type="cellIs" dxfId="195" priority="331" stopIfTrue="1" operator="lessThan">
      <formula>0</formula>
    </cfRule>
  </conditionalFormatting>
  <conditionalFormatting sqref="AD399:IV402 P399:Z402">
    <cfRule type="cellIs" dxfId="194" priority="328" stopIfTrue="1" operator="lessThan">
      <formula>0</formula>
    </cfRule>
  </conditionalFormatting>
  <conditionalFormatting sqref="AD147:IV147 P147:Z147">
    <cfRule type="cellIs" dxfId="193" priority="321" stopIfTrue="1" operator="lessThan">
      <formula>0</formula>
    </cfRule>
  </conditionalFormatting>
  <conditionalFormatting sqref="K412">
    <cfRule type="expression" dxfId="192" priority="317" stopIfTrue="1">
      <formula>IF(MOD(K412,$G412)&lt;&gt;0,TRUE,FALSE)</formula>
    </cfRule>
  </conditionalFormatting>
  <conditionalFormatting sqref="L412:O412">
    <cfRule type="expression" dxfId="191" priority="316" stopIfTrue="1">
      <formula>IF(MOD(L412,$G412)&lt;&gt;0,TRUE,FALSE)</formula>
    </cfRule>
  </conditionalFormatting>
  <conditionalFormatting sqref="K147:O147">
    <cfRule type="expression" dxfId="190" priority="315" stopIfTrue="1">
      <formula>IF(MOD(K147,$G147)&lt;&gt;0,TRUE,FALSE)</formula>
    </cfRule>
  </conditionalFormatting>
  <conditionalFormatting sqref="AD339:IV340 P339:Z340">
    <cfRule type="cellIs" dxfId="189" priority="313" stopIfTrue="1" operator="lessThan">
      <formula>0</formula>
    </cfRule>
  </conditionalFormatting>
  <conditionalFormatting sqref="K297:O297">
    <cfRule type="expression" dxfId="188" priority="310" stopIfTrue="1">
      <formula>IF(MOD(K297,$G297)&lt;&gt;0,TRUE,FALSE)</formula>
    </cfRule>
  </conditionalFormatting>
  <conditionalFormatting sqref="P297:Z297 AD297:IV297">
    <cfRule type="cellIs" dxfId="187" priority="308" stopIfTrue="1" operator="lessThan">
      <formula>0</formula>
    </cfRule>
  </conditionalFormatting>
  <conditionalFormatting sqref="AD300:IV300 P300:Z300">
    <cfRule type="cellIs" dxfId="186" priority="307" stopIfTrue="1" operator="lessThan">
      <formula>0</formula>
    </cfRule>
  </conditionalFormatting>
  <conditionalFormatting sqref="K300:O300">
    <cfRule type="expression" dxfId="185" priority="306" stopIfTrue="1">
      <formula>IF(MOD(K300,$G300)&lt;&gt;0,TRUE,FALSE)</formula>
    </cfRule>
  </conditionalFormatting>
  <conditionalFormatting sqref="AD104:IV105 P104:Z105">
    <cfRule type="cellIs" dxfId="184" priority="304" stopIfTrue="1" operator="lessThan">
      <formula>0</formula>
    </cfRule>
  </conditionalFormatting>
  <conditionalFormatting sqref="AD106:IV106 P106:Z106">
    <cfRule type="cellIs" dxfId="183" priority="301" stopIfTrue="1" operator="lessThan">
      <formula>0</formula>
    </cfRule>
  </conditionalFormatting>
  <conditionalFormatting sqref="AD133:IV133 P133:Z133">
    <cfRule type="cellIs" dxfId="182" priority="292" stopIfTrue="1" operator="lessThan">
      <formula>0</formula>
    </cfRule>
  </conditionalFormatting>
  <conditionalFormatting sqref="K133">
    <cfRule type="expression" dxfId="181" priority="290" stopIfTrue="1">
      <formula>IF(MOD(K133,$G133)&lt;&gt;0,TRUE,FALSE)</formula>
    </cfRule>
  </conditionalFormatting>
  <conditionalFormatting sqref="AD134:IV134 P134:Z134">
    <cfRule type="cellIs" dxfId="180" priority="289" stopIfTrue="1" operator="lessThan">
      <formula>0</formula>
    </cfRule>
  </conditionalFormatting>
  <conditionalFormatting sqref="K134">
    <cfRule type="expression" dxfId="179" priority="287" stopIfTrue="1">
      <formula>IF(MOD(K134,$G134)&lt;&gt;0,TRUE,FALSE)</formula>
    </cfRule>
  </conditionalFormatting>
  <conditionalFormatting sqref="L133">
    <cfRule type="expression" dxfId="178" priority="286" stopIfTrue="1">
      <formula>IF(MOD(L133,$G133)&lt;&gt;0,TRUE,FALSE)</formula>
    </cfRule>
  </conditionalFormatting>
  <conditionalFormatting sqref="L134">
    <cfRule type="expression" dxfId="177" priority="285" stopIfTrue="1">
      <formula>IF(MOD(L134,$G134)&lt;&gt;0,TRUE,FALSE)</formula>
    </cfRule>
  </conditionalFormatting>
  <conditionalFormatting sqref="M133">
    <cfRule type="expression" dxfId="176" priority="284" stopIfTrue="1">
      <formula>IF(MOD(M133,$G133)&lt;&gt;0,TRUE,FALSE)</formula>
    </cfRule>
  </conditionalFormatting>
  <conditionalFormatting sqref="M134">
    <cfRule type="expression" dxfId="175" priority="283" stopIfTrue="1">
      <formula>IF(MOD(M134,$G134)&lt;&gt;0,TRUE,FALSE)</formula>
    </cfRule>
  </conditionalFormatting>
  <conditionalFormatting sqref="N133">
    <cfRule type="expression" dxfId="174" priority="282" stopIfTrue="1">
      <formula>IF(MOD(N133,$G133)&lt;&gt;0,TRUE,FALSE)</formula>
    </cfRule>
  </conditionalFormatting>
  <conditionalFormatting sqref="O133">
    <cfRule type="expression" dxfId="173" priority="280" stopIfTrue="1">
      <formula>IF(MOD(O133,$G133)&lt;&gt;0,TRUE,FALSE)</formula>
    </cfRule>
  </conditionalFormatting>
  <conditionalFormatting sqref="O134">
    <cfRule type="expression" dxfId="172" priority="279" stopIfTrue="1">
      <formula>IF(MOD(O134,$G134)&lt;&gt;0,TRUE,FALSE)</formula>
    </cfRule>
  </conditionalFormatting>
  <conditionalFormatting sqref="N134">
    <cfRule type="expression" dxfId="171" priority="278" stopIfTrue="1">
      <formula>IF(MOD(N134,$G134)&lt;&gt;0,TRUE,FALSE)</formula>
    </cfRule>
  </conditionalFormatting>
  <conditionalFormatting sqref="N135">
    <cfRule type="expression" dxfId="170" priority="277" stopIfTrue="1">
      <formula>IF(MOD(N135,$G135)&lt;&gt;0,TRUE,FALSE)</formula>
    </cfRule>
  </conditionalFormatting>
  <conditionalFormatting sqref="P451:IV451">
    <cfRule type="cellIs" dxfId="169" priority="269" stopIfTrue="1" operator="lessThan">
      <formula>0</formula>
    </cfRule>
  </conditionalFormatting>
  <conditionalFormatting sqref="AD468:IV470 P468:Z470">
    <cfRule type="cellIs" dxfId="168" priority="262" stopIfTrue="1" operator="lessThan">
      <formula>0</formula>
    </cfRule>
  </conditionalFormatting>
  <conditionalFormatting sqref="K470:N470 K468:K469 M468:O469">
    <cfRule type="expression" dxfId="167" priority="261" stopIfTrue="1">
      <formula>IF(MOD(K468,$G468)&lt;&gt;0,TRUE,FALSE)</formula>
    </cfRule>
  </conditionalFormatting>
  <conditionalFormatting sqref="L468:L469">
    <cfRule type="expression" dxfId="166" priority="256" stopIfTrue="1">
      <formula>IF(MOD(L468,$G468)&lt;&gt;0,TRUE,FALSE)</formula>
    </cfRule>
  </conditionalFormatting>
  <conditionalFormatting sqref="O470">
    <cfRule type="expression" dxfId="165" priority="255" stopIfTrue="1">
      <formula>IF(MOD(O470,$G470)&lt;&gt;0,TRUE,FALSE)</formula>
    </cfRule>
  </conditionalFormatting>
  <conditionalFormatting sqref="K451:O451">
    <cfRule type="expression" dxfId="164" priority="251" stopIfTrue="1">
      <formula>IF(MOD(K451,$G451)&lt;&gt;0,TRUE,FALSE)</formula>
    </cfRule>
  </conditionalFormatting>
  <conditionalFormatting sqref="O411:P411">
    <cfRule type="expression" dxfId="163" priority="230" stopIfTrue="1">
      <formula>IF(MOD(O411,$G411)&lt;&gt;0,TRUE,FALSE)</formula>
    </cfRule>
  </conditionalFormatting>
  <conditionalFormatting sqref="K440:O440">
    <cfRule type="expression" dxfId="162" priority="229">
      <formula>IF(MOD(K440,$G440)&lt;&gt;0,TRUE,FALSE)</formula>
    </cfRule>
  </conditionalFormatting>
  <conditionalFormatting sqref="L321:L322">
    <cfRule type="expression" dxfId="161" priority="222" stopIfTrue="1">
      <formula>IF(MOD(L321,$G321)&lt;&gt;0,TRUE,FALSE)</formula>
    </cfRule>
  </conditionalFormatting>
  <conditionalFormatting sqref="M321:M322">
    <cfRule type="expression" dxfId="160" priority="221" stopIfTrue="1">
      <formula>IF(MOD(M321,$G321)&lt;&gt;0,TRUE,FALSE)</formula>
    </cfRule>
  </conditionalFormatting>
  <conditionalFormatting sqref="N321:N322">
    <cfRule type="expression" dxfId="159" priority="220" stopIfTrue="1">
      <formula>IF(MOD(N321,$G321)&lt;&gt;0,TRUE,FALSE)</formula>
    </cfRule>
  </conditionalFormatting>
  <conditionalFormatting sqref="O321:O322">
    <cfRule type="expression" dxfId="158" priority="219" stopIfTrue="1">
      <formula>IF(MOD(O321,$G321)&lt;&gt;0,TRUE,FALSE)</formula>
    </cfRule>
  </conditionalFormatting>
  <conditionalFormatting sqref="AD63:IV65 P63:Z65">
    <cfRule type="cellIs" dxfId="157" priority="212" stopIfTrue="1" operator="lessThan">
      <formula>0</formula>
    </cfRule>
  </conditionalFormatting>
  <conditionalFormatting sqref="Q63:Q65">
    <cfRule type="cellIs" dxfId="156" priority="211" stopIfTrue="1" operator="greaterThan">
      <formula>540</formula>
    </cfRule>
  </conditionalFormatting>
  <conditionalFormatting sqref="K63:O65">
    <cfRule type="expression" dxfId="155" priority="210" stopIfTrue="1">
      <formula>IF(MOD(K63,$G63)&lt;&gt;0,TRUE,FALSE)</formula>
    </cfRule>
  </conditionalFormatting>
  <conditionalFormatting sqref="AD374:IV375 P374:Z375">
    <cfRule type="cellIs" dxfId="154" priority="208" stopIfTrue="1" operator="lessThan">
      <formula>0</formula>
    </cfRule>
  </conditionalFormatting>
  <conditionalFormatting sqref="K374:O375">
    <cfRule type="expression" dxfId="153" priority="207" stopIfTrue="1">
      <formula>IF(MOD(K374,$G374)&lt;&gt;0,TRUE,FALSE)</formula>
    </cfRule>
  </conditionalFormatting>
  <conditionalFormatting sqref="P169:Z169 AD169:IV169">
    <cfRule type="cellIs" dxfId="152" priority="183" stopIfTrue="1" operator="lessThan">
      <formula>0</formula>
    </cfRule>
  </conditionalFormatting>
  <conditionalFormatting sqref="K167:O169">
    <cfRule type="expression" dxfId="151" priority="180" stopIfTrue="1">
      <formula>IF(MOD(K167,$G167)&lt;&gt;0,TRUE,FALSE)</formula>
    </cfRule>
  </conditionalFormatting>
  <conditionalFormatting sqref="P166:Z166 AD166:IV166">
    <cfRule type="cellIs" dxfId="150" priority="166" stopIfTrue="1" operator="lessThan">
      <formula>0</formula>
    </cfRule>
  </conditionalFormatting>
  <conditionalFormatting sqref="Q166">
    <cfRule type="cellIs" dxfId="149" priority="165" stopIfTrue="1" operator="greaterThan">
      <formula>540</formula>
    </cfRule>
  </conditionalFormatting>
  <conditionalFormatting sqref="K166:O166">
    <cfRule type="expression" dxfId="148" priority="163" stopIfTrue="1">
      <formula>IF(MOD(K166,$G166)&lt;&gt;0,TRUE,FALSE)</formula>
    </cfRule>
  </conditionalFormatting>
  <conditionalFormatting sqref="P165:Z165 AD165:IV165">
    <cfRule type="cellIs" dxfId="147" priority="162" stopIfTrue="1" operator="lessThan">
      <formula>0</formula>
    </cfRule>
  </conditionalFormatting>
  <conditionalFormatting sqref="Q165">
    <cfRule type="cellIs" dxfId="146" priority="161" stopIfTrue="1" operator="greaterThan">
      <formula>540</formula>
    </cfRule>
  </conditionalFormatting>
  <conditionalFormatting sqref="K165:O165">
    <cfRule type="expression" dxfId="145" priority="159" stopIfTrue="1">
      <formula>IF(MOD(K165,$G165)&lt;&gt;0,TRUE,FALSE)</formula>
    </cfRule>
  </conditionalFormatting>
  <conditionalFormatting sqref="AD38:IV38 P38:Z38">
    <cfRule type="cellIs" dxfId="144" priority="157" stopIfTrue="1" operator="lessThan">
      <formula>0</formula>
    </cfRule>
  </conditionalFormatting>
  <conditionalFormatting sqref="Q38">
    <cfRule type="cellIs" dxfId="143" priority="156" stopIfTrue="1" operator="greaterThan">
      <formula>540</formula>
    </cfRule>
  </conditionalFormatting>
  <conditionalFormatting sqref="K38:O38">
    <cfRule type="expression" dxfId="142" priority="155" stopIfTrue="1">
      <formula>IF(MOD(K38,$G38)&lt;&gt;0,TRUE,FALSE)</formula>
    </cfRule>
  </conditionalFormatting>
  <conditionalFormatting sqref="K319:O319">
    <cfRule type="expression" dxfId="141" priority="153" stopIfTrue="1">
      <formula>IF(MOD(K319,$G319)&lt;&gt;0,TRUE,FALSE)</formula>
    </cfRule>
  </conditionalFormatting>
  <conditionalFormatting sqref="AD410:IV410 Q410:Z410">
    <cfRule type="cellIs" dxfId="140" priority="151" stopIfTrue="1" operator="lessThan">
      <formula>0</formula>
    </cfRule>
  </conditionalFormatting>
  <conditionalFormatting sqref="K410:N410">
    <cfRule type="expression" dxfId="139" priority="150" stopIfTrue="1">
      <formula>IF(MOD(K410,$G410)&lt;&gt;0,TRUE,FALSE)</formula>
    </cfRule>
  </conditionalFormatting>
  <conditionalFormatting sqref="O410:P410">
    <cfRule type="expression" dxfId="138" priority="149" stopIfTrue="1">
      <formula>IF(MOD(O410,$G410)&lt;&gt;0,TRUE,FALSE)</formula>
    </cfRule>
  </conditionalFormatting>
  <conditionalFormatting sqref="P227:Z227 AD227:IV227">
    <cfRule type="cellIs" dxfId="137" priority="148" stopIfTrue="1" operator="lessThan">
      <formula>0</formula>
    </cfRule>
  </conditionalFormatting>
  <conditionalFormatting sqref="Q227">
    <cfRule type="cellIs" dxfId="136" priority="147" stopIfTrue="1" operator="greaterThan">
      <formula>540</formula>
    </cfRule>
  </conditionalFormatting>
  <conditionalFormatting sqref="P228:Z228 AD228:IV228">
    <cfRule type="cellIs" dxfId="135" priority="144" stopIfTrue="1" operator="lessThan">
      <formula>0</formula>
    </cfRule>
  </conditionalFormatting>
  <conditionalFormatting sqref="Q228">
    <cfRule type="cellIs" dxfId="134" priority="143" stopIfTrue="1" operator="greaterThan">
      <formula>540</formula>
    </cfRule>
  </conditionalFormatting>
  <conditionalFormatting sqref="AD234:IV234 P234:Z234">
    <cfRule type="cellIs" dxfId="133" priority="138" stopIfTrue="1" operator="lessThan">
      <formula>0</formula>
    </cfRule>
  </conditionalFormatting>
  <conditionalFormatting sqref="Q234">
    <cfRule type="cellIs" dxfId="132" priority="137" stopIfTrue="1" operator="greaterThan">
      <formula>540</formula>
    </cfRule>
  </conditionalFormatting>
  <conditionalFormatting sqref="K234:O234">
    <cfRule type="expression" dxfId="131" priority="136" stopIfTrue="1">
      <formula>IF(MOD(K234,$G234)&lt;&gt;0,TRUE,FALSE)</formula>
    </cfRule>
  </conditionalFormatting>
  <conditionalFormatting sqref="K225:O226 K228:O228">
    <cfRule type="expression" dxfId="130" priority="134" stopIfTrue="1">
      <formula>IF(MOD(K225,$G225)&lt;&gt;0,TRUE,FALSE)</formula>
    </cfRule>
  </conditionalFormatting>
  <conditionalFormatting sqref="K227:O227">
    <cfRule type="expression" dxfId="129" priority="133" stopIfTrue="1">
      <formula>IF(MOD(K227,$G227)&lt;&gt;0,TRUE,FALSE)</formula>
    </cfRule>
  </conditionalFormatting>
  <conditionalFormatting sqref="P235:Z235 AD235:IV235">
    <cfRule type="cellIs" dxfId="128" priority="132" stopIfTrue="1" operator="lessThan">
      <formula>0</formula>
    </cfRule>
  </conditionalFormatting>
  <conditionalFormatting sqref="Q235">
    <cfRule type="cellIs" dxfId="127" priority="131" stopIfTrue="1" operator="greaterThan">
      <formula>540</formula>
    </cfRule>
  </conditionalFormatting>
  <conditionalFormatting sqref="K235:O235">
    <cfRule type="expression" dxfId="126" priority="130" stopIfTrue="1">
      <formula>IF(MOD(K235,$G235)&lt;&gt;0,TRUE,FALSE)</formula>
    </cfRule>
  </conditionalFormatting>
  <conditionalFormatting sqref="AD66:IV66 P66:Z66">
    <cfRule type="cellIs" dxfId="125" priority="127" stopIfTrue="1" operator="lessThan">
      <formula>0</formula>
    </cfRule>
  </conditionalFormatting>
  <conditionalFormatting sqref="Q66">
    <cfRule type="cellIs" dxfId="124" priority="126" stopIfTrue="1" operator="greaterThan">
      <formula>540</formula>
    </cfRule>
  </conditionalFormatting>
  <conditionalFormatting sqref="K66:O66">
    <cfRule type="expression" dxfId="123" priority="125" stopIfTrue="1">
      <formula>IF(MOD(K66,$G66)&lt;&gt;0,TRUE,FALSE)</formula>
    </cfRule>
  </conditionalFormatting>
  <conditionalFormatting sqref="AD115:IV115 Q120:Q121 Q117:Q118 P115:Z115">
    <cfRule type="cellIs" dxfId="122" priority="97" stopIfTrue="1" operator="lessThan">
      <formula>0</formula>
    </cfRule>
  </conditionalFormatting>
  <conditionalFormatting sqref="Q120:Q121 Q117:Q118 Q115">
    <cfRule type="cellIs" dxfId="121" priority="96" stopIfTrue="1" operator="greaterThan">
      <formula>540</formula>
    </cfRule>
  </conditionalFormatting>
  <conditionalFormatting sqref="AD117:IV118 P117:Z118">
    <cfRule type="cellIs" dxfId="120" priority="94" stopIfTrue="1" operator="lessThan">
      <formula>0</formula>
    </cfRule>
  </conditionalFormatting>
  <conditionalFormatting sqref="AD120:IV121 P120:Z121">
    <cfRule type="cellIs" dxfId="119" priority="93" stopIfTrue="1" operator="lessThan">
      <formula>0</formula>
    </cfRule>
  </conditionalFormatting>
  <conditionalFormatting sqref="AD119:IV119 P119:Z119">
    <cfRule type="cellIs" dxfId="118" priority="87" stopIfTrue="1" operator="lessThan">
      <formula>0</formula>
    </cfRule>
  </conditionalFormatting>
  <conditionalFormatting sqref="Q123:Q124">
    <cfRule type="cellIs" dxfId="117" priority="80" stopIfTrue="1" operator="lessThan">
      <formula>0</formula>
    </cfRule>
  </conditionalFormatting>
  <conditionalFormatting sqref="Q123:Q124">
    <cfRule type="cellIs" dxfId="116" priority="79" stopIfTrue="1" operator="greaterThan">
      <formula>540</formula>
    </cfRule>
  </conditionalFormatting>
  <conditionalFormatting sqref="P116:Z116 AD116:IV116">
    <cfRule type="cellIs" dxfId="115" priority="84" stopIfTrue="1" operator="lessThan">
      <formula>0</formula>
    </cfRule>
  </conditionalFormatting>
  <conditionalFormatting sqref="Q119">
    <cfRule type="cellIs" dxfId="114" priority="86" stopIfTrue="1" operator="greaterThan">
      <formula>540</formula>
    </cfRule>
  </conditionalFormatting>
  <conditionalFormatting sqref="K119:O119">
    <cfRule type="expression" dxfId="113" priority="85" stopIfTrue="1">
      <formula>IF(MOD(K119,$G119)&lt;&gt;0,TRUE,FALSE)</formula>
    </cfRule>
  </conditionalFormatting>
  <conditionalFormatting sqref="AD123:IV124 P123:Z124">
    <cfRule type="cellIs" dxfId="112" priority="78" stopIfTrue="1" operator="lessThan">
      <formula>0</formula>
    </cfRule>
  </conditionalFormatting>
  <conditionalFormatting sqref="Q116">
    <cfRule type="cellIs" dxfId="111" priority="83" stopIfTrue="1" operator="greaterThan">
      <formula>540</formula>
    </cfRule>
  </conditionalFormatting>
  <conditionalFormatting sqref="K116:O116">
    <cfRule type="expression" dxfId="110" priority="82" stopIfTrue="1">
      <formula>IF(MOD(K116,$G116)&lt;&gt;0,TRUE,FALSE)</formula>
    </cfRule>
  </conditionalFormatting>
  <conditionalFormatting sqref="Q122">
    <cfRule type="cellIs" dxfId="109" priority="77" stopIfTrue="1" operator="lessThan">
      <formula>0</formula>
    </cfRule>
  </conditionalFormatting>
  <conditionalFormatting sqref="Q122">
    <cfRule type="cellIs" dxfId="108" priority="76" stopIfTrue="1" operator="greaterThan">
      <formula>540</formula>
    </cfRule>
  </conditionalFormatting>
  <conditionalFormatting sqref="AD122:IV122 P122:Z122">
    <cfRule type="cellIs" dxfId="107" priority="75" stopIfTrue="1" operator="lessThan">
      <formula>0</formula>
    </cfRule>
  </conditionalFormatting>
  <conditionalFormatting sqref="K122:O122">
    <cfRule type="expression" dxfId="106" priority="74" stopIfTrue="1">
      <formula>IF(MOD(K122,$G122)&lt;&gt;0,TRUE,FALSE)</formula>
    </cfRule>
  </conditionalFormatting>
  <conditionalFormatting sqref="AD125:IV125 Q125:Q127 P125 R125:Z125">
    <cfRule type="cellIs" dxfId="105" priority="73" stopIfTrue="1" operator="lessThan">
      <formula>0</formula>
    </cfRule>
  </conditionalFormatting>
  <conditionalFormatting sqref="Q125:Q127">
    <cfRule type="cellIs" dxfId="104" priority="72" stopIfTrue="1" operator="greaterThan">
      <formula>540</formula>
    </cfRule>
  </conditionalFormatting>
  <conditionalFormatting sqref="K125:O125">
    <cfRule type="expression" dxfId="103" priority="71" stopIfTrue="1">
      <formula>IF(MOD(K125,$G125)&lt;&gt;0,TRUE,FALSE)</formula>
    </cfRule>
  </conditionalFormatting>
  <conditionalFormatting sqref="AD126:IV127 P126:Z127">
    <cfRule type="cellIs" dxfId="102" priority="69" stopIfTrue="1" operator="lessThan">
      <formula>0</formula>
    </cfRule>
  </conditionalFormatting>
  <conditionalFormatting sqref="P347:Z350 AD347:IV350 AD354:IV362 P354:Z362">
    <cfRule type="cellIs" dxfId="101" priority="61" stopIfTrue="1" operator="lessThan">
      <formula>0</formula>
    </cfRule>
  </conditionalFormatting>
  <conditionalFormatting sqref="AD33:IV33 P33:Z33">
    <cfRule type="cellIs" dxfId="100" priority="60" stopIfTrue="1" operator="lessThan">
      <formula>0</formula>
    </cfRule>
  </conditionalFormatting>
  <conditionalFormatting sqref="Q33">
    <cfRule type="cellIs" dxfId="99" priority="59" stopIfTrue="1" operator="greaterThan">
      <formula>540</formula>
    </cfRule>
  </conditionalFormatting>
  <conditionalFormatting sqref="K33:O33">
    <cfRule type="expression" dxfId="98" priority="58" stopIfTrue="1">
      <formula>IF(MOD(K33,$G33)&lt;&gt;0,TRUE,FALSE)</formula>
    </cfRule>
  </conditionalFormatting>
  <conditionalFormatting sqref="AD448:IV448 P448:Z448">
    <cfRule type="cellIs" dxfId="97" priority="56" stopIfTrue="1" operator="lessThan">
      <formula>0</formula>
    </cfRule>
  </conditionalFormatting>
  <conditionalFormatting sqref="K448:O448">
    <cfRule type="expression" dxfId="96" priority="55" stopIfTrue="1">
      <formula>IF(MOD(K448,$G448)&lt;&gt;0,TRUE,FALSE)</formula>
    </cfRule>
  </conditionalFormatting>
  <conditionalFormatting sqref="P450:IV450">
    <cfRule type="cellIs" dxfId="95" priority="52" stopIfTrue="1" operator="lessThan">
      <formula>0</formula>
    </cfRule>
  </conditionalFormatting>
  <conditionalFormatting sqref="K450:O450">
    <cfRule type="expression" dxfId="94" priority="51" stopIfTrue="1">
      <formula>IF(MOD(K450,$G450)&lt;&gt;0,TRUE,FALSE)</formula>
    </cfRule>
  </conditionalFormatting>
  <conditionalFormatting sqref="P457:Z457 AD457:IV457">
    <cfRule type="cellIs" dxfId="93" priority="50" stopIfTrue="1" operator="lessThan">
      <formula>0</formula>
    </cfRule>
  </conditionalFormatting>
  <conditionalFormatting sqref="K457:O457">
    <cfRule type="expression" dxfId="92" priority="48" stopIfTrue="1">
      <formula>IF(MOD(K457,$G457)&lt;&gt;0,TRUE,FALSE)</formula>
    </cfRule>
  </conditionalFormatting>
  <conditionalFormatting sqref="AD312:IV312 P312:Z312">
    <cfRule type="cellIs" dxfId="91" priority="47" stopIfTrue="1" operator="lessThan">
      <formula>0</formula>
    </cfRule>
  </conditionalFormatting>
  <conditionalFormatting sqref="K312:O312">
    <cfRule type="expression" dxfId="90" priority="46" stopIfTrue="1">
      <formula>IF(MOD(K312,$G312)&lt;&gt;0,TRUE,FALSE)</formula>
    </cfRule>
  </conditionalFormatting>
  <conditionalFormatting sqref="K313:O313">
    <cfRule type="expression" dxfId="89" priority="39" stopIfTrue="1">
      <formula>IF(MOD(K313,$G313)&lt;&gt;0,TRUE,FALSE)</formula>
    </cfRule>
  </conditionalFormatting>
  <conditionalFormatting sqref="P307:Z307 AD307:IV307">
    <cfRule type="cellIs" dxfId="88" priority="43" stopIfTrue="1" operator="lessThan">
      <formula>0</formula>
    </cfRule>
  </conditionalFormatting>
  <conditionalFormatting sqref="K307:O307">
    <cfRule type="expression" dxfId="87" priority="42" stopIfTrue="1">
      <formula>IF(MOD(K307,$G307)&lt;&gt;0,TRUE,FALSE)</formula>
    </cfRule>
  </conditionalFormatting>
  <conditionalFormatting sqref="AD313:IV313 P313:Z313">
    <cfRule type="cellIs" dxfId="86" priority="40" stopIfTrue="1" operator="lessThan">
      <formula>0</formula>
    </cfRule>
  </conditionalFormatting>
  <conditionalFormatting sqref="AD16:IV16 P16:Z16">
    <cfRule type="cellIs" dxfId="85" priority="38" stopIfTrue="1" operator="lessThan">
      <formula>0</formula>
    </cfRule>
  </conditionalFormatting>
  <conditionalFormatting sqref="Q16">
    <cfRule type="cellIs" dxfId="84" priority="37" stopIfTrue="1" operator="greaterThan">
      <formula>540</formula>
    </cfRule>
  </conditionalFormatting>
  <conditionalFormatting sqref="K16:O16">
    <cfRule type="expression" dxfId="83" priority="35" stopIfTrue="1">
      <formula>IF(MOD(K16,$G16)&lt;&gt;0,TRUE,FALSE)</formula>
    </cfRule>
  </conditionalFormatting>
  <conditionalFormatting sqref="P351:Z352 AD351:IV352">
    <cfRule type="cellIs" dxfId="82" priority="28" stopIfTrue="1" operator="lessThan">
      <formula>0</formula>
    </cfRule>
  </conditionalFormatting>
  <conditionalFormatting sqref="P353:Z353 AD353:IV353">
    <cfRule type="cellIs" dxfId="81" priority="24" stopIfTrue="1" operator="lessThan">
      <formula>0</formula>
    </cfRule>
  </conditionalFormatting>
  <conditionalFormatting sqref="P248:Z248">
    <cfRule type="cellIs" dxfId="80" priority="23" stopIfTrue="1" operator="lessThan">
      <formula>0</formula>
    </cfRule>
  </conditionalFormatting>
  <conditionalFormatting sqref="Q248">
    <cfRule type="cellIs" dxfId="79" priority="22" stopIfTrue="1" operator="greaterThan">
      <formula>540</formula>
    </cfRule>
  </conditionalFormatting>
  <conditionalFormatting sqref="AD248:IV248">
    <cfRule type="cellIs" dxfId="78" priority="21" stopIfTrue="1" operator="lessThan">
      <formula>0</formula>
    </cfRule>
  </conditionalFormatting>
  <conditionalFormatting sqref="K248:O248">
    <cfRule type="expression" dxfId="77" priority="20" stopIfTrue="1">
      <formula>IF(MOD(K248,$G248)&lt;&gt;0,TRUE,FALSE)</formula>
    </cfRule>
  </conditionalFormatting>
  <conditionalFormatting sqref="Q241">
    <cfRule type="cellIs" dxfId="76" priority="18" stopIfTrue="1" operator="lessThan">
      <formula>0</formula>
    </cfRule>
  </conditionalFormatting>
  <conditionalFormatting sqref="Q241">
    <cfRule type="cellIs" dxfId="75" priority="17" stopIfTrue="1" operator="greaterThan">
      <formula>540</formula>
    </cfRule>
  </conditionalFormatting>
  <conditionalFormatting sqref="AD241:IV241 P241:Z241">
    <cfRule type="cellIs" dxfId="74" priority="15" stopIfTrue="1" operator="lessThan">
      <formula>0</formula>
    </cfRule>
  </conditionalFormatting>
  <conditionalFormatting sqref="K241:O241">
    <cfRule type="expression" dxfId="73" priority="14" stopIfTrue="1">
      <formula>IF(MOD(K241,$G241)&lt;&gt;0,TRUE,FALSE)</formula>
    </cfRule>
  </conditionalFormatting>
  <conditionalFormatting sqref="P373:Z373 AD373:IV373">
    <cfRule type="cellIs" dxfId="72" priority="13" stopIfTrue="1" operator="lessThan">
      <formula>0</formula>
    </cfRule>
  </conditionalFormatting>
  <conditionalFormatting sqref="K373:O373">
    <cfRule type="expression" dxfId="71" priority="12" stopIfTrue="1">
      <formula>IF(MOD(K373,$G373)&lt;&gt;0,TRUE,FALSE)</formula>
    </cfRule>
  </conditionalFormatting>
  <conditionalFormatting sqref="P436:Z436 AD436:IV436">
    <cfRule type="cellIs" dxfId="70" priority="9" stopIfTrue="1" operator="lessThan">
      <formula>0</formula>
    </cfRule>
  </conditionalFormatting>
  <conditionalFormatting sqref="K436:O436">
    <cfRule type="expression" dxfId="69" priority="8" stopIfTrue="1">
      <formula>IF(MOD(K436,$G436)&lt;&gt;0,TRUE,FALSE)</formula>
    </cfRule>
  </conditionalFormatting>
  <conditionalFormatting sqref="AD474:IV475 P474:Z475">
    <cfRule type="cellIs" dxfId="68" priority="7" stopIfTrue="1" operator="lessThan">
      <formula>0</formula>
    </cfRule>
  </conditionalFormatting>
  <conditionalFormatting sqref="K474:O475">
    <cfRule type="expression" dxfId="67" priority="6" stopIfTrue="1">
      <formula>IF(MOD(K474,$G474)&lt;&gt;0,TRUE,FALSE)</formula>
    </cfRule>
  </conditionalFormatting>
  <conditionalFormatting sqref="P429:Z429 AD429:IV429">
    <cfRule type="cellIs" dxfId="66" priority="3" stopIfTrue="1" operator="lessThan">
      <formula>0</formula>
    </cfRule>
  </conditionalFormatting>
  <conditionalFormatting sqref="K429:O429">
    <cfRule type="expression" dxfId="65" priority="2" stopIfTrue="1">
      <formula>IF(MOD(K429,$G429)&lt;&gt;0,TRUE,FALSE)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23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A13:A40 A42:A125 A128:A341 A343:A483</xm:sqref>
        </x14:conditionalFormatting>
        <x14:conditionalFormatting xmlns:xm="http://schemas.microsoft.com/office/excel/2006/main">
          <x14:cfRule type="expression" priority="446" id="{52796749-987F-4AE3-9CC3-81F4F1C3E2FC}">
            <xm:f>-MATCH($A41,'\\server\zayavki\Архив\4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A41</xm:sqref>
        </x14:conditionalFormatting>
        <x14:conditionalFormatting xmlns:xm="http://schemas.microsoft.com/office/excel/2006/main">
          <x14:cfRule type="expression" priority="271" id="{0A2EF05E-879D-4AAC-9F48-320D96E8A945}">
            <xm:f>-MATCH($A342,'\\server\zayavki\30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A342</xm:sqref>
        </x14:conditionalFormatting>
        <x14:conditionalFormatting xmlns:xm="http://schemas.microsoft.com/office/excel/2006/main">
          <x14:cfRule type="expression" priority="70" id="{344C3954-C72D-4421-9051-A0855B6F321F}">
            <xm:f>-MATCH($A126,'\\server\zayavki\Архив\32 версия\[32 версия ОБЩАЯ с  04.12.2023.xlsx]Лист3'!#REF!,0)</xm:f>
            <x14:dxf>
              <fill>
                <patternFill>
                  <bgColor rgb="FF92D050"/>
                </patternFill>
              </fill>
            </x14:dxf>
          </x14:cfRule>
          <xm:sqref>A126:A127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1"/>
  <sheetViews>
    <sheetView zoomScale="85" zoomScaleNormal="85" workbookViewId="0">
      <pane ySplit="1" topLeftCell="A441" activePane="bottomLeft" state="frozen"/>
      <selection pane="bottomLeft" activeCell="A450" sqref="A450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689"/>
      <c r="B2" s="25" t="s">
        <v>1</v>
      </c>
      <c r="C2" s="179"/>
      <c r="D2" s="25"/>
      <c r="E2" s="25"/>
      <c r="F2" s="25"/>
    </row>
    <row r="3" spans="1:12" s="26" customFormat="1" ht="13.5" thickBot="1" x14ac:dyDescent="0.25">
      <c r="A3" s="337"/>
      <c r="B3" s="649" t="s">
        <v>3</v>
      </c>
      <c r="C3" s="48" t="s">
        <v>37</v>
      </c>
      <c r="D3" s="95">
        <v>40</v>
      </c>
      <c r="E3" s="82">
        <v>0.67</v>
      </c>
      <c r="F3" s="494">
        <v>80</v>
      </c>
      <c r="G3" s="468">
        <f>IFERROR(SUMIF(Лист1!$A:$A,Лист3!$A3,Лист1!K:K)/$F3,0)</f>
        <v>0</v>
      </c>
      <c r="H3" s="468">
        <f>IFERROR(SUMIF(Лист1!$A:$A,Лист3!$A3,Лист1!L:L)/$F3,0)</f>
        <v>0</v>
      </c>
      <c r="I3" s="468">
        <f>IFERROR(SUMIF(Лист1!$A:$A,Лист3!$A3,Лист1!M:M)/$F3,0)</f>
        <v>0</v>
      </c>
      <c r="J3" s="468">
        <f>IFERROR(SUMIF(Лист1!$A:$A,Лист3!$A3,Лист1!N:N)/$F3,0)</f>
        <v>0</v>
      </c>
      <c r="K3" s="468">
        <f>IFERROR(SUMIF(Лист1!$A:$A,Лист3!$A3,Лист1!O:O)/$F3,0)</f>
        <v>0</v>
      </c>
      <c r="L3" s="468">
        <f>IFERROR(SUMIF(Лист1!$A:$A,Лист3!$A3,Лист1!P:P)/$F3,0)</f>
        <v>0</v>
      </c>
    </row>
    <row r="4" spans="1:12" s="26" customFormat="1" x14ac:dyDescent="0.2">
      <c r="A4" s="338" t="s">
        <v>512</v>
      </c>
      <c r="B4" s="99" t="s">
        <v>3</v>
      </c>
      <c r="C4" s="46" t="s">
        <v>29</v>
      </c>
      <c r="D4" s="469">
        <v>20</v>
      </c>
      <c r="E4" s="82">
        <v>0.67</v>
      </c>
      <c r="F4" s="28">
        <v>144</v>
      </c>
      <c r="G4" s="468">
        <f>IFERROR(SUMIF(Лист1!$A:$A,Лист3!$A4,Лист1!K:K)/$F4,0)</f>
        <v>0</v>
      </c>
      <c r="H4" s="468">
        <f>IFERROR(SUMIF(Лист1!$A:$A,Лист3!$A4,Лист1!L:L)/$F4,0)</f>
        <v>0</v>
      </c>
      <c r="I4" s="468">
        <f>IFERROR(SUMIF(Лист1!$A:$A,Лист3!$A4,Лист1!M:M)/$F4,0)</f>
        <v>0</v>
      </c>
      <c r="J4" s="468">
        <f>IFERROR(SUMIF(Лист1!$A:$A,Лист3!$A4,Лист1!N:N)/$F4,0)</f>
        <v>0</v>
      </c>
      <c r="K4" s="468">
        <f>IFERROR(SUMIF(Лист1!$A:$A,Лист3!$A4,Лист1!O:O)/$F4,0)</f>
        <v>0</v>
      </c>
      <c r="L4" s="468">
        <f>IFERROR(SUMIF(Лист1!$A:$A,Лист3!$A4,Лист1!P:P)/$F4,0)</f>
        <v>0</v>
      </c>
    </row>
    <row r="5" spans="1:12" s="26" customFormat="1" x14ac:dyDescent="0.2">
      <c r="A5" s="338" t="s">
        <v>254</v>
      </c>
      <c r="B5" s="185" t="s">
        <v>3</v>
      </c>
      <c r="C5" s="50" t="s">
        <v>47</v>
      </c>
      <c r="D5" s="470">
        <v>20</v>
      </c>
      <c r="E5" s="180">
        <v>0.67</v>
      </c>
      <c r="F5" s="30">
        <v>80</v>
      </c>
      <c r="G5" s="468">
        <f>IFERROR(SUMIF(Лист1!$A:$A,Лист3!$A5,Лист1!K:K)/$F5,0)</f>
        <v>0</v>
      </c>
      <c r="H5" s="468">
        <f>IFERROR(SUMIF(Лист1!$A:$A,Лист3!$A5,Лист1!L:L)/$F5,0)</f>
        <v>0</v>
      </c>
      <c r="I5" s="468">
        <f>IFERROR(SUMIF(Лист1!$A:$A,Лист3!$A5,Лист1!M:M)/$F5,0)</f>
        <v>0</v>
      </c>
      <c r="J5" s="468">
        <f>IFERROR(SUMIF(Лист1!$A:$A,Лист3!$A5,Лист1!N:N)/$F5,0)</f>
        <v>0</v>
      </c>
      <c r="K5" s="468">
        <f>IFERROR(SUMIF(Лист1!$A:$A,Лист3!$A5,Лист1!O:O)/$F5,0)</f>
        <v>0</v>
      </c>
      <c r="L5" s="468">
        <f>IFERROR(SUMIF(Лист1!$A:$A,Лист3!$A5,Лист1!P:P)/$F5,0)</f>
        <v>0</v>
      </c>
    </row>
    <row r="6" spans="1:12" s="26" customFormat="1" x14ac:dyDescent="0.2">
      <c r="A6" s="338" t="s">
        <v>255</v>
      </c>
      <c r="B6" s="185" t="s">
        <v>3</v>
      </c>
      <c r="C6" s="50" t="s">
        <v>48</v>
      </c>
      <c r="D6" s="471">
        <v>10</v>
      </c>
      <c r="E6" s="181">
        <v>0.505</v>
      </c>
      <c r="F6" s="52">
        <v>80</v>
      </c>
      <c r="G6" s="468">
        <f>IFERROR(SUMIF(Лист1!$A:$A,Лист3!$A6,Лист1!K:K)/$F6,0)</f>
        <v>0</v>
      </c>
      <c r="H6" s="468">
        <f>IFERROR(SUMIF(Лист1!$A:$A,Лист3!$A6,Лист1!L:L)/$F6,0)</f>
        <v>0</v>
      </c>
      <c r="I6" s="468">
        <f>IFERROR(SUMIF(Лист1!$A:$A,Лист3!$A6,Лист1!M:M)/$F6,0)</f>
        <v>0</v>
      </c>
      <c r="J6" s="468">
        <f>IFERROR(SUMIF(Лист1!$A:$A,Лист3!$A6,Лист1!N:N)/$F6,0)</f>
        <v>0</v>
      </c>
      <c r="K6" s="468">
        <f>IFERROR(SUMIF(Лист1!$A:$A,Лист3!$A6,Лист1!O:O)/$F6,0)</f>
        <v>0</v>
      </c>
      <c r="L6" s="468">
        <f>IFERROR(SUMIF(Лист1!$A:$A,Лист3!$A6,Лист1!P:P)/$F6,0)</f>
        <v>0</v>
      </c>
    </row>
    <row r="7" spans="1:12" s="26" customFormat="1" x14ac:dyDescent="0.2">
      <c r="A7" s="1012" t="s">
        <v>1272</v>
      </c>
      <c r="B7" s="872" t="s">
        <v>1273</v>
      </c>
      <c r="C7" s="50" t="s">
        <v>48</v>
      </c>
      <c r="D7" s="471">
        <v>10</v>
      </c>
      <c r="E7" s="181">
        <v>0.505</v>
      </c>
      <c r="F7" s="52">
        <v>80</v>
      </c>
      <c r="G7" s="468">
        <f>IFERROR(SUMIF(Лист1!$A:$A,Лист3!$A7,Лист1!K:K)/$F7,0)</f>
        <v>0</v>
      </c>
      <c r="H7" s="468">
        <f>IFERROR(SUMIF(Лист1!$A:$A,Лист3!$A7,Лист1!L:L)/$F7,0)</f>
        <v>0</v>
      </c>
      <c r="I7" s="468">
        <f>IFERROR(SUMIF(Лист1!$A:$A,Лист3!$A7,Лист1!M:M)/$F7,0)</f>
        <v>0</v>
      </c>
      <c r="J7" s="468">
        <f>IFERROR(SUMIF(Лист1!$A:$A,Лист3!$A7,Лист1!N:N)/$F7,0)</f>
        <v>0</v>
      </c>
      <c r="K7" s="468">
        <f>IFERROR(SUMIF(Лист1!$A:$A,Лист3!$A7,Лист1!O:O)/$F7,0)</f>
        <v>0</v>
      </c>
      <c r="L7" s="468">
        <f>IFERROR(SUMIF(Лист1!$A:$A,Лист3!$A7,Лист1!P:P)/$F7,0)</f>
        <v>0</v>
      </c>
    </row>
    <row r="8" spans="1:12" s="26" customFormat="1" x14ac:dyDescent="0.2">
      <c r="A8" s="338" t="s">
        <v>1300</v>
      </c>
      <c r="B8" s="740" t="s">
        <v>1299</v>
      </c>
      <c r="C8" s="741" t="s">
        <v>15</v>
      </c>
      <c r="D8" s="742">
        <v>8</v>
      </c>
      <c r="E8" s="59">
        <v>0.505</v>
      </c>
      <c r="F8" s="52">
        <v>64</v>
      </c>
      <c r="G8" s="468">
        <f>IFERROR(SUMIF(Лист1!$A:$A,Лист3!$A8,Лист1!K:K)/$F8,0)</f>
        <v>0</v>
      </c>
      <c r="H8" s="468">
        <f>IFERROR(SUMIF(Лист1!$A:$A,Лист3!$A8,Лист1!L:L)/$F8,0)</f>
        <v>0</v>
      </c>
      <c r="I8" s="468">
        <f>IFERROR(SUMIF(Лист1!$A:$A,Лист3!$A8,Лист1!M:M)/$F8,0)</f>
        <v>0</v>
      </c>
      <c r="J8" s="468">
        <f>IFERROR(SUMIF(Лист1!$A:$A,Лист3!$A8,Лист1!N:N)/$F8,0)</f>
        <v>0</v>
      </c>
      <c r="K8" s="468">
        <f>IFERROR(SUMIF(Лист1!$A:$A,Лист3!$A8,Лист1!O:O)/$F8,0)</f>
        <v>0</v>
      </c>
      <c r="L8" s="468">
        <f>IFERROR(SUMIF(Лист1!$A:$A,Лист3!$A8,Лист1!P:P)/$F8,0)</f>
        <v>0</v>
      </c>
    </row>
    <row r="9" spans="1:12" s="26" customFormat="1" ht="13.5" thickBot="1" x14ac:dyDescent="0.25">
      <c r="A9" s="690" t="s">
        <v>256</v>
      </c>
      <c r="B9" s="101" t="s">
        <v>4</v>
      </c>
      <c r="C9" s="53" t="s">
        <v>5</v>
      </c>
      <c r="D9" s="472">
        <v>12</v>
      </c>
      <c r="E9" s="182">
        <v>0.505</v>
      </c>
      <c r="F9" s="35">
        <v>54</v>
      </c>
      <c r="G9" s="468">
        <f>IFERROR(SUMIF(Лист1!$A:$A,Лист3!$A9,Лист1!K:K)/$F9,0)</f>
        <v>0</v>
      </c>
      <c r="H9" s="468">
        <f>IFERROR(SUMIF(Лист1!$A:$A,Лист3!$A9,Лист1!L:L)/$F9,0)</f>
        <v>0</v>
      </c>
      <c r="I9" s="468">
        <f>IFERROR(SUMIF(Лист1!$A:$A,Лист3!$A9,Лист1!M:M)/$F9,0)</f>
        <v>0</v>
      </c>
      <c r="J9" s="468">
        <f>IFERROR(SUMIF(Лист1!$A:$A,Лист3!$A9,Лист1!N:N)/$F9,0)</f>
        <v>0</v>
      </c>
      <c r="K9" s="468">
        <f>IFERROR(SUMIF(Лист1!$A:$A,Лист3!$A9,Лист1!O:O)/$F9,0)</f>
        <v>0</v>
      </c>
      <c r="L9" s="468">
        <f>IFERROR(SUMIF(Лист1!$A:$A,Лист3!$A9,Лист1!P:P)/$F9,0)</f>
        <v>0</v>
      </c>
    </row>
    <row r="10" spans="1:12" s="26" customFormat="1" ht="13.5" thickBot="1" x14ac:dyDescent="0.25">
      <c r="A10" s="338"/>
      <c r="B10" s="25" t="s">
        <v>6</v>
      </c>
      <c r="C10" s="187"/>
      <c r="D10" s="45"/>
      <c r="E10" s="45"/>
      <c r="F10" s="45"/>
      <c r="G10" s="468">
        <f>IFERROR(SUMIF(Лист1!$A:$A,Лист3!$A10,Лист1!K:K)/$F10,0)</f>
        <v>0</v>
      </c>
      <c r="H10" s="468">
        <f>IFERROR(SUMIF(Лист1!$A:$A,Лист3!$A10,Лист1!L:L)/$F10,0)</f>
        <v>0</v>
      </c>
      <c r="I10" s="468">
        <f>IFERROR(SUMIF(Лист1!$A:$A,Лист3!$A10,Лист1!M:M)/$F10,0)</f>
        <v>0</v>
      </c>
      <c r="J10" s="468">
        <f>IFERROR(SUMIF(Лист1!$A:$A,Лист3!$A10,Лист1!N:N)/$F10,0)</f>
        <v>0</v>
      </c>
      <c r="K10" s="468">
        <f>IFERROR(SUMIF(Лист1!$A:$A,Лист3!$A10,Лист1!O:O)/$F10,0)</f>
        <v>0</v>
      </c>
      <c r="L10" s="468">
        <f>IFERROR(SUMIF(Лист1!$A:$A,Лист3!$A10,Лист1!P:P)/$F10,0)</f>
        <v>0</v>
      </c>
    </row>
    <row r="11" spans="1:12" s="26" customFormat="1" x14ac:dyDescent="0.2">
      <c r="A11" s="690" t="s">
        <v>511</v>
      </c>
      <c r="B11" s="99" t="s">
        <v>3</v>
      </c>
      <c r="C11" s="46" t="s">
        <v>29</v>
      </c>
      <c r="D11" s="81">
        <v>20</v>
      </c>
      <c r="E11" s="82">
        <v>0.67</v>
      </c>
      <c r="F11" s="494">
        <v>144</v>
      </c>
      <c r="G11" s="468">
        <f>IFERROR(SUMIF(Лист1!$A:$A,Лист3!$A11,Лист1!K:K)/$F11,0)</f>
        <v>0</v>
      </c>
      <c r="H11" s="468">
        <f>IFERROR(SUMIF(Лист1!$A:$A,Лист3!$A11,Лист1!L:L)/$F11,0)</f>
        <v>0</v>
      </c>
      <c r="I11" s="468">
        <f>IFERROR(SUMIF(Лист1!$A:$A,Лист3!$A11,Лист1!M:M)/$F11,0)</f>
        <v>0</v>
      </c>
      <c r="J11" s="468">
        <f>IFERROR(SUMIF(Лист1!$A:$A,Лист3!$A11,Лист1!N:N)/$F11,0)</f>
        <v>0</v>
      </c>
      <c r="K11" s="468">
        <f>IFERROR(SUMIF(Лист1!$A:$A,Лист3!$A11,Лист1!O:O)/$F11,0)</f>
        <v>0</v>
      </c>
      <c r="L11" s="468">
        <f>IFERROR(SUMIF(Лист1!$A:$A,Лист3!$A11,Лист1!P:P)/$F11,0)</f>
        <v>0</v>
      </c>
    </row>
    <row r="12" spans="1:12" s="26" customFormat="1" x14ac:dyDescent="0.2">
      <c r="A12" s="690" t="s">
        <v>257</v>
      </c>
      <c r="B12" s="185" t="s">
        <v>3</v>
      </c>
      <c r="C12" s="50" t="s">
        <v>47</v>
      </c>
      <c r="D12" s="183">
        <v>20</v>
      </c>
      <c r="E12" s="180">
        <v>0.67</v>
      </c>
      <c r="F12" s="495">
        <v>80</v>
      </c>
      <c r="G12" s="468">
        <f>IFERROR(SUMIF(Лист1!$A:$A,Лист3!$A12,Лист1!K:K)/$F12,0)</f>
        <v>0</v>
      </c>
      <c r="H12" s="468">
        <f>IFERROR(SUMIF(Лист1!$A:$A,Лист3!$A12,Лист1!L:L)/$F12,0)</f>
        <v>0</v>
      </c>
      <c r="I12" s="468">
        <f>IFERROR(SUMIF(Лист1!$A:$A,Лист3!$A12,Лист1!M:M)/$F12,0)</f>
        <v>0</v>
      </c>
      <c r="J12" s="468">
        <f>IFERROR(SUMIF(Лист1!$A:$A,Лист3!$A12,Лист1!N:N)/$F12,0)</f>
        <v>0</v>
      </c>
      <c r="K12" s="468">
        <f>IFERROR(SUMIF(Лист1!$A:$A,Лист3!$A12,Лист1!O:O)/$F12,0)</f>
        <v>0</v>
      </c>
      <c r="L12" s="468">
        <f>IFERROR(SUMIF(Лист1!$A:$A,Лист3!$A12,Лист1!P:P)/$F12,0)</f>
        <v>0</v>
      </c>
    </row>
    <row r="13" spans="1:12" s="26" customFormat="1" x14ac:dyDescent="0.2">
      <c r="A13" s="690" t="s">
        <v>943</v>
      </c>
      <c r="B13" s="185" t="s">
        <v>776</v>
      </c>
      <c r="C13" s="50" t="s">
        <v>47</v>
      </c>
      <c r="D13" s="183">
        <v>20</v>
      </c>
      <c r="E13" s="180">
        <v>0.67</v>
      </c>
      <c r="F13" s="495">
        <v>80</v>
      </c>
      <c r="G13" s="468">
        <f>IFERROR(SUMIF(Лист1!$A:$A,Лист3!$A13,Лист1!K:K)/$F13,0)</f>
        <v>0</v>
      </c>
      <c r="H13" s="468">
        <f>IFERROR(SUMIF(Лист1!$A:$A,Лист3!$A13,Лист1!L:L)/$F13,0)</f>
        <v>0</v>
      </c>
      <c r="I13" s="468">
        <f>IFERROR(SUMIF(Лист1!$A:$A,Лист3!$A13,Лист1!M:M)/$F13,0)</f>
        <v>0</v>
      </c>
      <c r="J13" s="468">
        <f>IFERROR(SUMIF(Лист1!$A:$A,Лист3!$A13,Лист1!N:N)/$F13,0)</f>
        <v>0</v>
      </c>
      <c r="K13" s="468">
        <f>IFERROR(SUMIF(Лист1!$A:$A,Лист3!$A13,Лист1!O:O)/$F13,0)</f>
        <v>0</v>
      </c>
      <c r="L13" s="468">
        <f>IFERROR(SUMIF(Лист1!$A:$A,Лист3!$A13,Лист1!P:P)/$F13,0)</f>
        <v>0</v>
      </c>
    </row>
    <row r="14" spans="1:12" s="26" customFormat="1" x14ac:dyDescent="0.2">
      <c r="A14" s="338" t="s">
        <v>386</v>
      </c>
      <c r="B14" s="185" t="s">
        <v>3</v>
      </c>
      <c r="C14" s="50" t="s">
        <v>48</v>
      </c>
      <c r="D14" s="107">
        <v>10</v>
      </c>
      <c r="E14" s="181">
        <v>0.505</v>
      </c>
      <c r="F14" s="480">
        <v>80</v>
      </c>
      <c r="G14" s="468">
        <f>IFERROR(SUMIF(Лист1!$A:$A,Лист3!$A14,Лист1!K:K)/$F14,0)</f>
        <v>0</v>
      </c>
      <c r="H14" s="468">
        <f>IFERROR(SUMIF(Лист1!$A:$A,Лист3!$A14,Лист1!L:L)/$F14,0)</f>
        <v>0</v>
      </c>
      <c r="I14" s="468">
        <f>IFERROR(SUMIF(Лист1!$A:$A,Лист3!$A14,Лист1!M:M)/$F14,0)</f>
        <v>0</v>
      </c>
      <c r="J14" s="468">
        <f>IFERROR(SUMIF(Лист1!$A:$A,Лист3!$A14,Лист1!N:N)/$F14,0)</f>
        <v>0</v>
      </c>
      <c r="K14" s="468">
        <f>IFERROR(SUMIF(Лист1!$A:$A,Лист3!$A14,Лист1!O:O)/$F14,0)</f>
        <v>0</v>
      </c>
      <c r="L14" s="468">
        <f>IFERROR(SUMIF(Лист1!$A:$A,Лист3!$A14,Лист1!P:P)/$F14,0)</f>
        <v>0</v>
      </c>
    </row>
    <row r="15" spans="1:12" s="26" customFormat="1" x14ac:dyDescent="0.2">
      <c r="A15" s="1012" t="s">
        <v>1274</v>
      </c>
      <c r="B15" s="185" t="s">
        <v>1275</v>
      </c>
      <c r="C15" s="50" t="s">
        <v>48</v>
      </c>
      <c r="D15" s="107">
        <v>10</v>
      </c>
      <c r="E15" s="181">
        <v>0.505</v>
      </c>
      <c r="F15" s="480">
        <v>80</v>
      </c>
      <c r="G15" s="468">
        <f>IFERROR(SUMIF(Лист1!$A:$A,Лист3!$A15,Лист1!K:K)/$F15,0)</f>
        <v>0</v>
      </c>
      <c r="H15" s="468">
        <f>IFERROR(SUMIF(Лист1!$A:$A,Лист3!$A15,Лист1!L:L)/$F15,0)</f>
        <v>0</v>
      </c>
      <c r="I15" s="468">
        <f>IFERROR(SUMIF(Лист1!$A:$A,Лист3!$A15,Лист1!M:M)/$F15,0)</f>
        <v>0</v>
      </c>
      <c r="J15" s="468">
        <f>IFERROR(SUMIF(Лист1!$A:$A,Лист3!$A15,Лист1!N:N)/$F15,0)</f>
        <v>0</v>
      </c>
      <c r="K15" s="468">
        <f>IFERROR(SUMIF(Лист1!$A:$A,Лист3!$A15,Лист1!O:O)/$F15,0)</f>
        <v>0</v>
      </c>
      <c r="L15" s="468">
        <f>IFERROR(SUMIF(Лист1!$A:$A,Лист3!$A15,Лист1!P:P)/$F15,0)</f>
        <v>0</v>
      </c>
    </row>
    <row r="16" spans="1:12" s="26" customFormat="1" x14ac:dyDescent="0.2">
      <c r="A16" s="690" t="s">
        <v>441</v>
      </c>
      <c r="B16" s="185" t="s">
        <v>4</v>
      </c>
      <c r="C16" s="50" t="s">
        <v>5</v>
      </c>
      <c r="D16" s="183">
        <v>12</v>
      </c>
      <c r="E16" s="98">
        <v>0.505</v>
      </c>
      <c r="F16" s="495">
        <v>54</v>
      </c>
      <c r="G16" s="468">
        <f>IFERROR(SUMIF(Лист1!$A:$A,Лист3!$A16,Лист1!K:K)/$F16,0)</f>
        <v>0</v>
      </c>
      <c r="H16" s="468">
        <f>IFERROR(SUMIF(Лист1!$A:$A,Лист3!$A16,Лист1!L:L)/$F16,0)</f>
        <v>0</v>
      </c>
      <c r="I16" s="468">
        <f>IFERROR(SUMIF(Лист1!$A:$A,Лист3!$A16,Лист1!M:M)/$F16,0)</f>
        <v>0</v>
      </c>
      <c r="J16" s="468">
        <f>IFERROR(SUMIF(Лист1!$A:$A,Лист3!$A16,Лист1!N:N)/$F16,0)</f>
        <v>0</v>
      </c>
      <c r="K16" s="468">
        <f>IFERROR(SUMIF(Лист1!$A:$A,Лист3!$A16,Лист1!O:O)/$F16,0)</f>
        <v>0</v>
      </c>
      <c r="L16" s="468">
        <f>IFERROR(SUMIF(Лист1!$A:$A,Лист3!$A16,Лист1!P:P)/$F16,0)</f>
        <v>0</v>
      </c>
    </row>
    <row r="17" spans="1:12" s="26" customFormat="1" ht="13.5" thickBot="1" x14ac:dyDescent="0.25">
      <c r="A17" s="690" t="s">
        <v>438</v>
      </c>
      <c r="B17" s="101" t="s">
        <v>439</v>
      </c>
      <c r="C17" s="53" t="s">
        <v>5</v>
      </c>
      <c r="D17" s="83">
        <v>12</v>
      </c>
      <c r="E17" s="182">
        <v>0.505</v>
      </c>
      <c r="F17" s="496">
        <v>54</v>
      </c>
      <c r="G17" s="468">
        <f>IFERROR(SUMIF(Лист1!$A:$A,Лист3!$A17,Лист1!K:K)/$F17,0)</f>
        <v>0</v>
      </c>
      <c r="H17" s="468">
        <f>IFERROR(SUMIF(Лист1!$A:$A,Лист3!$A17,Лист1!L:L)/$F17,0)</f>
        <v>0</v>
      </c>
      <c r="I17" s="468">
        <f>IFERROR(SUMIF(Лист1!$A:$A,Лист3!$A17,Лист1!M:M)/$F17,0)</f>
        <v>0</v>
      </c>
      <c r="J17" s="468">
        <f>IFERROR(SUMIF(Лист1!$A:$A,Лист3!$A17,Лист1!N:N)/$F17,0)</f>
        <v>0</v>
      </c>
      <c r="K17" s="468">
        <f>IFERROR(SUMIF(Лист1!$A:$A,Лист3!$A17,Лист1!O:O)/$F17,0)</f>
        <v>0</v>
      </c>
      <c r="L17" s="468">
        <f>IFERROR(SUMIF(Лист1!$A:$A,Лист3!$A17,Лист1!P:P)/$F17,0)</f>
        <v>0</v>
      </c>
    </row>
    <row r="18" spans="1:12" s="26" customFormat="1" ht="13.5" thickBot="1" x14ac:dyDescent="0.25">
      <c r="A18" s="338"/>
      <c r="B18" s="55" t="s">
        <v>7</v>
      </c>
      <c r="C18" s="618"/>
      <c r="D18" s="55"/>
      <c r="E18" s="55"/>
      <c r="F18" s="55"/>
      <c r="G18" s="468">
        <f>IFERROR(SUMIF(Лист1!$A:$A,Лист3!$A18,Лист1!K:K)/$F18,0)</f>
        <v>0</v>
      </c>
      <c r="H18" s="468">
        <f>IFERROR(SUMIF(Лист1!$A:$A,Лист3!$A18,Лист1!L:L)/$F18,0)</f>
        <v>0</v>
      </c>
      <c r="I18" s="468">
        <f>IFERROR(SUMIF(Лист1!$A:$A,Лист3!$A18,Лист1!M:M)/$F18,0)</f>
        <v>0</v>
      </c>
      <c r="J18" s="468">
        <f>IFERROR(SUMIF(Лист1!$A:$A,Лист3!$A18,Лист1!N:N)/$F18,0)</f>
        <v>0</v>
      </c>
      <c r="K18" s="468">
        <f>IFERROR(SUMIF(Лист1!$A:$A,Лист3!$A18,Лист1!O:O)/$F18,0)</f>
        <v>0</v>
      </c>
      <c r="L18" s="468">
        <f>IFERROR(SUMIF(Лист1!$A:$A,Лист3!$A18,Лист1!P:P)/$F18,0)</f>
        <v>0</v>
      </c>
    </row>
    <row r="19" spans="1:12" s="26" customFormat="1" x14ac:dyDescent="0.2">
      <c r="A19" s="888" t="s">
        <v>516</v>
      </c>
      <c r="B19" s="728" t="s">
        <v>3</v>
      </c>
      <c r="C19" s="896" t="s">
        <v>37</v>
      </c>
      <c r="D19" s="81">
        <v>40</v>
      </c>
      <c r="E19" s="82">
        <v>0.67</v>
      </c>
      <c r="F19" s="494">
        <v>144</v>
      </c>
      <c r="G19" s="468">
        <f>IFERROR(SUMIF(Лист1!$A:$A,Лист3!$A19,Лист1!K:K)/$F19,0)</f>
        <v>0</v>
      </c>
      <c r="H19" s="468">
        <f>IFERROR(SUMIF(Лист1!$A:$A,Лист3!$A19,Лист1!L:L)/$F19,0)</f>
        <v>0</v>
      </c>
      <c r="I19" s="468">
        <f>IFERROR(SUMIF(Лист1!$A:$A,Лист3!$A19,Лист1!M:M)/$F19,0)</f>
        <v>0</v>
      </c>
      <c r="J19" s="468">
        <f>IFERROR(SUMIF(Лист1!$A:$A,Лист3!$A19,Лист1!N:N)/$F19,0)</f>
        <v>0</v>
      </c>
      <c r="K19" s="468">
        <f>IFERROR(SUMIF(Лист1!$A:$A,Лист3!$A19,Лист1!O:O)/$F19,0)</f>
        <v>0</v>
      </c>
      <c r="L19" s="468">
        <f>IFERROR(SUMIF(Лист1!$A:$A,Лист3!$A19,Лист1!P:P)/$F19,0)</f>
        <v>0</v>
      </c>
    </row>
    <row r="20" spans="1:12" s="26" customFormat="1" x14ac:dyDescent="0.2">
      <c r="A20" s="865" t="s">
        <v>514</v>
      </c>
      <c r="B20" s="872" t="s">
        <v>3</v>
      </c>
      <c r="C20" s="893" t="s">
        <v>29</v>
      </c>
      <c r="D20" s="183">
        <v>20</v>
      </c>
      <c r="E20" s="180">
        <v>0.67</v>
      </c>
      <c r="F20" s="495">
        <v>144</v>
      </c>
      <c r="G20" s="468">
        <f>IFERROR(SUMIF(Лист1!$A:$A,Лист3!$A20,Лист1!K:K)/$F20,0)</f>
        <v>0</v>
      </c>
      <c r="H20" s="468">
        <f>IFERROR(SUMIF(Лист1!$A:$A,Лист3!$A20,Лист1!L:L)/$F20,0)</f>
        <v>0</v>
      </c>
      <c r="I20" s="468">
        <f>IFERROR(SUMIF(Лист1!$A:$A,Лист3!$A20,Лист1!M:M)/$F20,0)</f>
        <v>0</v>
      </c>
      <c r="J20" s="468">
        <f>IFERROR(SUMIF(Лист1!$A:$A,Лист3!$A20,Лист1!N:N)/$F20,0)</f>
        <v>0</v>
      </c>
      <c r="K20" s="468">
        <f>IFERROR(SUMIF(Лист1!$A:$A,Лист3!$A20,Лист1!O:O)/$F20,0)</f>
        <v>0</v>
      </c>
      <c r="L20" s="468">
        <f>IFERROR(SUMIF(Лист1!$A:$A,Лист3!$A20,Лист1!P:P)/$F20,0)</f>
        <v>0</v>
      </c>
    </row>
    <row r="21" spans="1:12" s="26" customFormat="1" x14ac:dyDescent="0.2">
      <c r="A21" s="865" t="s">
        <v>723</v>
      </c>
      <c r="B21" s="872" t="s">
        <v>3</v>
      </c>
      <c r="C21" s="893" t="s">
        <v>29</v>
      </c>
      <c r="D21" s="183">
        <v>20</v>
      </c>
      <c r="E21" s="181">
        <v>0.505</v>
      </c>
      <c r="F21" s="495">
        <v>144</v>
      </c>
      <c r="G21" s="468">
        <f>IFERROR(SUMIF(Лист1!$A:$A,Лист3!$A21,Лист1!K:K)/$F21,0)</f>
        <v>0</v>
      </c>
      <c r="H21" s="468">
        <f>IFERROR(SUMIF(Лист1!$A:$A,Лист3!$A21,Лист1!L:L)/$F21,0)</f>
        <v>0</v>
      </c>
      <c r="I21" s="468">
        <f>IFERROR(SUMIF(Лист1!$A:$A,Лист3!$A21,Лист1!M:M)/$F21,0)</f>
        <v>0</v>
      </c>
      <c r="J21" s="468">
        <f>IFERROR(SUMIF(Лист1!$A:$A,Лист3!$A21,Лист1!N:N)/$F21,0)</f>
        <v>0</v>
      </c>
      <c r="K21" s="468">
        <f>IFERROR(SUMIF(Лист1!$A:$A,Лист3!$A21,Лист1!O:O)/$F21,0)</f>
        <v>0</v>
      </c>
      <c r="L21" s="468">
        <f>IFERROR(SUMIF(Лист1!$A:$A,Лист3!$A21,Лист1!P:P)/$F21,0)</f>
        <v>0</v>
      </c>
    </row>
    <row r="22" spans="1:12" s="26" customFormat="1" x14ac:dyDescent="0.2">
      <c r="A22" s="865" t="s">
        <v>258</v>
      </c>
      <c r="B22" s="872" t="s">
        <v>3</v>
      </c>
      <c r="C22" s="893" t="s">
        <v>47</v>
      </c>
      <c r="D22" s="107">
        <v>20</v>
      </c>
      <c r="E22" s="181">
        <v>0.505</v>
      </c>
      <c r="F22" s="480">
        <v>80</v>
      </c>
      <c r="G22" s="468">
        <f>IFERROR(SUMIF(Лист1!$A:$A,Лист3!$A22,Лист1!K:K)/$F22,0)</f>
        <v>0</v>
      </c>
      <c r="H22" s="468">
        <f>IFERROR(SUMIF(Лист1!$A:$A,Лист3!$A22,Лист1!L:L)/$F22,0)</f>
        <v>0</v>
      </c>
      <c r="I22" s="468">
        <f>IFERROR(SUMIF(Лист1!$A:$A,Лист3!$A22,Лист1!M:M)/$F22,0)</f>
        <v>0</v>
      </c>
      <c r="J22" s="468">
        <f>IFERROR(SUMIF(Лист1!$A:$A,Лист3!$A22,Лист1!N:N)/$F22,0)</f>
        <v>0</v>
      </c>
      <c r="K22" s="468">
        <f>IFERROR(SUMIF(Лист1!$A:$A,Лист3!$A22,Лист1!O:O)/$F22,0)</f>
        <v>0</v>
      </c>
      <c r="L22" s="468">
        <f>IFERROR(SUMIF(Лист1!$A:$A,Лист3!$A22,Лист1!P:P)/$F22,0)</f>
        <v>0</v>
      </c>
    </row>
    <row r="23" spans="1:12" s="26" customFormat="1" x14ac:dyDescent="0.2">
      <c r="A23" s="865" t="s">
        <v>1212</v>
      </c>
      <c r="B23" s="872" t="s">
        <v>1211</v>
      </c>
      <c r="C23" s="893" t="s">
        <v>47</v>
      </c>
      <c r="D23" s="107">
        <v>20</v>
      </c>
      <c r="E23" s="181">
        <v>0.72</v>
      </c>
      <c r="F23" s="480">
        <v>80</v>
      </c>
      <c r="G23" s="468">
        <f>IFERROR(SUMIF(Лист1!$A:$A,Лист3!$A23,Лист1!K:K)/$F23,0)</f>
        <v>0</v>
      </c>
      <c r="H23" s="468">
        <f>IFERROR(SUMIF(Лист1!$A:$A,Лист3!$A23,Лист1!L:L)/$F23,0)</f>
        <v>0</v>
      </c>
      <c r="I23" s="468">
        <f>IFERROR(SUMIF(Лист1!$A:$A,Лист3!$A23,Лист1!M:M)/$F23,0)</f>
        <v>0</v>
      </c>
      <c r="J23" s="468">
        <f>IFERROR(SUMIF(Лист1!$A:$A,Лист3!$A23,Лист1!N:N)/$F23,0)</f>
        <v>0</v>
      </c>
      <c r="K23" s="468">
        <f>IFERROR(SUMIF(Лист1!$A:$A,Лист3!$A23,Лист1!O:O)/$F23,0)</f>
        <v>0</v>
      </c>
      <c r="L23" s="468">
        <f>IFERROR(SUMIF(Лист1!$A:$A,Лист3!$A23,Лист1!P:P)/$F23,0)</f>
        <v>0</v>
      </c>
    </row>
    <row r="24" spans="1:12" s="26" customFormat="1" x14ac:dyDescent="0.2">
      <c r="A24" s="865" t="s">
        <v>986</v>
      </c>
      <c r="B24" s="872" t="s">
        <v>3</v>
      </c>
      <c r="C24" s="893" t="s">
        <v>576</v>
      </c>
      <c r="D24" s="107">
        <v>12</v>
      </c>
      <c r="E24" s="181">
        <v>0.505</v>
      </c>
      <c r="F24" s="480">
        <v>80</v>
      </c>
      <c r="G24" s="468">
        <f>IFERROR(SUMIF(Лист1!$A:$A,Лист3!$A24,Лист1!K:K)/$F24,0)</f>
        <v>0</v>
      </c>
      <c r="H24" s="468">
        <f>IFERROR(SUMIF(Лист1!$A:$A,Лист3!$A24,Лист1!L:L)/$F24,0)</f>
        <v>0</v>
      </c>
      <c r="I24" s="468">
        <f>IFERROR(SUMIF(Лист1!$A:$A,Лист3!$A24,Лист1!M:M)/$F24,0)</f>
        <v>0</v>
      </c>
      <c r="J24" s="468">
        <f>IFERROR(SUMIF(Лист1!$A:$A,Лист3!$A24,Лист1!N:N)/$F24,0)</f>
        <v>0</v>
      </c>
      <c r="K24" s="468">
        <f>IFERROR(SUMIF(Лист1!$A:$A,Лист3!$A24,Лист1!O:O)/$F24,0)</f>
        <v>0</v>
      </c>
      <c r="L24" s="468">
        <f>IFERROR(SUMIF(Лист1!$A:$A,Лист3!$A24,Лист1!P:P)/$F24,0)</f>
        <v>0</v>
      </c>
    </row>
    <row r="25" spans="1:12" s="26" customFormat="1" x14ac:dyDescent="0.2">
      <c r="A25" s="865" t="s">
        <v>778</v>
      </c>
      <c r="B25" s="872" t="s">
        <v>3</v>
      </c>
      <c r="C25" s="893" t="s">
        <v>576</v>
      </c>
      <c r="D25" s="107">
        <v>12</v>
      </c>
      <c r="E25" s="181">
        <v>0.4</v>
      </c>
      <c r="F25" s="480">
        <v>80</v>
      </c>
      <c r="G25" s="468">
        <f>IFERROR(SUMIF(Лист1!$A:$A,Лист3!$A25,Лист1!K:K)/$F25,0)</f>
        <v>0</v>
      </c>
      <c r="H25" s="468">
        <f>IFERROR(SUMIF(Лист1!$A:$A,Лист3!$A25,Лист1!L:L)/$F25,0)</f>
        <v>0</v>
      </c>
      <c r="I25" s="468">
        <f>IFERROR(SUMIF(Лист1!$A:$A,Лист3!$A25,Лист1!M:M)/$F25,0)</f>
        <v>0</v>
      </c>
      <c r="J25" s="468">
        <f>IFERROR(SUMIF(Лист1!$A:$A,Лист3!$A25,Лист1!N:N)/$F25,0)</f>
        <v>0</v>
      </c>
      <c r="K25" s="468">
        <f>IFERROR(SUMIF(Лист1!$A:$A,Лист3!$A25,Лист1!O:O)/$F25,0)</f>
        <v>0</v>
      </c>
      <c r="L25" s="468">
        <f>IFERROR(SUMIF(Лист1!$A:$A,Лист3!$A25,Лист1!P:P)/$F25,0)</f>
        <v>0</v>
      </c>
    </row>
    <row r="26" spans="1:12" s="26" customFormat="1" x14ac:dyDescent="0.2">
      <c r="A26" s="865" t="s">
        <v>1020</v>
      </c>
      <c r="B26" s="872" t="s">
        <v>3</v>
      </c>
      <c r="C26" s="893" t="s">
        <v>48</v>
      </c>
      <c r="D26" s="183">
        <v>10</v>
      </c>
      <c r="E26" s="98">
        <v>0.505</v>
      </c>
      <c r="F26" s="495">
        <v>80</v>
      </c>
      <c r="G26" s="468">
        <f>IFERROR(SUMIF(Лист1!$A:$A,Лист3!$A26,Лист1!K:K)/$F26,0)</f>
        <v>0</v>
      </c>
      <c r="H26" s="468">
        <f>IFERROR(SUMIF(Лист1!$A:$A,Лист3!$A26,Лист1!L:L)/$F26,0)</f>
        <v>0</v>
      </c>
      <c r="I26" s="468">
        <f>IFERROR(SUMIF(Лист1!$A:$A,Лист3!$A26,Лист1!M:M)/$F26,0)</f>
        <v>0</v>
      </c>
      <c r="J26" s="468">
        <f>IFERROR(SUMIF(Лист1!$A:$A,Лист3!$A26,Лист1!N:N)/$F26,0)</f>
        <v>0</v>
      </c>
      <c r="K26" s="468">
        <f>IFERROR(SUMIF(Лист1!$A:$A,Лист3!$A26,Лист1!O:O)/$F26,0)</f>
        <v>0</v>
      </c>
      <c r="L26" s="468">
        <f>IFERROR(SUMIF(Лист1!$A:$A,Лист3!$A26,Лист1!P:P)/$F26,0)</f>
        <v>0</v>
      </c>
    </row>
    <row r="27" spans="1:12" s="26" customFormat="1" x14ac:dyDescent="0.2">
      <c r="A27" s="865" t="s">
        <v>816</v>
      </c>
      <c r="B27" s="873" t="s">
        <v>815</v>
      </c>
      <c r="C27" s="972" t="s">
        <v>209</v>
      </c>
      <c r="D27" s="640">
        <v>12</v>
      </c>
      <c r="E27" s="641">
        <v>0.4</v>
      </c>
      <c r="F27" s="642">
        <v>54</v>
      </c>
      <c r="G27" s="468">
        <f>IFERROR(SUMIF(Лист1!$A:$A,Лист3!$A27,Лист1!K:K)/$F27,0)</f>
        <v>0</v>
      </c>
      <c r="H27" s="468">
        <f>IFERROR(SUMIF(Лист1!$A:$A,Лист3!$A27,Лист1!L:L)/$F27,0)</f>
        <v>0</v>
      </c>
      <c r="I27" s="468">
        <f>IFERROR(SUMIF(Лист1!$A:$A,Лист3!$A27,Лист1!M:M)/$F27,0)</f>
        <v>0</v>
      </c>
      <c r="J27" s="468">
        <f>IFERROR(SUMIF(Лист1!$A:$A,Лист3!$A27,Лист1!N:N)/$F27,0)</f>
        <v>0</v>
      </c>
      <c r="K27" s="468">
        <f>IFERROR(SUMIF(Лист1!$A:$A,Лист3!$A27,Лист1!O:O)/$F27,0)</f>
        <v>0</v>
      </c>
      <c r="L27" s="468">
        <f>IFERROR(SUMIF(Лист1!$A:$A,Лист3!$A27,Лист1!P:P)/$F27,0)</f>
        <v>0</v>
      </c>
    </row>
    <row r="28" spans="1:12" s="26" customFormat="1" x14ac:dyDescent="0.2">
      <c r="A28" s="865" t="s">
        <v>259</v>
      </c>
      <c r="B28" s="872" t="s">
        <v>4</v>
      </c>
      <c r="C28" s="973" t="s">
        <v>5</v>
      </c>
      <c r="D28" s="428">
        <v>12</v>
      </c>
      <c r="E28" s="863">
        <v>0.505</v>
      </c>
      <c r="F28" s="871">
        <v>54</v>
      </c>
      <c r="G28" s="468">
        <f>IFERROR(SUMIF(Лист1!$A:$A,Лист3!$A28,Лист1!K:K)/$F28,0)</f>
        <v>0</v>
      </c>
      <c r="H28" s="468">
        <f>IFERROR(SUMIF(Лист1!$A:$A,Лист3!$A28,Лист1!L:L)/$F28,0)</f>
        <v>0</v>
      </c>
      <c r="I28" s="468">
        <f>IFERROR(SUMIF(Лист1!$A:$A,Лист3!$A28,Лист1!M:M)/$F28,0)</f>
        <v>0</v>
      </c>
      <c r="J28" s="468">
        <f>IFERROR(SUMIF(Лист1!$A:$A,Лист3!$A28,Лист1!N:N)/$F28,0)</f>
        <v>0</v>
      </c>
      <c r="K28" s="468">
        <f>IFERROR(SUMIF(Лист1!$A:$A,Лист3!$A28,Лист1!O:O)/$F28,0)</f>
        <v>0</v>
      </c>
      <c r="L28" s="468">
        <f>IFERROR(SUMIF(Лист1!$A:$A,Лист3!$A28,Лист1!P:P)/$F28,0)</f>
        <v>0</v>
      </c>
    </row>
    <row r="29" spans="1:12" s="26" customFormat="1" x14ac:dyDescent="0.2">
      <c r="A29" s="865" t="s">
        <v>1146</v>
      </c>
      <c r="B29" s="971" t="s">
        <v>4</v>
      </c>
      <c r="C29" s="893" t="s">
        <v>1142</v>
      </c>
      <c r="D29" s="51">
        <v>12</v>
      </c>
      <c r="E29" s="59">
        <v>0.505</v>
      </c>
      <c r="F29" s="480">
        <v>54</v>
      </c>
      <c r="G29" s="468">
        <f>IFERROR(SUMIF(Лист1!$A:$A,Лист3!$A29,Лист1!K:K)/$F29,0)</f>
        <v>0</v>
      </c>
      <c r="H29" s="468">
        <f>IFERROR(SUMIF(Лист1!$A:$A,Лист3!$A29,Лист1!L:L)/$F29,0)</f>
        <v>0</v>
      </c>
      <c r="I29" s="468">
        <f>IFERROR(SUMIF(Лист1!$A:$A,Лист3!$A29,Лист1!M:M)/$F29,0)</f>
        <v>0</v>
      </c>
      <c r="J29" s="468">
        <f>IFERROR(SUMIF(Лист1!$A:$A,Лист3!$A29,Лист1!N:N)/$F29,0)</f>
        <v>0</v>
      </c>
      <c r="K29" s="468">
        <f>IFERROR(SUMIF(Лист1!$A:$A,Лист3!$A29,Лист1!O:O)/$F29,0)</f>
        <v>0</v>
      </c>
      <c r="L29" s="468">
        <f>IFERROR(SUMIF(Лист1!$A:$A,Лист3!$A29,Лист1!P:P)/$F29,0)</f>
        <v>0</v>
      </c>
    </row>
    <row r="30" spans="1:12" s="26" customFormat="1" ht="13.5" thickBot="1" x14ac:dyDescent="0.25">
      <c r="A30" s="865" t="s">
        <v>1196</v>
      </c>
      <c r="B30" s="874" t="s">
        <v>1197</v>
      </c>
      <c r="C30" s="892" t="s">
        <v>15</v>
      </c>
      <c r="D30" s="742">
        <v>8</v>
      </c>
      <c r="E30" s="59">
        <v>0.505</v>
      </c>
      <c r="F30" s="52">
        <v>64</v>
      </c>
      <c r="G30" s="468">
        <f>IFERROR(SUMIF(Лист1!$A:$A,Лист3!$A30,Лист1!K:K)/$F30,0)</f>
        <v>0</v>
      </c>
      <c r="H30" s="468">
        <f>IFERROR(SUMIF(Лист1!$A:$A,Лист3!$A30,Лист1!L:L)/$F30,0)</f>
        <v>0</v>
      </c>
      <c r="I30" s="468">
        <f>IFERROR(SUMIF(Лист1!$A:$A,Лист3!$A30,Лист1!M:M)/$F30,0)</f>
        <v>0</v>
      </c>
      <c r="J30" s="468">
        <f>IFERROR(SUMIF(Лист1!$A:$A,Лист3!$A30,Лист1!N:N)/$F30,0)</f>
        <v>0</v>
      </c>
      <c r="K30" s="468">
        <f>IFERROR(SUMIF(Лист1!$A:$A,Лист3!$A30,Лист1!O:O)/$F30,0)</f>
        <v>0</v>
      </c>
      <c r="L30" s="468">
        <f>IFERROR(SUMIF(Лист1!$A:$A,Лист3!$A30,Лист1!P:P)/$F30,0)</f>
        <v>0</v>
      </c>
    </row>
    <row r="31" spans="1:12" s="26" customFormat="1" ht="13.5" thickBot="1" x14ac:dyDescent="0.25">
      <c r="A31" s="338"/>
      <c r="B31" s="45" t="s">
        <v>8</v>
      </c>
      <c r="C31" s="44"/>
      <c r="D31" s="24"/>
      <c r="E31" s="24"/>
      <c r="F31" s="768"/>
      <c r="G31" s="468">
        <f>IFERROR(SUMIF(Лист1!$A:$A,Лист3!$A31,Лист1!K:K)/$F31,0)</f>
        <v>0</v>
      </c>
      <c r="H31" s="468">
        <f>IFERROR(SUMIF(Лист1!$A:$A,Лист3!$A31,Лист1!L:L)/$F31,0)</f>
        <v>0</v>
      </c>
      <c r="I31" s="468">
        <f>IFERROR(SUMIF(Лист1!$A:$A,Лист3!$A31,Лист1!M:M)/$F31,0)</f>
        <v>0</v>
      </c>
      <c r="J31" s="468">
        <f>IFERROR(SUMIF(Лист1!$A:$A,Лист3!$A31,Лист1!N:N)/$F31,0)</f>
        <v>0</v>
      </c>
      <c r="K31" s="468">
        <f>IFERROR(SUMIF(Лист1!$A:$A,Лист3!$A31,Лист1!O:O)/$F31,0)</f>
        <v>0</v>
      </c>
      <c r="L31" s="468">
        <f>IFERROR(SUMIF(Лист1!$A:$A,Лист3!$A31,Лист1!P:P)/$F31,0)</f>
        <v>0</v>
      </c>
    </row>
    <row r="32" spans="1:12" s="26" customFormat="1" x14ac:dyDescent="0.2">
      <c r="A32" s="338" t="s">
        <v>513</v>
      </c>
      <c r="B32" s="99" t="s">
        <v>3</v>
      </c>
      <c r="C32" s="46" t="s">
        <v>29</v>
      </c>
      <c r="D32" s="47">
        <v>20</v>
      </c>
      <c r="E32" s="57">
        <v>0.67</v>
      </c>
      <c r="F32" s="48">
        <v>144</v>
      </c>
      <c r="G32" s="468">
        <f>IFERROR(SUMIF(Лист1!$A:$A,Лист3!$A32,Лист1!K:K)/$F32,0)</f>
        <v>0</v>
      </c>
      <c r="H32" s="468">
        <f>IFERROR(SUMIF(Лист1!$A:$A,Лист3!$A32,Лист1!L:L)/$F32,0)</f>
        <v>0</v>
      </c>
      <c r="I32" s="468">
        <f>IFERROR(SUMIF(Лист1!$A:$A,Лист3!$A32,Лист1!M:M)/$F32,0)</f>
        <v>0</v>
      </c>
      <c r="J32" s="468">
        <f>IFERROR(SUMIF(Лист1!$A:$A,Лист3!$A32,Лист1!N:N)/$F32,0)</f>
        <v>0</v>
      </c>
      <c r="K32" s="468">
        <f>IFERROR(SUMIF(Лист1!$A:$A,Лист3!$A32,Лист1!O:O)/$F32,0)</f>
        <v>0</v>
      </c>
      <c r="L32" s="468">
        <f>IFERROR(SUMIF(Лист1!$A:$A,Лист3!$A32,Лист1!P:P)/$F32,0)</f>
        <v>0</v>
      </c>
    </row>
    <row r="33" spans="1:12" s="26" customFormat="1" x14ac:dyDescent="0.2">
      <c r="A33" s="338" t="s">
        <v>260</v>
      </c>
      <c r="B33" s="185" t="s">
        <v>3</v>
      </c>
      <c r="C33" s="50" t="s">
        <v>47</v>
      </c>
      <c r="D33" s="51">
        <v>20</v>
      </c>
      <c r="E33" s="58">
        <v>0.67</v>
      </c>
      <c r="F33" s="52">
        <v>80</v>
      </c>
      <c r="G33" s="468">
        <f>IFERROR(SUMIF(Лист1!$A:$A,Лист3!$A33,Лист1!K:K)/$F33,0)</f>
        <v>0</v>
      </c>
      <c r="H33" s="468">
        <f>IFERROR(SUMIF(Лист1!$A:$A,Лист3!$A33,Лист1!L:L)/$F33,0)</f>
        <v>0</v>
      </c>
      <c r="I33" s="468">
        <f>IFERROR(SUMIF(Лист1!$A:$A,Лист3!$A33,Лист1!M:M)/$F33,0)</f>
        <v>0</v>
      </c>
      <c r="J33" s="468">
        <f>IFERROR(SUMIF(Лист1!$A:$A,Лист3!$A33,Лист1!N:N)/$F33,0)</f>
        <v>0</v>
      </c>
      <c r="K33" s="468">
        <f>IFERROR(SUMIF(Лист1!$A:$A,Лист3!$A33,Лист1!O:O)/$F33,0)</f>
        <v>0</v>
      </c>
      <c r="L33" s="468">
        <f>IFERROR(SUMIF(Лист1!$A:$A,Лист3!$A33,Лист1!P:P)/$F33,0)</f>
        <v>0</v>
      </c>
    </row>
    <row r="34" spans="1:12" s="26" customFormat="1" x14ac:dyDescent="0.2">
      <c r="A34" s="338" t="s">
        <v>944</v>
      </c>
      <c r="B34" s="185" t="s">
        <v>776</v>
      </c>
      <c r="C34" s="50" t="s">
        <v>47</v>
      </c>
      <c r="D34" s="51">
        <v>20</v>
      </c>
      <c r="E34" s="59">
        <v>0.505</v>
      </c>
      <c r="F34" s="52">
        <v>80</v>
      </c>
      <c r="G34" s="468">
        <f>IFERROR(SUMIF(Лист1!$A:$A,Лист3!$A34,Лист1!K:K)/$F34,0)</f>
        <v>0</v>
      </c>
      <c r="H34" s="468">
        <f>IFERROR(SUMIF(Лист1!$A:$A,Лист3!$A34,Лист1!L:L)/$F34,0)</f>
        <v>0</v>
      </c>
      <c r="I34" s="468">
        <f>IFERROR(SUMIF(Лист1!$A:$A,Лист3!$A34,Лист1!M:M)/$F34,0)</f>
        <v>0</v>
      </c>
      <c r="J34" s="468">
        <f>IFERROR(SUMIF(Лист1!$A:$A,Лист3!$A34,Лист1!N:N)/$F34,0)</f>
        <v>0</v>
      </c>
      <c r="K34" s="468">
        <f>IFERROR(SUMIF(Лист1!$A:$A,Лист3!$A34,Лист1!O:O)/$F34,0)</f>
        <v>0</v>
      </c>
      <c r="L34" s="468">
        <f>IFERROR(SUMIF(Лист1!$A:$A,Лист3!$A34,Лист1!P:P)/$F34,0)</f>
        <v>0</v>
      </c>
    </row>
    <row r="35" spans="1:12" s="26" customFormat="1" x14ac:dyDescent="0.2">
      <c r="A35" s="338" t="s">
        <v>1022</v>
      </c>
      <c r="B35" s="185" t="s">
        <v>3</v>
      </c>
      <c r="C35" s="50" t="s">
        <v>48</v>
      </c>
      <c r="D35" s="51">
        <v>10</v>
      </c>
      <c r="E35" s="59">
        <v>0.505</v>
      </c>
      <c r="F35" s="52">
        <v>80</v>
      </c>
      <c r="G35" s="468">
        <f>IFERROR(SUMIF(Лист1!$A:$A,Лист3!$A35,Лист1!K:K)/$F35,0)</f>
        <v>0</v>
      </c>
      <c r="H35" s="468">
        <f>IFERROR(SUMIF(Лист1!$A:$A,Лист3!$A35,Лист1!L:L)/$F35,0)</f>
        <v>0</v>
      </c>
      <c r="I35" s="468">
        <f>IFERROR(SUMIF(Лист1!$A:$A,Лист3!$A35,Лист1!M:M)/$F35,0)</f>
        <v>0</v>
      </c>
      <c r="J35" s="468">
        <f>IFERROR(SUMIF(Лист1!$A:$A,Лист3!$A35,Лист1!N:N)/$F35,0)</f>
        <v>0</v>
      </c>
      <c r="K35" s="468">
        <f>IFERROR(SUMIF(Лист1!$A:$A,Лист3!$A35,Лист1!O:O)/$F35,0)</f>
        <v>0</v>
      </c>
      <c r="L35" s="468">
        <f>IFERROR(SUMIF(Лист1!$A:$A,Лист3!$A35,Лист1!P:P)/$F35,0)</f>
        <v>0</v>
      </c>
    </row>
    <row r="36" spans="1:12" s="26" customFormat="1" x14ac:dyDescent="0.2">
      <c r="A36" s="1012" t="s">
        <v>1276</v>
      </c>
      <c r="B36" s="1011" t="s">
        <v>1277</v>
      </c>
      <c r="C36" s="50" t="s">
        <v>48</v>
      </c>
      <c r="D36" s="51">
        <v>10</v>
      </c>
      <c r="E36" s="59">
        <v>0.505</v>
      </c>
      <c r="F36" s="52">
        <v>80</v>
      </c>
      <c r="G36" s="468">
        <f>IFERROR(SUMIF(Лист1!$A:$A,Лист3!$A36,Лист1!K:K)/$F36,0)</f>
        <v>0</v>
      </c>
      <c r="H36" s="468">
        <f>IFERROR(SUMIF(Лист1!$A:$A,Лист3!$A36,Лист1!L:L)/$F36,0)</f>
        <v>0</v>
      </c>
      <c r="I36" s="468">
        <f>IFERROR(SUMIF(Лист1!$A:$A,Лист3!$A36,Лист1!M:M)/$F36,0)</f>
        <v>0</v>
      </c>
      <c r="J36" s="468">
        <f>IFERROR(SUMIF(Лист1!$A:$A,Лист3!$A36,Лист1!N:N)/$F36,0)</f>
        <v>0</v>
      </c>
      <c r="K36" s="468">
        <f>IFERROR(SUMIF(Лист1!$A:$A,Лист3!$A36,Лист1!O:O)/$F36,0)</f>
        <v>0</v>
      </c>
      <c r="L36" s="468">
        <f>IFERROR(SUMIF(Лист1!$A:$A,Лист3!$A36,Лист1!P:P)/$F36,0)</f>
        <v>0</v>
      </c>
    </row>
    <row r="37" spans="1:12" s="26" customFormat="1" ht="13.5" thickBot="1" x14ac:dyDescent="0.25">
      <c r="A37" s="690" t="s">
        <v>261</v>
      </c>
      <c r="B37" s="101" t="s">
        <v>4</v>
      </c>
      <c r="C37" s="53" t="s">
        <v>5</v>
      </c>
      <c r="D37" s="54">
        <v>12</v>
      </c>
      <c r="E37" s="60">
        <v>0.505</v>
      </c>
      <c r="F37" s="34">
        <v>54</v>
      </c>
      <c r="G37" s="468">
        <f>IFERROR(SUMIF(Лист1!$A:$A,Лист3!$A37,Лист1!K:K)/$F37,0)</f>
        <v>0</v>
      </c>
      <c r="H37" s="468">
        <f>IFERROR(SUMIF(Лист1!$A:$A,Лист3!$A37,Лист1!L:L)/$F37,0)</f>
        <v>0</v>
      </c>
      <c r="I37" s="468">
        <f>IFERROR(SUMIF(Лист1!$A:$A,Лист3!$A37,Лист1!M:M)/$F37,0)</f>
        <v>0</v>
      </c>
      <c r="J37" s="468">
        <f>IFERROR(SUMIF(Лист1!$A:$A,Лист3!$A37,Лист1!N:N)/$F37,0)</f>
        <v>0</v>
      </c>
      <c r="K37" s="468">
        <f>IFERROR(SUMIF(Лист1!$A:$A,Лист3!$A37,Лист1!O:O)/$F37,0)</f>
        <v>0</v>
      </c>
      <c r="L37" s="468">
        <f>IFERROR(SUMIF(Лист1!$A:$A,Лист3!$A37,Лист1!P:P)/$F37,0)</f>
        <v>0</v>
      </c>
    </row>
    <row r="38" spans="1:12" s="26" customFormat="1" ht="13.5" thickBot="1" x14ac:dyDescent="0.25">
      <c r="A38" s="338"/>
      <c r="B38" s="64" t="s">
        <v>9</v>
      </c>
      <c r="C38" s="65"/>
      <c r="D38" s="55"/>
      <c r="E38" s="55"/>
      <c r="F38" s="55"/>
      <c r="G38" s="468">
        <f>IFERROR(SUMIF(Лист1!$A:$A,Лист3!$A38,Лист1!K:K)/$F38,0)</f>
        <v>0</v>
      </c>
      <c r="H38" s="468">
        <f>IFERROR(SUMIF(Лист1!$A:$A,Лист3!$A38,Лист1!L:L)/$F38,0)</f>
        <v>0</v>
      </c>
      <c r="I38" s="468">
        <f>IFERROR(SUMIF(Лист1!$A:$A,Лист3!$A38,Лист1!M:M)/$F38,0)</f>
        <v>0</v>
      </c>
      <c r="J38" s="468">
        <f>IFERROR(SUMIF(Лист1!$A:$A,Лист3!$A38,Лист1!N:N)/$F38,0)</f>
        <v>0</v>
      </c>
      <c r="K38" s="468">
        <f>IFERROR(SUMIF(Лист1!$A:$A,Лист3!$A38,Лист1!O:O)/$F38,0)</f>
        <v>0</v>
      </c>
      <c r="L38" s="468">
        <f>IFERROR(SUMIF(Лист1!$A:$A,Лист3!$A38,Лист1!P:P)/$F38,0)</f>
        <v>0</v>
      </c>
    </row>
    <row r="39" spans="1:12" s="26" customFormat="1" x14ac:dyDescent="0.2">
      <c r="A39" s="338" t="s">
        <v>515</v>
      </c>
      <c r="B39" s="99" t="s">
        <v>3</v>
      </c>
      <c r="C39" s="27" t="s">
        <v>29</v>
      </c>
      <c r="D39" s="66">
        <v>20</v>
      </c>
      <c r="E39" s="67">
        <v>0.505</v>
      </c>
      <c r="F39" s="48">
        <v>144</v>
      </c>
      <c r="G39" s="468">
        <f>IFERROR(SUMIF(Лист1!$A:$A,Лист3!$A39,Лист1!K:K)/$F39,0)</f>
        <v>0</v>
      </c>
      <c r="H39" s="468">
        <f>IFERROR(SUMIF(Лист1!$A:$A,Лист3!$A39,Лист1!L:L)/$F39,0)</f>
        <v>0</v>
      </c>
      <c r="I39" s="468">
        <f>IFERROR(SUMIF(Лист1!$A:$A,Лист3!$A39,Лист1!M:M)/$F39,0)</f>
        <v>0</v>
      </c>
      <c r="J39" s="468">
        <f>IFERROR(SUMIF(Лист1!$A:$A,Лист3!$A39,Лист1!N:N)/$F39,0)</f>
        <v>0</v>
      </c>
      <c r="K39" s="468">
        <f>IFERROR(SUMIF(Лист1!$A:$A,Лист3!$A39,Лист1!O:O)/$F39,0)</f>
        <v>0</v>
      </c>
      <c r="L39" s="468">
        <f>IFERROR(SUMIF(Лист1!$A:$A,Лист3!$A39,Лист1!P:P)/$F39,0)</f>
        <v>0</v>
      </c>
    </row>
    <row r="40" spans="1:12" s="26" customFormat="1" x14ac:dyDescent="0.2">
      <c r="A40" s="338" t="s">
        <v>262</v>
      </c>
      <c r="B40" s="185" t="s">
        <v>3</v>
      </c>
      <c r="C40" s="62" t="s">
        <v>47</v>
      </c>
      <c r="D40" s="68">
        <v>20</v>
      </c>
      <c r="E40" s="59">
        <v>0.505</v>
      </c>
      <c r="F40" s="52">
        <v>80</v>
      </c>
      <c r="G40" s="468">
        <f>IFERROR(SUMIF(Лист1!$A:$A,Лист3!$A40,Лист1!K:K)/$F40,0)</f>
        <v>0</v>
      </c>
      <c r="H40" s="468">
        <f>IFERROR(SUMIF(Лист1!$A:$A,Лист3!$A40,Лист1!L:L)/$F40,0)</f>
        <v>0</v>
      </c>
      <c r="I40" s="468">
        <f>IFERROR(SUMIF(Лист1!$A:$A,Лист3!$A40,Лист1!M:M)/$F40,0)</f>
        <v>0</v>
      </c>
      <c r="J40" s="468">
        <f>IFERROR(SUMIF(Лист1!$A:$A,Лист3!$A40,Лист1!N:N)/$F40,0)</f>
        <v>0</v>
      </c>
      <c r="K40" s="468">
        <f>IFERROR(SUMIF(Лист1!$A:$A,Лист3!$A40,Лист1!O:O)/$F40,0)</f>
        <v>0</v>
      </c>
      <c r="L40" s="468">
        <f>IFERROR(SUMIF(Лист1!$A:$A,Лист3!$A40,Лист1!P:P)/$F40,0)</f>
        <v>0</v>
      </c>
    </row>
    <row r="41" spans="1:12" s="26" customFormat="1" x14ac:dyDescent="0.2">
      <c r="A41" s="338" t="s">
        <v>1021</v>
      </c>
      <c r="B41" s="185" t="s">
        <v>3</v>
      </c>
      <c r="C41" s="29" t="s">
        <v>48</v>
      </c>
      <c r="D41" s="188">
        <v>10</v>
      </c>
      <c r="E41" s="59">
        <v>0.505</v>
      </c>
      <c r="F41" s="52">
        <v>80</v>
      </c>
      <c r="G41" s="468">
        <f>IFERROR(SUMIF(Лист1!$A:$A,Лист3!$A41,Лист1!K:K)/$F41,0)</f>
        <v>0</v>
      </c>
      <c r="H41" s="468">
        <f>IFERROR(SUMIF(Лист1!$A:$A,Лист3!$A41,Лист1!L:L)/$F41,0)</f>
        <v>0</v>
      </c>
      <c r="I41" s="468">
        <f>IFERROR(SUMIF(Лист1!$A:$A,Лист3!$A41,Лист1!M:M)/$F41,0)</f>
        <v>0</v>
      </c>
      <c r="J41" s="468">
        <f>IFERROR(SUMIF(Лист1!$A:$A,Лист3!$A41,Лист1!N:N)/$F41,0)</f>
        <v>0</v>
      </c>
      <c r="K41" s="468">
        <f>IFERROR(SUMIF(Лист1!$A:$A,Лист3!$A41,Лист1!O:O)/$F41,0)</f>
        <v>0</v>
      </c>
      <c r="L41" s="468">
        <f>IFERROR(SUMIF(Лист1!$A:$A,Лист3!$A41,Лист1!P:P)/$F41,0)</f>
        <v>0</v>
      </c>
    </row>
    <row r="42" spans="1:12" s="26" customFormat="1" x14ac:dyDescent="0.2">
      <c r="A42" s="338" t="s">
        <v>889</v>
      </c>
      <c r="B42" s="740" t="s">
        <v>890</v>
      </c>
      <c r="C42" s="741" t="s">
        <v>15</v>
      </c>
      <c r="D42" s="742">
        <v>8</v>
      </c>
      <c r="E42" s="59">
        <v>0.505</v>
      </c>
      <c r="F42" s="52">
        <v>64</v>
      </c>
      <c r="G42" s="468">
        <f>IFERROR(SUMIF(Лист1!$A:$A,Лист3!$A42,Лист1!K:K)/$F42,0)</f>
        <v>0</v>
      </c>
      <c r="H42" s="468">
        <f>IFERROR(SUMIF(Лист1!$A:$A,Лист3!$A42,Лист1!L:L)/$F42,0)</f>
        <v>0</v>
      </c>
      <c r="I42" s="468">
        <f>IFERROR(SUMIF(Лист1!$A:$A,Лист3!$A42,Лист1!M:M)/$F42,0)</f>
        <v>0</v>
      </c>
      <c r="J42" s="468">
        <f>IFERROR(SUMIF(Лист1!$A:$A,Лист3!$A42,Лист1!N:N)/$F42,0)</f>
        <v>0</v>
      </c>
      <c r="K42" s="468">
        <f>IFERROR(SUMIF(Лист1!$A:$A,Лист3!$A42,Лист1!O:O)/$F42,0)</f>
        <v>0</v>
      </c>
      <c r="L42" s="468">
        <f>IFERROR(SUMIF(Лист1!$A:$A,Лист3!$A42,Лист1!P:P)/$F42,0)</f>
        <v>0</v>
      </c>
    </row>
    <row r="43" spans="1:12" s="26" customFormat="1" ht="13.5" thickBot="1" x14ac:dyDescent="0.25">
      <c r="A43" s="338" t="s">
        <v>263</v>
      </c>
      <c r="B43" s="31" t="s">
        <v>4</v>
      </c>
      <c r="C43" s="53" t="s">
        <v>1142</v>
      </c>
      <c r="D43" s="33">
        <v>12</v>
      </c>
      <c r="E43" s="60">
        <v>0.505</v>
      </c>
      <c r="F43" s="743">
        <v>54</v>
      </c>
      <c r="G43" s="468">
        <f>IFERROR(SUMIF(Лист1!$A:$A,Лист3!$A43,Лист1!K:K)/$F43,0)</f>
        <v>0</v>
      </c>
      <c r="H43" s="468">
        <f>IFERROR(SUMIF(Лист1!$A:$A,Лист3!$A43,Лист1!L:L)/$F43,0)</f>
        <v>0</v>
      </c>
      <c r="I43" s="468">
        <f>IFERROR(SUMIF(Лист1!$A:$A,Лист3!$A43,Лист1!M:M)/$F43,0)</f>
        <v>0</v>
      </c>
      <c r="J43" s="468">
        <f>IFERROR(SUMIF(Лист1!$A:$A,Лист3!$A43,Лист1!N:N)/$F43,0)</f>
        <v>0</v>
      </c>
      <c r="K43" s="468">
        <f>IFERROR(SUMIF(Лист1!$A:$A,Лист3!$A43,Лист1!O:O)/$F43,0)</f>
        <v>0</v>
      </c>
      <c r="L43" s="468">
        <f>IFERROR(SUMIF(Лист1!$A:$A,Лист3!$A43,Лист1!P:P)/$F43,0)</f>
        <v>0</v>
      </c>
    </row>
    <row r="44" spans="1:12" s="26" customFormat="1" ht="13.5" thickBot="1" x14ac:dyDescent="0.25">
      <c r="A44" s="338" t="s">
        <v>263</v>
      </c>
      <c r="B44" s="31" t="s">
        <v>4</v>
      </c>
      <c r="C44" s="53" t="s">
        <v>5</v>
      </c>
      <c r="D44" s="33">
        <v>12</v>
      </c>
      <c r="E44" s="60">
        <v>0.505</v>
      </c>
      <c r="F44" s="743">
        <v>54</v>
      </c>
      <c r="G44" s="468">
        <f>IFERROR(SUMIF(Лист1!$A:$A,Лист3!$A44,Лист1!K:K)/$F44,0)</f>
        <v>0</v>
      </c>
      <c r="H44" s="468">
        <f>IFERROR(SUMIF(Лист1!$A:$A,Лист3!$A44,Лист1!L:L)/$F44,0)</f>
        <v>0</v>
      </c>
      <c r="I44" s="468">
        <f>IFERROR(SUMIF(Лист1!$A:$A,Лист3!$A44,Лист1!M:M)/$F44,0)</f>
        <v>0</v>
      </c>
      <c r="J44" s="468">
        <f>IFERROR(SUMIF(Лист1!$A:$A,Лист3!$A44,Лист1!N:N)/$F44,0)</f>
        <v>0</v>
      </c>
      <c r="K44" s="468">
        <f>IFERROR(SUMIF(Лист1!$A:$A,Лист3!$A44,Лист1!O:O)/$F44,0)</f>
        <v>0</v>
      </c>
      <c r="L44" s="468">
        <f>IFERROR(SUMIF(Лист1!$A:$A,Лист3!$A44,Лист1!P:P)/$F44,0)</f>
        <v>0</v>
      </c>
    </row>
    <row r="45" spans="1:12" s="26" customFormat="1" ht="13.5" thickBot="1" x14ac:dyDescent="0.25">
      <c r="A45" s="338"/>
      <c r="B45" s="73" t="s">
        <v>924</v>
      </c>
      <c r="C45" s="65"/>
      <c r="D45" s="55"/>
      <c r="E45" s="55"/>
      <c r="F45" s="55"/>
      <c r="G45" s="468">
        <f>IFERROR(SUMIF(Лист1!$A:$A,Лист3!$A45,Лист1!K:K)/$F45,0)</f>
        <v>0</v>
      </c>
      <c r="H45" s="468">
        <f>IFERROR(SUMIF(Лист1!$A:$A,Лист3!$A45,Лист1!L:L)/$F45,0)</f>
        <v>0</v>
      </c>
      <c r="I45" s="468">
        <f>IFERROR(SUMIF(Лист1!$A:$A,Лист3!$A45,Лист1!M:M)/$F45,0)</f>
        <v>0</v>
      </c>
      <c r="J45" s="468">
        <f>IFERROR(SUMIF(Лист1!$A:$A,Лист3!$A45,Лист1!N:N)/$F45,0)</f>
        <v>0</v>
      </c>
      <c r="K45" s="468">
        <f>IFERROR(SUMIF(Лист1!$A:$A,Лист3!$A45,Лист1!O:O)/$F45,0)</f>
        <v>0</v>
      </c>
      <c r="L45" s="468">
        <f>IFERROR(SUMIF(Лист1!$A:$A,Лист3!$A45,Лист1!P:P)/$F45,0)</f>
        <v>0</v>
      </c>
    </row>
    <row r="46" spans="1:12" s="26" customFormat="1" ht="13.5" thickBot="1" x14ac:dyDescent="0.25">
      <c r="A46" s="338" t="s">
        <v>264</v>
      </c>
      <c r="B46" s="189" t="s">
        <v>134</v>
      </c>
      <c r="C46" s="76" t="s">
        <v>54</v>
      </c>
      <c r="D46" s="77">
        <v>4</v>
      </c>
      <c r="E46" s="78">
        <v>0.505</v>
      </c>
      <c r="F46" s="79">
        <v>36</v>
      </c>
      <c r="G46" s="468">
        <f>IFERROR(SUMIF(Лист1!$A:$A,Лист3!$A46,Лист1!K:K)/$F46,0)</f>
        <v>0</v>
      </c>
      <c r="H46" s="468">
        <f>IFERROR(SUMIF(Лист1!$A:$A,Лист3!$A46,Лист1!L:L)/$F46,0)</f>
        <v>0</v>
      </c>
      <c r="I46" s="468">
        <f>IFERROR(SUMIF(Лист1!$A:$A,Лист3!$A46,Лист1!M:M)/$F46,0)</f>
        <v>0</v>
      </c>
      <c r="J46" s="468">
        <f>IFERROR(SUMIF(Лист1!$A:$A,Лист3!$A46,Лист1!N:N)/$F46,0)</f>
        <v>0</v>
      </c>
      <c r="K46" s="468">
        <f>IFERROR(SUMIF(Лист1!$A:$A,Лист3!$A46,Лист1!O:O)/$F46,0)</f>
        <v>0</v>
      </c>
      <c r="L46" s="468">
        <f>IFERROR(SUMIF(Лист1!$A:$A,Лист3!$A46,Лист1!P:P)/$F46,0)</f>
        <v>0</v>
      </c>
    </row>
    <row r="47" spans="1:12" s="26" customFormat="1" ht="13.5" thickBot="1" x14ac:dyDescent="0.25">
      <c r="A47" s="338"/>
      <c r="B47" s="73" t="s">
        <v>26</v>
      </c>
      <c r="C47" s="74"/>
      <c r="D47" s="55"/>
      <c r="E47" s="55"/>
      <c r="F47" s="55"/>
      <c r="G47" s="468">
        <f>IFERROR(SUMIF(Лист1!$A:$A,Лист3!$A47,Лист1!K:K)/$F47,0)</f>
        <v>0</v>
      </c>
      <c r="H47" s="468">
        <f>IFERROR(SUMIF(Лист1!$A:$A,Лист3!$A47,Лист1!L:L)/$F47,0)</f>
        <v>0</v>
      </c>
      <c r="I47" s="468">
        <f>IFERROR(SUMIF(Лист1!$A:$A,Лист3!$A47,Лист1!M:M)/$F47,0)</f>
        <v>0</v>
      </c>
      <c r="J47" s="468">
        <f>IFERROR(SUMIF(Лист1!$A:$A,Лист3!$A47,Лист1!N:N)/$F47,0)</f>
        <v>0</v>
      </c>
      <c r="K47" s="468">
        <f>IFERROR(SUMIF(Лист1!$A:$A,Лист3!$A47,Лист1!O:O)/$F47,0)</f>
        <v>0</v>
      </c>
      <c r="L47" s="468">
        <f>IFERROR(SUMIF(Лист1!$A:$A,Лист3!$A47,Лист1!P:P)/$F47,0)</f>
        <v>0</v>
      </c>
    </row>
    <row r="48" spans="1:12" s="26" customFormat="1" x14ac:dyDescent="0.2">
      <c r="A48" s="338" t="s">
        <v>466</v>
      </c>
      <c r="B48" s="835" t="s">
        <v>467</v>
      </c>
      <c r="C48" s="80" t="s">
        <v>53</v>
      </c>
      <c r="D48" s="28">
        <v>1</v>
      </c>
      <c r="E48" s="190">
        <v>0.67</v>
      </c>
      <c r="F48" s="494">
        <v>44</v>
      </c>
      <c r="G48" s="468">
        <f>IFERROR(SUMIF(Лист1!$A:$A,Лист3!$A48,Лист1!K:K)/$F48,0)</f>
        <v>0</v>
      </c>
      <c r="H48" s="468">
        <f>IFERROR(SUMIF(Лист1!$A:$A,Лист3!$A48,Лист1!L:L)/$F48,0)</f>
        <v>0</v>
      </c>
      <c r="I48" s="468">
        <f>IFERROR(SUMIF(Лист1!$A:$A,Лист3!$A48,Лист1!M:M)/$F48,0)</f>
        <v>0</v>
      </c>
      <c r="J48" s="468">
        <f>IFERROR(SUMIF(Лист1!$A:$A,Лист3!$A48,Лист1!N:N)/$F48,0)</f>
        <v>0</v>
      </c>
      <c r="K48" s="468">
        <f>IFERROR(SUMIF(Лист1!$A:$A,Лист3!$A48,Лист1!O:O)/$F48,0)</f>
        <v>0</v>
      </c>
      <c r="L48" s="468">
        <f>IFERROR(SUMIF(Лист1!$A:$A,Лист3!$A48,Лист1!P:P)/$F48,0)</f>
        <v>0</v>
      </c>
    </row>
    <row r="49" spans="1:12" s="26" customFormat="1" ht="13.5" thickBot="1" x14ac:dyDescent="0.25">
      <c r="A49" s="338" t="s">
        <v>1072</v>
      </c>
      <c r="B49" s="837" t="s">
        <v>1071</v>
      </c>
      <c r="C49" s="834" t="s">
        <v>1070</v>
      </c>
      <c r="D49" s="821">
        <v>1</v>
      </c>
      <c r="E49" s="830">
        <v>0.67</v>
      </c>
      <c r="F49" s="829">
        <v>48</v>
      </c>
      <c r="G49" s="468">
        <f>IFERROR(SUMIF(Лист1!$A:$A,Лист3!$A49,Лист1!K:K)/$F49,0)</f>
        <v>0</v>
      </c>
      <c r="H49" s="468">
        <f>IFERROR(SUMIF(Лист1!$A:$A,Лист3!$A49,Лист1!L:L)/$F49,0)</f>
        <v>0</v>
      </c>
      <c r="I49" s="468">
        <f>IFERROR(SUMIF(Лист1!$A:$A,Лист3!$A49,Лист1!M:M)/$F49,0)</f>
        <v>0</v>
      </c>
      <c r="J49" s="468">
        <f>IFERROR(SUMIF(Лист1!$A:$A,Лист3!$A49,Лист1!N:N)/$F49,0)</f>
        <v>0</v>
      </c>
      <c r="K49" s="468">
        <f>IFERROR(SUMIF(Лист1!$A:$A,Лист3!$A49,Лист1!O:O)/$F49,0)</f>
        <v>0</v>
      </c>
      <c r="L49" s="468">
        <f>IFERROR(SUMIF(Лист1!$A:$A,Лист3!$A49,Лист1!P:P)/$F49,0)</f>
        <v>0</v>
      </c>
    </row>
    <row r="50" spans="1:12" s="26" customFormat="1" x14ac:dyDescent="0.2">
      <c r="A50" s="338" t="s">
        <v>523</v>
      </c>
      <c r="B50" s="835" t="s">
        <v>522</v>
      </c>
      <c r="C50" s="833" t="s">
        <v>53</v>
      </c>
      <c r="D50" s="28">
        <v>1</v>
      </c>
      <c r="E50" s="831">
        <v>0.56999999999999995</v>
      </c>
      <c r="F50" s="494">
        <v>44</v>
      </c>
      <c r="G50" s="468">
        <f>IFERROR(SUMIF(Лист1!$A:$A,Лист3!$A50,Лист1!K:K)/$F50,0)</f>
        <v>0</v>
      </c>
      <c r="H50" s="468">
        <f>IFERROR(SUMIF(Лист1!$A:$A,Лист3!$A50,Лист1!L:L)/$F50,0)</f>
        <v>0</v>
      </c>
      <c r="I50" s="468">
        <f>IFERROR(SUMIF(Лист1!$A:$A,Лист3!$A50,Лист1!M:M)/$F50,0)</f>
        <v>0</v>
      </c>
      <c r="J50" s="468">
        <f>IFERROR(SUMIF(Лист1!$A:$A,Лист3!$A50,Лист1!N:N)/$F50,0)</f>
        <v>0</v>
      </c>
      <c r="K50" s="468">
        <f>IFERROR(SUMIF(Лист1!$A:$A,Лист3!$A50,Лист1!O:O)/$F50,0)</f>
        <v>0</v>
      </c>
      <c r="L50" s="468">
        <f>IFERROR(SUMIF(Лист1!$A:$A,Лист3!$A50,Лист1!P:P)/$F50,0)</f>
        <v>0</v>
      </c>
    </row>
    <row r="51" spans="1:12" s="26" customFormat="1" ht="13.5" thickBot="1" x14ac:dyDescent="0.25">
      <c r="A51" s="338" t="s">
        <v>1074</v>
      </c>
      <c r="B51" s="836" t="s">
        <v>1073</v>
      </c>
      <c r="C51" s="834" t="s">
        <v>1070</v>
      </c>
      <c r="D51" s="821">
        <v>1</v>
      </c>
      <c r="E51" s="832">
        <v>0.56999999999999995</v>
      </c>
      <c r="F51" s="822">
        <v>48</v>
      </c>
      <c r="G51" s="468">
        <f>IFERROR(SUMIF(Лист1!$A:$A,Лист3!$A51,Лист1!K:K)/$F51,0)</f>
        <v>0</v>
      </c>
      <c r="H51" s="468">
        <f>IFERROR(SUMIF(Лист1!$A:$A,Лист3!$A51,Лист1!L:L)/$F51,0)</f>
        <v>0</v>
      </c>
      <c r="I51" s="468">
        <f>IFERROR(SUMIF(Лист1!$A:$A,Лист3!$A51,Лист1!M:M)/$F51,0)</f>
        <v>0</v>
      </c>
      <c r="J51" s="468">
        <f>IFERROR(SUMIF(Лист1!$A:$A,Лист3!$A51,Лист1!N:N)/$F51,0)</f>
        <v>0</v>
      </c>
      <c r="K51" s="468">
        <f>IFERROR(SUMIF(Лист1!$A:$A,Лист3!$A51,Лист1!O:O)/$F51,0)</f>
        <v>0</v>
      </c>
      <c r="L51" s="468">
        <f>IFERROR(SUMIF(Лист1!$A:$A,Лист3!$A51,Лист1!P:P)/$F51,0)</f>
        <v>0</v>
      </c>
    </row>
    <row r="52" spans="1:12" s="26" customFormat="1" x14ac:dyDescent="0.2">
      <c r="A52" s="338" t="s">
        <v>465</v>
      </c>
      <c r="B52" s="838" t="s">
        <v>464</v>
      </c>
      <c r="C52" s="833" t="s">
        <v>53</v>
      </c>
      <c r="D52" s="30">
        <v>1</v>
      </c>
      <c r="E52" s="819">
        <v>0.505</v>
      </c>
      <c r="F52" s="820">
        <v>44</v>
      </c>
      <c r="G52" s="468">
        <f>IFERROR(SUMIF(Лист1!$A:$A,Лист3!$A52,Лист1!K:K)/$F52,0)</f>
        <v>0</v>
      </c>
      <c r="H52" s="468">
        <f>IFERROR(SUMIF(Лист1!$A:$A,Лист3!$A52,Лист1!L:L)/$F52,0)</f>
        <v>0</v>
      </c>
      <c r="I52" s="468">
        <f>IFERROR(SUMIF(Лист1!$A:$A,Лист3!$A52,Лист1!M:M)/$F52,0)</f>
        <v>0</v>
      </c>
      <c r="J52" s="468">
        <f>IFERROR(SUMIF(Лист1!$A:$A,Лист3!$A52,Лист1!N:N)/$F52,0)</f>
        <v>0</v>
      </c>
      <c r="K52" s="468">
        <f>IFERROR(SUMIF(Лист1!$A:$A,Лист3!$A52,Лист1!O:O)/$F52,0)</f>
        <v>0</v>
      </c>
      <c r="L52" s="468">
        <f>IFERROR(SUMIF(Лист1!$A:$A,Лист3!$A52,Лист1!P:P)/$F52,0)</f>
        <v>0</v>
      </c>
    </row>
    <row r="53" spans="1:12" s="26" customFormat="1" ht="13.5" thickBot="1" x14ac:dyDescent="0.25">
      <c r="A53" s="338" t="s">
        <v>1068</v>
      </c>
      <c r="B53" s="839" t="s">
        <v>1069</v>
      </c>
      <c r="C53" s="834" t="s">
        <v>1070</v>
      </c>
      <c r="D53" s="821">
        <v>1</v>
      </c>
      <c r="E53" s="526">
        <v>0.505</v>
      </c>
      <c r="F53" s="822">
        <v>48</v>
      </c>
      <c r="G53" s="468">
        <f>IFERROR(SUMIF(Лист1!$A:$A,Лист3!$A53,Лист1!K:K)/$F53,0)</f>
        <v>0</v>
      </c>
      <c r="H53" s="468">
        <f>IFERROR(SUMIF(Лист1!$A:$A,Лист3!$A53,Лист1!L:L)/$F53,0)</f>
        <v>0</v>
      </c>
      <c r="I53" s="468">
        <f>IFERROR(SUMIF(Лист1!$A:$A,Лист3!$A53,Лист1!M:M)/$F53,0)</f>
        <v>0</v>
      </c>
      <c r="J53" s="468">
        <f>IFERROR(SUMIF(Лист1!$A:$A,Лист3!$A53,Лист1!N:N)/$F53,0)</f>
        <v>0</v>
      </c>
      <c r="K53" s="468">
        <f>IFERROR(SUMIF(Лист1!$A:$A,Лист3!$A53,Лист1!O:O)/$F53,0)</f>
        <v>0</v>
      </c>
      <c r="L53" s="468">
        <f>IFERROR(SUMIF(Лист1!$A:$A,Лист3!$A53,Лист1!P:P)/$F53,0)</f>
        <v>0</v>
      </c>
    </row>
    <row r="54" spans="1:12" s="26" customFormat="1" x14ac:dyDescent="0.2">
      <c r="A54" s="338"/>
      <c r="B54" s="378" t="s">
        <v>215</v>
      </c>
      <c r="C54" s="827"/>
      <c r="D54" s="828"/>
      <c r="E54" s="828"/>
      <c r="F54" s="828"/>
      <c r="G54" s="468">
        <f>IFERROR(SUMIF(Лист1!$A:$A,Лист3!$A54,Лист1!K:K)/$F54,0)</f>
        <v>0</v>
      </c>
      <c r="H54" s="468">
        <f>IFERROR(SUMIF(Лист1!$A:$A,Лист3!$A54,Лист1!L:L)/$F54,0)</f>
        <v>0</v>
      </c>
      <c r="I54" s="468">
        <f>IFERROR(SUMIF(Лист1!$A:$A,Лист3!$A54,Лист1!M:M)/$F54,0)</f>
        <v>0</v>
      </c>
      <c r="J54" s="468">
        <f>IFERROR(SUMIF(Лист1!$A:$A,Лист3!$A54,Лист1!N:N)/$F54,0)</f>
        <v>0</v>
      </c>
      <c r="K54" s="468">
        <f>IFERROR(SUMIF(Лист1!$A:$A,Лист3!$A54,Лист1!O:O)/$F54,0)</f>
        <v>0</v>
      </c>
      <c r="L54" s="468">
        <f>IFERROR(SUMIF(Лист1!$A:$A,Лист3!$A54,Лист1!P:P)/$F54,0)</f>
        <v>0</v>
      </c>
    </row>
    <row r="55" spans="1:12" s="26" customFormat="1" ht="13.5" thickBot="1" x14ac:dyDescent="0.25">
      <c r="A55" s="338" t="s">
        <v>265</v>
      </c>
      <c r="B55" s="101" t="s">
        <v>198</v>
      </c>
      <c r="C55" s="823" t="s">
        <v>54</v>
      </c>
      <c r="D55" s="824">
        <v>4</v>
      </c>
      <c r="E55" s="825">
        <v>0.505</v>
      </c>
      <c r="F55" s="826">
        <v>36</v>
      </c>
      <c r="G55" s="468">
        <f>IFERROR(SUMIF(Лист1!$A:$A,Лист3!$A55,Лист1!K:K)/$F55,0)</f>
        <v>0</v>
      </c>
      <c r="H55" s="468">
        <f>IFERROR(SUMIF(Лист1!$A:$A,Лист3!$A55,Лист1!L:L)/$F55,0)</f>
        <v>0</v>
      </c>
      <c r="I55" s="468">
        <f>IFERROR(SUMIF(Лист1!$A:$A,Лист3!$A55,Лист1!M:M)/$F55,0)</f>
        <v>0</v>
      </c>
      <c r="J55" s="468">
        <f>IFERROR(SUMIF(Лист1!$A:$A,Лист3!$A55,Лист1!N:N)/$F55,0)</f>
        <v>0</v>
      </c>
      <c r="K55" s="468">
        <f>IFERROR(SUMIF(Лист1!$A:$A,Лист3!$A55,Лист1!O:O)/$F55,0)</f>
        <v>0</v>
      </c>
      <c r="L55" s="468">
        <f>IFERROR(SUMIF(Лист1!$A:$A,Лист3!$A55,Лист1!P:P)/$F55,0)</f>
        <v>0</v>
      </c>
    </row>
    <row r="56" spans="1:12" s="26" customFormat="1" ht="13.5" thickBot="1" x14ac:dyDescent="0.25">
      <c r="A56" s="338"/>
      <c r="B56" s="175" t="s">
        <v>111</v>
      </c>
      <c r="C56" s="176"/>
      <c r="D56" s="177"/>
      <c r="E56" s="177"/>
      <c r="F56" s="177"/>
      <c r="G56" s="468">
        <f>IFERROR(SUMIF(Лист1!$A:$A,Лист3!$A56,Лист1!K:K)/$F56,0)</f>
        <v>0</v>
      </c>
      <c r="H56" s="468">
        <f>IFERROR(SUMIF(Лист1!$A:$A,Лист3!$A56,Лист1!L:L)/$F56,0)</f>
        <v>0</v>
      </c>
      <c r="I56" s="468">
        <f>IFERROR(SUMIF(Лист1!$A:$A,Лист3!$A56,Лист1!M:M)/$F56,0)</f>
        <v>0</v>
      </c>
      <c r="J56" s="468">
        <f>IFERROR(SUMIF(Лист1!$A:$A,Лист3!$A56,Лист1!N:N)/$F56,0)</f>
        <v>0</v>
      </c>
      <c r="K56" s="468">
        <f>IFERROR(SUMIF(Лист1!$A:$A,Лист3!$A56,Лист1!O:O)/$F56,0)</f>
        <v>0</v>
      </c>
      <c r="L56" s="468">
        <f>IFERROR(SUMIF(Лист1!$A:$A,Лист3!$A56,Лист1!P:P)/$F56,0)</f>
        <v>0</v>
      </c>
    </row>
    <row r="57" spans="1:12" s="26" customFormat="1" x14ac:dyDescent="0.2">
      <c r="A57" s="338" t="s">
        <v>266</v>
      </c>
      <c r="B57" s="651" t="s">
        <v>3</v>
      </c>
      <c r="C57" s="46" t="s">
        <v>47</v>
      </c>
      <c r="D57" s="100">
        <v>20</v>
      </c>
      <c r="E57" s="67">
        <v>0.505</v>
      </c>
      <c r="F57" s="48">
        <v>80</v>
      </c>
      <c r="G57" s="468">
        <f>IFERROR(SUMIF(Лист1!$A:$A,Лист3!$A57,Лист1!K:K)/$F57,0)</f>
        <v>0</v>
      </c>
      <c r="H57" s="468">
        <f>IFERROR(SUMIF(Лист1!$A:$A,Лист3!$A57,Лист1!L:L)/$F57,0)</f>
        <v>0</v>
      </c>
      <c r="I57" s="468">
        <f>IFERROR(SUMIF(Лист1!$A:$A,Лист3!$A57,Лист1!M:M)/$F57,0)</f>
        <v>0</v>
      </c>
      <c r="J57" s="468">
        <f>IFERROR(SUMIF(Лист1!$A:$A,Лист3!$A57,Лист1!N:N)/$F57,0)</f>
        <v>0</v>
      </c>
      <c r="K57" s="468">
        <f>IFERROR(SUMIF(Лист1!$A:$A,Лист3!$A57,Лист1!O:O)/$F57,0)</f>
        <v>0</v>
      </c>
      <c r="L57" s="468">
        <f>IFERROR(SUMIF(Лист1!$A:$A,Лист3!$A57,Лист1!P:P)/$F57,0)</f>
        <v>0</v>
      </c>
    </row>
    <row r="58" spans="1:12" s="26" customFormat="1" x14ac:dyDescent="0.2">
      <c r="A58" s="338" t="s">
        <v>267</v>
      </c>
      <c r="B58" s="652" t="s">
        <v>3</v>
      </c>
      <c r="C58" s="271" t="s">
        <v>48</v>
      </c>
      <c r="D58" s="107">
        <v>10</v>
      </c>
      <c r="E58" s="59">
        <v>0.505</v>
      </c>
      <c r="F58" s="52">
        <v>80</v>
      </c>
      <c r="G58" s="468">
        <f>IFERROR(SUMIF(Лист1!$A:$A,Лист3!$A58,Лист1!K:K)/$F58,0)</f>
        <v>0</v>
      </c>
      <c r="H58" s="468">
        <f>IFERROR(SUMIF(Лист1!$A:$A,Лист3!$A58,Лист1!L:L)/$F58,0)</f>
        <v>0</v>
      </c>
      <c r="I58" s="468">
        <f>IFERROR(SUMIF(Лист1!$A:$A,Лист3!$A58,Лист1!M:M)/$F58,0)</f>
        <v>0</v>
      </c>
      <c r="J58" s="468">
        <f>IFERROR(SUMIF(Лист1!$A:$A,Лист3!$A58,Лист1!N:N)/$F58,0)</f>
        <v>0</v>
      </c>
      <c r="K58" s="468">
        <f>IFERROR(SUMIF(Лист1!$A:$A,Лист3!$A58,Лист1!O:O)/$F58,0)</f>
        <v>0</v>
      </c>
      <c r="L58" s="468">
        <f>IFERROR(SUMIF(Лист1!$A:$A,Лист3!$A58,Лист1!P:P)/$F58,0)</f>
        <v>0</v>
      </c>
    </row>
    <row r="59" spans="1:12" s="26" customFormat="1" ht="13.5" thickBot="1" x14ac:dyDescent="0.25">
      <c r="A59" s="338" t="s">
        <v>268</v>
      </c>
      <c r="B59" s="653" t="s">
        <v>4</v>
      </c>
      <c r="C59" s="32" t="s">
        <v>5</v>
      </c>
      <c r="D59" s="102">
        <v>12</v>
      </c>
      <c r="E59" s="60">
        <v>0.505</v>
      </c>
      <c r="F59" s="34">
        <v>54</v>
      </c>
      <c r="G59" s="468">
        <f>IFERROR(SUMIF(Лист1!$A:$A,Лист3!$A59,Лист1!K:K)/$F59,0)</f>
        <v>0</v>
      </c>
      <c r="H59" s="468">
        <f>IFERROR(SUMIF(Лист1!$A:$A,Лист3!$A59,Лист1!L:L)/$F59,0)</f>
        <v>0</v>
      </c>
      <c r="I59" s="468">
        <f>IFERROR(SUMIF(Лист1!$A:$A,Лист3!$A59,Лист1!M:M)/$F59,0)</f>
        <v>0</v>
      </c>
      <c r="J59" s="468">
        <f>IFERROR(SUMIF(Лист1!$A:$A,Лист3!$A59,Лист1!N:N)/$F59,0)</f>
        <v>0</v>
      </c>
      <c r="K59" s="468">
        <f>IFERROR(SUMIF(Лист1!$A:$A,Лист3!$A59,Лист1!O:O)/$F59,0)</f>
        <v>0</v>
      </c>
      <c r="L59" s="468">
        <f>IFERROR(SUMIF(Лист1!$A:$A,Лист3!$A59,Лист1!P:P)/$F59,0)</f>
        <v>0</v>
      </c>
    </row>
    <row r="60" spans="1:12" s="26" customFormat="1" ht="13.5" thickBot="1" x14ac:dyDescent="0.25">
      <c r="A60" s="338"/>
      <c r="B60" s="175" t="s">
        <v>565</v>
      </c>
      <c r="C60" s="176"/>
      <c r="D60" s="177"/>
      <c r="E60" s="177"/>
      <c r="F60" s="177"/>
      <c r="G60" s="468">
        <f>IFERROR(SUMIF(Лист1!$A:$A,Лист3!$A60,Лист1!K:K)/$F60,0)</f>
        <v>0</v>
      </c>
      <c r="H60" s="468">
        <f>IFERROR(SUMIF(Лист1!$A:$A,Лист3!$A60,Лист1!L:L)/$F60,0)</f>
        <v>0</v>
      </c>
      <c r="I60" s="468">
        <f>IFERROR(SUMIF(Лист1!$A:$A,Лист3!$A60,Лист1!M:M)/$F60,0)</f>
        <v>0</v>
      </c>
      <c r="J60" s="468">
        <f>IFERROR(SUMIF(Лист1!$A:$A,Лист3!$A60,Лист1!N:N)/$F60,0)</f>
        <v>0</v>
      </c>
      <c r="K60" s="468">
        <f>IFERROR(SUMIF(Лист1!$A:$A,Лист3!$A60,Лист1!O:O)/$F60,0)</f>
        <v>0</v>
      </c>
      <c r="L60" s="468">
        <f>IFERROR(SUMIF(Лист1!$A:$A,Лист3!$A60,Лист1!P:P)/$F60,0)</f>
        <v>0</v>
      </c>
    </row>
    <row r="61" spans="1:12" s="26" customFormat="1" x14ac:dyDescent="0.2">
      <c r="A61" s="338">
        <v>31178</v>
      </c>
      <c r="B61" s="99" t="s">
        <v>1122</v>
      </c>
      <c r="C61" s="867" t="s">
        <v>47</v>
      </c>
      <c r="D61" s="91">
        <v>20</v>
      </c>
      <c r="E61" s="67">
        <v>0.505</v>
      </c>
      <c r="F61" s="491">
        <v>80</v>
      </c>
      <c r="G61" s="468">
        <f>IFERROR(SUMIF(Лист1!$A:$A,Лист3!$A61,Лист1!K:K)/$F61,0)</f>
        <v>0</v>
      </c>
      <c r="H61" s="468">
        <f>IFERROR(SUMIF(Лист1!$A:$A,Лист3!$A61,Лист1!L:L)/$F61,0)</f>
        <v>0</v>
      </c>
      <c r="I61" s="468">
        <f>IFERROR(SUMIF(Лист1!$A:$A,Лист3!$A61,Лист1!M:M)/$F61,0)</f>
        <v>0</v>
      </c>
      <c r="J61" s="468">
        <f>IFERROR(SUMIF(Лист1!$A:$A,Лист3!$A61,Лист1!N:N)/$F61,0)</f>
        <v>0</v>
      </c>
      <c r="K61" s="468">
        <f>IFERROR(SUMIF(Лист1!$A:$A,Лист3!$A61,Лист1!O:O)/$F61,0)</f>
        <v>0</v>
      </c>
      <c r="L61" s="468">
        <f>IFERROR(SUMIF(Лист1!$A:$A,Лист3!$A61,Лист1!P:P)/$F61,0)</f>
        <v>0</v>
      </c>
    </row>
    <row r="62" spans="1:12" s="26" customFormat="1" x14ac:dyDescent="0.2">
      <c r="A62" s="338" t="s">
        <v>1123</v>
      </c>
      <c r="B62" s="740" t="s">
        <v>1119</v>
      </c>
      <c r="C62" s="50" t="s">
        <v>576</v>
      </c>
      <c r="D62" s="107">
        <v>12</v>
      </c>
      <c r="E62" s="181">
        <v>0.505</v>
      </c>
      <c r="F62" s="480">
        <v>80</v>
      </c>
      <c r="G62" s="468">
        <f>IFERROR(SUMIF(Лист1!$A:$A,Лист3!$A62,Лист1!K:K)/$F62,0)</f>
        <v>0</v>
      </c>
      <c r="H62" s="468">
        <f>IFERROR(SUMIF(Лист1!$A:$A,Лист3!$A62,Лист1!L:L)/$F62,0)</f>
        <v>0</v>
      </c>
      <c r="I62" s="468">
        <f>IFERROR(SUMIF(Лист1!$A:$A,Лист3!$A62,Лист1!M:M)/$F62,0)</f>
        <v>0</v>
      </c>
      <c r="J62" s="468">
        <f>IFERROR(SUMIF(Лист1!$A:$A,Лист3!$A62,Лист1!N:N)/$F62,0)</f>
        <v>0</v>
      </c>
      <c r="K62" s="468">
        <f>IFERROR(SUMIF(Лист1!$A:$A,Лист3!$A62,Лист1!O:O)/$F62,0)</f>
        <v>0</v>
      </c>
      <c r="L62" s="468">
        <f>IFERROR(SUMIF(Лист1!$A:$A,Лист3!$A62,Лист1!P:P)/$F62,0)</f>
        <v>0</v>
      </c>
    </row>
    <row r="63" spans="1:12" s="26" customFormat="1" x14ac:dyDescent="0.2">
      <c r="A63" s="338" t="s">
        <v>1121</v>
      </c>
      <c r="B63" s="866" t="s">
        <v>1120</v>
      </c>
      <c r="C63" s="50" t="s">
        <v>576</v>
      </c>
      <c r="D63" s="107">
        <v>12</v>
      </c>
      <c r="E63" s="181">
        <v>0.4</v>
      </c>
      <c r="F63" s="480">
        <v>80</v>
      </c>
      <c r="G63" s="468">
        <f>IFERROR(SUMIF(Лист1!$A:$A,Лист3!$A63,Лист1!K:K)/$F63,0)</f>
        <v>0</v>
      </c>
      <c r="H63" s="468">
        <f>IFERROR(SUMIF(Лист1!$A:$A,Лист3!$A63,Лист1!L:L)/$F63,0)</f>
        <v>0</v>
      </c>
      <c r="I63" s="468">
        <f>IFERROR(SUMIF(Лист1!$A:$A,Лист3!$A63,Лист1!M:M)/$F63,0)</f>
        <v>0</v>
      </c>
      <c r="J63" s="468">
        <f>IFERROR(SUMIF(Лист1!$A:$A,Лист3!$A63,Лист1!N:N)/$F63,0)</f>
        <v>0</v>
      </c>
      <c r="K63" s="468">
        <f>IFERROR(SUMIF(Лист1!$A:$A,Лист3!$A63,Лист1!O:O)/$F63,0)</f>
        <v>0</v>
      </c>
      <c r="L63" s="468">
        <f>IFERROR(SUMIF(Лист1!$A:$A,Лист3!$A63,Лист1!P:P)/$F63,0)</f>
        <v>0</v>
      </c>
    </row>
    <row r="64" spans="1:12" s="26" customFormat="1" ht="13.5" thickBot="1" x14ac:dyDescent="0.25">
      <c r="A64" s="338" t="s">
        <v>567</v>
      </c>
      <c r="B64" s="101" t="s">
        <v>566</v>
      </c>
      <c r="C64" s="868" t="s">
        <v>48</v>
      </c>
      <c r="D64" s="94">
        <v>10</v>
      </c>
      <c r="E64" s="60">
        <v>0.505</v>
      </c>
      <c r="F64" s="550">
        <v>80</v>
      </c>
      <c r="G64" s="468">
        <f>IFERROR(SUMIF(Лист1!$A:$A,Лист3!$A64,Лист1!K:K)/$F64,0)</f>
        <v>0</v>
      </c>
      <c r="H64" s="468">
        <f>IFERROR(SUMIF(Лист1!$A:$A,Лист3!$A64,Лист1!L:L)/$F64,0)</f>
        <v>0</v>
      </c>
      <c r="I64" s="468">
        <f>IFERROR(SUMIF(Лист1!$A:$A,Лист3!$A64,Лист1!M:M)/$F64,0)</f>
        <v>0</v>
      </c>
      <c r="J64" s="468">
        <f>IFERROR(SUMIF(Лист1!$A:$A,Лист3!$A64,Лист1!N:N)/$F64,0)</f>
        <v>0</v>
      </c>
      <c r="K64" s="468">
        <f>IFERROR(SUMIF(Лист1!$A:$A,Лист3!$A64,Лист1!O:O)/$F64,0)</f>
        <v>0</v>
      </c>
      <c r="L64" s="468">
        <f>IFERROR(SUMIF(Лист1!$A:$A,Лист3!$A64,Лист1!P:P)/$F64,0)</f>
        <v>0</v>
      </c>
    </row>
    <row r="65" spans="1:12" s="26" customFormat="1" ht="13.5" thickBot="1" x14ac:dyDescent="0.25">
      <c r="A65" s="338"/>
      <c r="B65" s="546" t="s">
        <v>824</v>
      </c>
      <c r="C65" s="547"/>
      <c r="D65" s="70"/>
      <c r="E65" s="70"/>
      <c r="F65" s="70"/>
      <c r="G65" s="468">
        <f>IFERROR(SUMIF(Лист1!$A:$A,Лист3!$A65,Лист1!K:K)/$F65,0)</f>
        <v>0</v>
      </c>
      <c r="H65" s="468">
        <f>IFERROR(SUMIF(Лист1!$A:$A,Лист3!$A65,Лист1!L:L)/$F65,0)</f>
        <v>0</v>
      </c>
      <c r="I65" s="468">
        <f>IFERROR(SUMIF(Лист1!$A:$A,Лист3!$A65,Лист1!M:M)/$F65,0)</f>
        <v>0</v>
      </c>
      <c r="J65" s="468">
        <f>IFERROR(SUMIF(Лист1!$A:$A,Лист3!$A65,Лист1!N:N)/$F65,0)</f>
        <v>0</v>
      </c>
      <c r="K65" s="468">
        <f>IFERROR(SUMIF(Лист1!$A:$A,Лист3!$A65,Лист1!O:O)/$F65,0)</f>
        <v>0</v>
      </c>
      <c r="L65" s="468">
        <f>IFERROR(SUMIF(Лист1!$A:$A,Лист3!$A65,Лист1!P:P)/$F65,0)</f>
        <v>0</v>
      </c>
    </row>
    <row r="66" spans="1:12" s="26" customFormat="1" x14ac:dyDescent="0.2">
      <c r="A66" s="338" t="s">
        <v>279</v>
      </c>
      <c r="B66" s="651" t="s">
        <v>3</v>
      </c>
      <c r="C66" s="46" t="s">
        <v>47</v>
      </c>
      <c r="D66" s="100">
        <v>20</v>
      </c>
      <c r="E66" s="67">
        <v>0.67</v>
      </c>
      <c r="F66" s="48">
        <v>80</v>
      </c>
      <c r="G66" s="468">
        <f>IFERROR(SUMIF(Лист1!$A:$A,Лист3!$A66,Лист1!K:K)/$F66,0)</f>
        <v>0</v>
      </c>
      <c r="H66" s="468">
        <f>IFERROR(SUMIF(Лист1!$A:$A,Лист3!$A66,Лист1!L:L)/$F66,0)</f>
        <v>0</v>
      </c>
      <c r="I66" s="468">
        <f>IFERROR(SUMIF(Лист1!$A:$A,Лист3!$A66,Лист1!M:M)/$F66,0)</f>
        <v>0</v>
      </c>
      <c r="J66" s="468">
        <f>IFERROR(SUMIF(Лист1!$A:$A,Лист3!$A66,Лист1!N:N)/$F66,0)</f>
        <v>0</v>
      </c>
      <c r="K66" s="468">
        <f>IFERROR(SUMIF(Лист1!$A:$A,Лист3!$A66,Лист1!O:O)/$F66,0)</f>
        <v>0</v>
      </c>
      <c r="L66" s="468">
        <f>IFERROR(SUMIF(Лист1!$A:$A,Лист3!$A66,Лист1!P:P)/$F66,0)</f>
        <v>0</v>
      </c>
    </row>
    <row r="67" spans="1:12" s="26" customFormat="1" ht="13.5" thickBot="1" x14ac:dyDescent="0.25">
      <c r="A67" s="338"/>
      <c r="B67" s="546" t="s">
        <v>531</v>
      </c>
      <c r="C67" s="547"/>
      <c r="D67" s="70"/>
      <c r="E67" s="70"/>
      <c r="F67" s="70"/>
      <c r="G67" s="468">
        <f>IFERROR(SUMIF(Лист1!$A:$A,Лист3!$A67,Лист1!K:K)/$F67,0)</f>
        <v>0</v>
      </c>
      <c r="H67" s="468">
        <f>IFERROR(SUMIF(Лист1!$A:$A,Лист3!$A67,Лист1!L:L)/$F67,0)</f>
        <v>0</v>
      </c>
      <c r="I67" s="468">
        <f>IFERROR(SUMIF(Лист1!$A:$A,Лист3!$A67,Лист1!M:M)/$F67,0)</f>
        <v>0</v>
      </c>
      <c r="J67" s="468">
        <f>IFERROR(SUMIF(Лист1!$A:$A,Лист3!$A67,Лист1!N:N)/$F67,0)</f>
        <v>0</v>
      </c>
      <c r="K67" s="468">
        <f>IFERROR(SUMIF(Лист1!$A:$A,Лист3!$A67,Лист1!O:O)/$F67,0)</f>
        <v>0</v>
      </c>
      <c r="L67" s="468">
        <f>IFERROR(SUMIF(Лист1!$A:$A,Лист3!$A67,Лист1!P:P)/$F67,0)</f>
        <v>0</v>
      </c>
    </row>
    <row r="68" spans="1:12" s="26" customFormat="1" ht="13.5" thickBot="1" x14ac:dyDescent="0.25">
      <c r="A68" s="338">
        <v>30830</v>
      </c>
      <c r="B68" s="651" t="s">
        <v>3</v>
      </c>
      <c r="C68" s="46" t="s">
        <v>47</v>
      </c>
      <c r="D68" s="100">
        <v>20</v>
      </c>
      <c r="E68" s="67">
        <v>0.505</v>
      </c>
      <c r="F68" s="48">
        <v>80</v>
      </c>
      <c r="G68" s="468">
        <f>IFERROR(SUMIF(Лист1!$A:$A,Лист3!$A68,Лист1!K:K)/$F68,0)</f>
        <v>0</v>
      </c>
      <c r="H68" s="468">
        <f>IFERROR(SUMIF(Лист1!$A:$A,Лист3!$A68,Лист1!L:L)/$F68,0)</f>
        <v>0</v>
      </c>
      <c r="I68" s="468">
        <f>IFERROR(SUMIF(Лист1!$A:$A,Лист3!$A68,Лист1!M:M)/$F68,0)</f>
        <v>0</v>
      </c>
      <c r="J68" s="468">
        <f>IFERROR(SUMIF(Лист1!$A:$A,Лист3!$A68,Лист1!N:N)/$F68,0)</f>
        <v>0</v>
      </c>
      <c r="K68" s="468">
        <f>IFERROR(SUMIF(Лист1!$A:$A,Лист3!$A68,Лист1!O:O)/$F68,0)</f>
        <v>0</v>
      </c>
      <c r="L68" s="468">
        <f>IFERROR(SUMIF(Лист1!$A:$A,Лист3!$A68,Лист1!P:P)/$F68,0)</f>
        <v>0</v>
      </c>
    </row>
    <row r="69" spans="1:12" s="26" customFormat="1" ht="13.5" thickBot="1" x14ac:dyDescent="0.25">
      <c r="A69" s="338"/>
      <c r="B69" s="175" t="s">
        <v>216</v>
      </c>
      <c r="C69" s="176"/>
      <c r="D69" s="177"/>
      <c r="E69" s="177"/>
      <c r="F69" s="177"/>
      <c r="G69" s="468">
        <f>IFERROR(SUMIF(Лист1!$A:$A,Лист3!$A69,Лист1!K:K)/$F69,0)</f>
        <v>0</v>
      </c>
      <c r="H69" s="468">
        <f>IFERROR(SUMIF(Лист1!$A:$A,Лист3!$A69,Лист1!L:L)/$F69,0)</f>
        <v>0</v>
      </c>
      <c r="I69" s="468">
        <f>IFERROR(SUMIF(Лист1!$A:$A,Лист3!$A69,Лист1!M:M)/$F69,0)</f>
        <v>0</v>
      </c>
      <c r="J69" s="468">
        <f>IFERROR(SUMIF(Лист1!$A:$A,Лист3!$A69,Лист1!N:N)/$F69,0)</f>
        <v>0</v>
      </c>
      <c r="K69" s="468">
        <f>IFERROR(SUMIF(Лист1!$A:$A,Лист3!$A69,Лист1!O:O)/$F69,0)</f>
        <v>0</v>
      </c>
      <c r="L69" s="468">
        <f>IFERROR(SUMIF(Лист1!$A:$A,Лист3!$A69,Лист1!P:P)/$F69,0)</f>
        <v>0</v>
      </c>
    </row>
    <row r="70" spans="1:12" s="26" customFormat="1" ht="13.5" thickBot="1" x14ac:dyDescent="0.25">
      <c r="A70" s="338" t="s">
        <v>269</v>
      </c>
      <c r="B70" s="651" t="s">
        <v>3</v>
      </c>
      <c r="C70" s="46" t="s">
        <v>47</v>
      </c>
      <c r="D70" s="100">
        <v>20</v>
      </c>
      <c r="E70" s="67">
        <v>0.505</v>
      </c>
      <c r="F70" s="48">
        <v>80</v>
      </c>
      <c r="G70" s="468">
        <f>IFERROR(SUMIF(Лист1!$A:$A,Лист3!$A70,Лист1!K:K)/$F70,0)</f>
        <v>0</v>
      </c>
      <c r="H70" s="468">
        <f>IFERROR(SUMIF(Лист1!$A:$A,Лист3!$A70,Лист1!L:L)/$F70,0)</f>
        <v>0</v>
      </c>
      <c r="I70" s="468">
        <f>IFERROR(SUMIF(Лист1!$A:$A,Лист3!$A70,Лист1!M:M)/$F70,0)</f>
        <v>0</v>
      </c>
      <c r="J70" s="468">
        <f>IFERROR(SUMIF(Лист1!$A:$A,Лист3!$A70,Лист1!N:N)/$F70,0)</f>
        <v>0</v>
      </c>
      <c r="K70" s="468">
        <f>IFERROR(SUMIF(Лист1!$A:$A,Лист3!$A70,Лист1!O:O)/$F70,0)</f>
        <v>0</v>
      </c>
      <c r="L70" s="468">
        <f>IFERROR(SUMIF(Лист1!$A:$A,Лист3!$A70,Лист1!P:P)/$F70,0)</f>
        <v>0</v>
      </c>
    </row>
    <row r="71" spans="1:12" s="26" customFormat="1" ht="13.5" thickBot="1" x14ac:dyDescent="0.25">
      <c r="A71" s="338"/>
      <c r="B71" s="175" t="s">
        <v>217</v>
      </c>
      <c r="C71" s="176"/>
      <c r="D71" s="177"/>
      <c r="E71" s="177"/>
      <c r="F71" s="177"/>
      <c r="G71" s="468">
        <f>IFERROR(SUMIF(Лист1!$A:$A,Лист3!$A71,Лист1!K:K)/$F71,0)</f>
        <v>0</v>
      </c>
      <c r="H71" s="468">
        <f>IFERROR(SUMIF(Лист1!$A:$A,Лист3!$A71,Лист1!L:L)/$F71,0)</f>
        <v>0</v>
      </c>
      <c r="I71" s="468">
        <f>IFERROR(SUMIF(Лист1!$A:$A,Лист3!$A71,Лист1!M:M)/$F71,0)</f>
        <v>0</v>
      </c>
      <c r="J71" s="468">
        <f>IFERROR(SUMIF(Лист1!$A:$A,Лист3!$A71,Лист1!N:N)/$F71,0)</f>
        <v>0</v>
      </c>
      <c r="K71" s="468">
        <f>IFERROR(SUMIF(Лист1!$A:$A,Лист3!$A71,Лист1!O:O)/$F71,0)</f>
        <v>0</v>
      </c>
      <c r="L71" s="468">
        <f>IFERROR(SUMIF(Лист1!$A:$A,Лист3!$A71,Лист1!P:P)/$F71,0)</f>
        <v>0</v>
      </c>
    </row>
    <row r="72" spans="1:12" s="26" customFormat="1" ht="13.5" thickBot="1" x14ac:dyDescent="0.25">
      <c r="A72" s="338" t="s">
        <v>270</v>
      </c>
      <c r="B72" s="651" t="s">
        <v>3</v>
      </c>
      <c r="C72" s="46" t="s">
        <v>47</v>
      </c>
      <c r="D72" s="902">
        <v>20</v>
      </c>
      <c r="E72" s="78">
        <v>0.505</v>
      </c>
      <c r="F72" s="903">
        <v>80</v>
      </c>
      <c r="G72" s="468">
        <f>IFERROR(SUMIF(Лист1!$A:$A,Лист3!$A72,Лист1!K:K)/$F72,0)</f>
        <v>0</v>
      </c>
      <c r="H72" s="468">
        <f>IFERROR(SUMIF(Лист1!$A:$A,Лист3!$A72,Лист1!L:L)/$F72,0)</f>
        <v>0</v>
      </c>
      <c r="I72" s="468">
        <f>IFERROR(SUMIF(Лист1!$A:$A,Лист3!$A72,Лист1!M:M)/$F72,0)</f>
        <v>0</v>
      </c>
      <c r="J72" s="468">
        <f>IFERROR(SUMIF(Лист1!$A:$A,Лист3!$A72,Лист1!N:N)/$F72,0)</f>
        <v>0</v>
      </c>
      <c r="K72" s="468">
        <f>IFERROR(SUMIF(Лист1!$A:$A,Лист3!$A72,Лист1!O:O)/$F72,0)</f>
        <v>0</v>
      </c>
      <c r="L72" s="468">
        <f>IFERROR(SUMIF(Лист1!$A:$A,Лист3!$A72,Лист1!P:P)/$F72,0)</f>
        <v>0</v>
      </c>
    </row>
    <row r="73" spans="1:12" s="26" customFormat="1" ht="13.5" thickBot="1" x14ac:dyDescent="0.25">
      <c r="A73" s="585"/>
      <c r="B73" s="358" t="s">
        <v>10</v>
      </c>
      <c r="C73" s="359"/>
      <c r="D73" s="84"/>
      <c r="E73" s="84"/>
      <c r="F73" s="84"/>
      <c r="G73" s="468">
        <f>IFERROR(SUMIF(Лист1!$A:$A,Лист3!$A73,Лист1!K:K)/$F73,0)</f>
        <v>0</v>
      </c>
      <c r="H73" s="468">
        <f>IFERROR(SUMIF(Лист1!$A:$A,Лист3!$A73,Лист1!L:L)/$F73,0)</f>
        <v>0</v>
      </c>
      <c r="I73" s="468">
        <f>IFERROR(SUMIF(Лист1!$A:$A,Лист3!$A73,Лист1!M:M)/$F73,0)</f>
        <v>0</v>
      </c>
      <c r="J73" s="468">
        <f>IFERROR(SUMIF(Лист1!$A:$A,Лист3!$A73,Лист1!N:N)/$F73,0)</f>
        <v>0</v>
      </c>
      <c r="K73" s="468">
        <f>IFERROR(SUMIF(Лист1!$A:$A,Лист3!$A73,Лист1!O:O)/$F73,0)</f>
        <v>0</v>
      </c>
      <c r="L73" s="468">
        <f>IFERROR(SUMIF(Лист1!$A:$A,Лист3!$A73,Лист1!P:P)/$F73,0)</f>
        <v>0</v>
      </c>
    </row>
    <row r="74" spans="1:12" s="26" customFormat="1" x14ac:dyDescent="0.2">
      <c r="A74" s="897" t="s">
        <v>704</v>
      </c>
      <c r="B74" s="728" t="s">
        <v>3</v>
      </c>
      <c r="C74" s="896" t="s">
        <v>49</v>
      </c>
      <c r="D74" s="100">
        <v>20</v>
      </c>
      <c r="E74" s="57">
        <v>0.4</v>
      </c>
      <c r="F74" s="491">
        <v>80</v>
      </c>
      <c r="G74" s="468">
        <f>IFERROR(SUMIF(Лист1!$A:$A,Лист3!$A74,Лист1!K:K)/$F74,0)</f>
        <v>0</v>
      </c>
      <c r="H74" s="468">
        <f>IFERROR(SUMIF(Лист1!$A:$A,Лист3!$A74,Лист1!L:L)/$F74,0)</f>
        <v>0</v>
      </c>
      <c r="I74" s="468">
        <f>IFERROR(SUMIF(Лист1!$A:$A,Лист3!$A74,Лист1!M:M)/$F74,0)</f>
        <v>0</v>
      </c>
      <c r="J74" s="468">
        <f>IFERROR(SUMIF(Лист1!$A:$A,Лист3!$A74,Лист1!N:N)/$F74,0)</f>
        <v>0</v>
      </c>
      <c r="K74" s="468">
        <f>IFERROR(SUMIF(Лист1!$A:$A,Лист3!$A74,Лист1!O:O)/$F74,0)</f>
        <v>0</v>
      </c>
      <c r="L74" s="468">
        <f>IFERROR(SUMIF(Лист1!$A:$A,Лист3!$A74,Лист1!P:P)/$F74,0)</f>
        <v>0</v>
      </c>
    </row>
    <row r="75" spans="1:12" s="26" customFormat="1" x14ac:dyDescent="0.2">
      <c r="A75" s="898" t="s">
        <v>861</v>
      </c>
      <c r="B75" s="889" t="s">
        <v>3</v>
      </c>
      <c r="C75" s="893" t="s">
        <v>576</v>
      </c>
      <c r="D75" s="107">
        <v>12</v>
      </c>
      <c r="E75" s="58">
        <v>0.4</v>
      </c>
      <c r="F75" s="480">
        <v>80</v>
      </c>
      <c r="G75" s="468">
        <f>IFERROR(SUMIF(Лист1!$A:$A,Лист3!$A75,Лист1!K:K)/$F75,0)</f>
        <v>0</v>
      </c>
      <c r="H75" s="468">
        <f>IFERROR(SUMIF(Лист1!$A:$A,Лист3!$A75,Лист1!L:L)/$F75,0)</f>
        <v>0</v>
      </c>
      <c r="I75" s="468">
        <f>IFERROR(SUMIF(Лист1!$A:$A,Лист3!$A75,Лист1!M:M)/$F75,0)</f>
        <v>0</v>
      </c>
      <c r="J75" s="468">
        <f>IFERROR(SUMIF(Лист1!$A:$A,Лист3!$A75,Лист1!N:N)/$F75,0)</f>
        <v>0</v>
      </c>
      <c r="K75" s="468">
        <f>IFERROR(SUMIF(Лист1!$A:$A,Лист3!$A75,Лист1!O:O)/$F75,0)</f>
        <v>0</v>
      </c>
      <c r="L75" s="468">
        <f>IFERROR(SUMIF(Лист1!$A:$A,Лист3!$A75,Лист1!P:P)/$F75,0)</f>
        <v>0</v>
      </c>
    </row>
    <row r="76" spans="1:12" s="26" customFormat="1" x14ac:dyDescent="0.2">
      <c r="A76" s="898" t="s">
        <v>706</v>
      </c>
      <c r="B76" s="872" t="s">
        <v>3</v>
      </c>
      <c r="C76" s="894" t="s">
        <v>52</v>
      </c>
      <c r="D76" s="107">
        <v>10</v>
      </c>
      <c r="E76" s="86">
        <v>0.4</v>
      </c>
      <c r="F76" s="480">
        <v>80</v>
      </c>
      <c r="G76" s="468">
        <f>IFERROR(SUMIF(Лист1!$A:$A,Лист3!$A76,Лист1!K:K)/$F76,0)</f>
        <v>0</v>
      </c>
      <c r="H76" s="468">
        <f>IFERROR(SUMIF(Лист1!$A:$A,Лист3!$A76,Лист1!L:L)/$F76,0)</f>
        <v>0</v>
      </c>
      <c r="I76" s="468">
        <f>IFERROR(SUMIF(Лист1!$A:$A,Лист3!$A76,Лист1!M:M)/$F76,0)</f>
        <v>0</v>
      </c>
      <c r="J76" s="468">
        <f>IFERROR(SUMIF(Лист1!$A:$A,Лист3!$A76,Лист1!N:N)/$F76,0)</f>
        <v>0</v>
      </c>
      <c r="K76" s="468">
        <f>IFERROR(SUMIF(Лист1!$A:$A,Лист3!$A76,Лист1!O:O)/$F76,0)</f>
        <v>0</v>
      </c>
      <c r="L76" s="468">
        <f>IFERROR(SUMIF(Лист1!$A:$A,Лист3!$A76,Лист1!P:P)/$F76,0)</f>
        <v>0</v>
      </c>
    </row>
    <row r="77" spans="1:12" s="26" customFormat="1" ht="14.25" customHeight="1" thickBot="1" x14ac:dyDescent="0.25">
      <c r="A77" s="899" t="s">
        <v>705</v>
      </c>
      <c r="B77" s="874" t="s">
        <v>4</v>
      </c>
      <c r="C77" s="895" t="s">
        <v>5</v>
      </c>
      <c r="D77" s="102">
        <v>12</v>
      </c>
      <c r="E77" s="87">
        <v>0.4</v>
      </c>
      <c r="F77" s="550">
        <v>54</v>
      </c>
      <c r="G77" s="468">
        <f>IFERROR(SUMIF(Лист1!$A:$A,Лист3!$A77,Лист1!K:K)/$F77,0)</f>
        <v>0</v>
      </c>
      <c r="H77" s="468">
        <f>IFERROR(SUMIF(Лист1!$A:$A,Лист3!$A77,Лист1!L:L)/$F77,0)</f>
        <v>0</v>
      </c>
      <c r="I77" s="468">
        <f>IFERROR(SUMIF(Лист1!$A:$A,Лист3!$A77,Лист1!M:M)/$F77,0)</f>
        <v>0</v>
      </c>
      <c r="J77" s="468">
        <f>IFERROR(SUMIF(Лист1!$A:$A,Лист3!$A77,Лист1!N:N)/$F77,0)</f>
        <v>0</v>
      </c>
      <c r="K77" s="468">
        <f>IFERROR(SUMIF(Лист1!$A:$A,Лист3!$A77,Лист1!O:O)/$F77,0)</f>
        <v>0</v>
      </c>
      <c r="L77" s="468">
        <f>IFERROR(SUMIF(Лист1!$A:$A,Лист3!$A77,Лист1!P:P)/$F77,0)</f>
        <v>0</v>
      </c>
    </row>
    <row r="78" spans="1:12" s="26" customFormat="1" ht="18" customHeight="1" thickBot="1" x14ac:dyDescent="0.3">
      <c r="A78" s="887"/>
      <c r="B78" s="901" t="s">
        <v>1152</v>
      </c>
      <c r="C78" s="882"/>
      <c r="D78" s="902"/>
      <c r="E78" s="906"/>
      <c r="F78" s="903"/>
      <c r="G78" s="468">
        <f>IFERROR(SUMIF(Лист1!$A:$A,Лист3!$A78,Лист1!K:K)/$F78,0)</f>
        <v>0</v>
      </c>
      <c r="H78" s="468">
        <f>IFERROR(SUMIF(Лист1!$A:$A,Лист3!$A78,Лист1!L:L)/$F78,0)</f>
        <v>0</v>
      </c>
      <c r="I78" s="468">
        <f>IFERROR(SUMIF(Лист1!$A:$A,Лист3!$A78,Лист1!M:M)/$F78,0)</f>
        <v>0</v>
      </c>
      <c r="J78" s="468">
        <f>IFERROR(SUMIF(Лист1!$A:$A,Лист3!$A78,Лист1!N:N)/$F78,0)</f>
        <v>0</v>
      </c>
      <c r="K78" s="468">
        <f>IFERROR(SUMIF(Лист1!$A:$A,Лист3!$A78,Лист1!O:O)/$F78,0)</f>
        <v>0</v>
      </c>
      <c r="L78" s="468">
        <f>IFERROR(SUMIF(Лист1!$A:$A,Лист3!$A78,Лист1!P:P)/$F78,0)</f>
        <v>0</v>
      </c>
    </row>
    <row r="79" spans="1:12" s="26" customFormat="1" ht="13.5" thickBot="1" x14ac:dyDescent="0.25">
      <c r="A79" s="888" t="s">
        <v>1155</v>
      </c>
      <c r="B79" s="889" t="s">
        <v>1153</v>
      </c>
      <c r="C79" s="892" t="s">
        <v>1154</v>
      </c>
      <c r="D79" s="904">
        <v>8</v>
      </c>
      <c r="E79" s="825">
        <v>0.505</v>
      </c>
      <c r="F79" s="905">
        <v>144</v>
      </c>
      <c r="G79" s="468">
        <f>IFERROR(SUMIF(Лист1!$A:$A,Лист3!$A79,Лист1!K:K)/$F79,0)</f>
        <v>0</v>
      </c>
      <c r="H79" s="468">
        <f>IFERROR(SUMIF(Лист1!$A:$A,Лист3!$A79,Лист1!L:L)/$F79,0)</f>
        <v>0</v>
      </c>
      <c r="I79" s="468">
        <f>IFERROR(SUMIF(Лист1!$A:$A,Лист3!$A79,Лист1!M:M)/$F79,0)</f>
        <v>0</v>
      </c>
      <c r="J79" s="468">
        <f>IFERROR(SUMIF(Лист1!$A:$A,Лист3!$A79,Лист1!N:N)/$F79,0)</f>
        <v>0</v>
      </c>
      <c r="K79" s="468">
        <f>IFERROR(SUMIF(Лист1!$A:$A,Лист3!$A79,Лист1!O:O)/$F79,0)</f>
        <v>0</v>
      </c>
      <c r="L79" s="468">
        <f>IFERROR(SUMIF(Лист1!$A:$A,Лист3!$A79,Лист1!P:P)/$F79,0)</f>
        <v>0</v>
      </c>
    </row>
    <row r="80" spans="1:12" s="26" customFormat="1" ht="16.5" thickBot="1" x14ac:dyDescent="0.25">
      <c r="A80" s="865"/>
      <c r="B80" s="890" t="s">
        <v>139</v>
      </c>
      <c r="C80" s="235"/>
      <c r="D80" s="883"/>
      <c r="E80" s="70"/>
      <c r="F80" s="546"/>
      <c r="G80" s="468">
        <f>IFERROR(SUMIF(Лист1!$A:$A,Лист3!$A80,Лист1!K:K)/$F80,0)</f>
        <v>0</v>
      </c>
      <c r="H80" s="468">
        <f>IFERROR(SUMIF(Лист1!$A:$A,Лист3!$A80,Лист1!L:L)/$F80,0)</f>
        <v>0</v>
      </c>
      <c r="I80" s="468">
        <f>IFERROR(SUMIF(Лист1!$A:$A,Лист3!$A80,Лист1!M:M)/$F80,0)</f>
        <v>0</v>
      </c>
      <c r="J80" s="468">
        <f>IFERROR(SUMIF(Лист1!$A:$A,Лист3!$A80,Лист1!N:N)/$F80,0)</f>
        <v>0</v>
      </c>
      <c r="K80" s="468">
        <f>IFERROR(SUMIF(Лист1!$A:$A,Лист3!$A80,Лист1!O:O)/$F80,0)</f>
        <v>0</v>
      </c>
      <c r="L80" s="468">
        <f>IFERROR(SUMIF(Лист1!$A:$A,Лист3!$A80,Лист1!P:P)/$F80,0)</f>
        <v>0</v>
      </c>
    </row>
    <row r="81" spans="1:12" s="26" customFormat="1" ht="16.5" thickBot="1" x14ac:dyDescent="0.3">
      <c r="A81" s="865"/>
      <c r="B81" s="891" t="s">
        <v>210</v>
      </c>
      <c r="C81" s="882"/>
      <c r="D81" s="884"/>
      <c r="E81" s="885"/>
      <c r="F81" s="886"/>
      <c r="G81" s="468">
        <f>IFERROR(SUMIF(Лист1!$A:$A,Лист3!$A81,Лист1!K:K)/$F81,0)</f>
        <v>0</v>
      </c>
      <c r="H81" s="468">
        <f>IFERROR(SUMIF(Лист1!$A:$A,Лист3!$A81,Лист1!L:L)/$F81,0)</f>
        <v>0</v>
      </c>
      <c r="I81" s="468">
        <f>IFERROR(SUMIF(Лист1!$A:$A,Лист3!$A81,Лист1!M:M)/$F81,0)</f>
        <v>0</v>
      </c>
      <c r="J81" s="468">
        <f>IFERROR(SUMIF(Лист1!$A:$A,Лист3!$A81,Лист1!N:N)/$F81,0)</f>
        <v>0</v>
      </c>
      <c r="K81" s="468">
        <f>IFERROR(SUMIF(Лист1!$A:$A,Лист3!$A81,Лист1!O:O)/$F81,0)</f>
        <v>0</v>
      </c>
      <c r="L81" s="468">
        <f>IFERROR(SUMIF(Лист1!$A:$A,Лист3!$A81,Лист1!P:P)/$F81,0)</f>
        <v>0</v>
      </c>
    </row>
    <row r="82" spans="1:12" s="26" customFormat="1" x14ac:dyDescent="0.2">
      <c r="A82" s="338" t="s">
        <v>272</v>
      </c>
      <c r="B82" s="99" t="s">
        <v>212</v>
      </c>
      <c r="C82" s="46" t="s">
        <v>38</v>
      </c>
      <c r="D82" s="100">
        <v>20</v>
      </c>
      <c r="E82" s="67">
        <v>0.505</v>
      </c>
      <c r="F82" s="491">
        <v>144</v>
      </c>
      <c r="G82" s="468">
        <f>IFERROR(SUMIF(Лист1!$A:$A,Лист3!$A82,Лист1!K:K)/$F82,0)</f>
        <v>0</v>
      </c>
      <c r="H82" s="468">
        <f>IFERROR(SUMIF(Лист1!$A:$A,Лист3!$A82,Лист1!L:L)/$F82,0)</f>
        <v>0</v>
      </c>
      <c r="I82" s="468">
        <f>IFERROR(SUMIF(Лист1!$A:$A,Лист3!$A82,Лист1!M:M)/$F82,0)</f>
        <v>0</v>
      </c>
      <c r="J82" s="468">
        <f>IFERROR(SUMIF(Лист1!$A:$A,Лист3!$A82,Лист1!N:N)/$F82,0)</f>
        <v>0</v>
      </c>
      <c r="K82" s="468">
        <f>IFERROR(SUMIF(Лист1!$A:$A,Лист3!$A82,Лист1!O:O)/$F82,0)</f>
        <v>0</v>
      </c>
      <c r="L82" s="468">
        <f>IFERROR(SUMIF(Лист1!$A:$A,Лист3!$A82,Лист1!P:P)/$F82,0)</f>
        <v>0</v>
      </c>
    </row>
    <row r="83" spans="1:12" s="26" customFormat="1" x14ac:dyDescent="0.2">
      <c r="A83" s="338" t="s">
        <v>1025</v>
      </c>
      <c r="B83" s="776" t="s">
        <v>961</v>
      </c>
      <c r="C83" s="50" t="s">
        <v>38</v>
      </c>
      <c r="D83" s="107">
        <v>20</v>
      </c>
      <c r="E83" s="58">
        <v>0.25</v>
      </c>
      <c r="F83" s="480">
        <v>144</v>
      </c>
      <c r="G83" s="468">
        <f>IFERROR(SUMIF(Лист1!$A:$A,Лист3!$A83,Лист1!K:K)/$F83,0)</f>
        <v>0</v>
      </c>
      <c r="H83" s="468">
        <f>IFERROR(SUMIF(Лист1!$A:$A,Лист3!$A83,Лист1!L:L)/$F83,0)</f>
        <v>0</v>
      </c>
      <c r="I83" s="468">
        <f>IFERROR(SUMIF(Лист1!$A:$A,Лист3!$A83,Лист1!M:M)/$F83,0)</f>
        <v>0</v>
      </c>
      <c r="J83" s="468">
        <f>IFERROR(SUMIF(Лист1!$A:$A,Лист3!$A83,Лист1!N:N)/$F83,0)</f>
        <v>0</v>
      </c>
      <c r="K83" s="468">
        <f>IFERROR(SUMIF(Лист1!$A:$A,Лист3!$A83,Лист1!O:O)/$F83,0)</f>
        <v>0</v>
      </c>
      <c r="L83" s="468">
        <f>IFERROR(SUMIF(Лист1!$A:$A,Лист3!$A83,Лист1!P:P)/$F83,0)</f>
        <v>0</v>
      </c>
    </row>
    <row r="84" spans="1:12" s="26" customFormat="1" x14ac:dyDescent="0.2">
      <c r="A84" s="338" t="s">
        <v>271</v>
      </c>
      <c r="B84" s="185" t="s">
        <v>211</v>
      </c>
      <c r="C84" s="50" t="s">
        <v>38</v>
      </c>
      <c r="D84" s="107">
        <v>20</v>
      </c>
      <c r="E84" s="59">
        <v>0.505</v>
      </c>
      <c r="F84" s="480">
        <v>144</v>
      </c>
      <c r="G84" s="468">
        <f>IFERROR(SUMIF(Лист1!$A:$A,Лист3!$A84,Лист1!K:K)/$F84,0)</f>
        <v>0</v>
      </c>
      <c r="H84" s="468">
        <f>IFERROR(SUMIF(Лист1!$A:$A,Лист3!$A84,Лист1!L:L)/$F84,0)</f>
        <v>0</v>
      </c>
      <c r="I84" s="468">
        <f>IFERROR(SUMIF(Лист1!$A:$A,Лист3!$A84,Лист1!M:M)/$F84,0)</f>
        <v>0</v>
      </c>
      <c r="J84" s="468">
        <f>IFERROR(SUMIF(Лист1!$A:$A,Лист3!$A84,Лист1!N:N)/$F84,0)</f>
        <v>0</v>
      </c>
      <c r="K84" s="468">
        <f>IFERROR(SUMIF(Лист1!$A:$A,Лист3!$A84,Лист1!O:O)/$F84,0)</f>
        <v>0</v>
      </c>
      <c r="L84" s="468">
        <f>IFERROR(SUMIF(Лист1!$A:$A,Лист3!$A84,Лист1!P:P)/$F84,0)</f>
        <v>0</v>
      </c>
    </row>
    <row r="85" spans="1:12" s="26" customFormat="1" x14ac:dyDescent="0.2">
      <c r="A85" s="338" t="s">
        <v>1265</v>
      </c>
      <c r="B85" s="185" t="s">
        <v>1266</v>
      </c>
      <c r="C85" s="50" t="s">
        <v>951</v>
      </c>
      <c r="D85" s="107">
        <v>20</v>
      </c>
      <c r="E85" s="58">
        <v>0.25</v>
      </c>
      <c r="F85" s="480">
        <v>80</v>
      </c>
      <c r="G85" s="468">
        <f>IFERROR(SUMIF(Лист1!$A:$A,Лист3!$A85,Лист1!K:K)/$F85,0)</f>
        <v>0</v>
      </c>
      <c r="H85" s="468">
        <f>IFERROR(SUMIF(Лист1!$A:$A,Лист3!$A85,Лист1!L:L)/$F85,0)</f>
        <v>0</v>
      </c>
      <c r="I85" s="468">
        <f>IFERROR(SUMIF(Лист1!$A:$A,Лист3!$A85,Лист1!M:M)/$F85,0)</f>
        <v>0</v>
      </c>
      <c r="J85" s="468">
        <f>IFERROR(SUMIF(Лист1!$A:$A,Лист3!$A85,Лист1!N:N)/$F85,0)</f>
        <v>0</v>
      </c>
      <c r="K85" s="468">
        <f>IFERROR(SUMIF(Лист1!$A:$A,Лист3!$A85,Лист1!O:O)/$F85,0)</f>
        <v>0</v>
      </c>
      <c r="L85" s="468">
        <f>IFERROR(SUMIF(Лист1!$A:$A,Лист3!$A85,Лист1!P:P)/$F85,0)</f>
        <v>0</v>
      </c>
    </row>
    <row r="86" spans="1:12" s="26" customFormat="1" x14ac:dyDescent="0.2">
      <c r="A86" s="338" t="s">
        <v>1189</v>
      </c>
      <c r="B86" s="185" t="s">
        <v>1190</v>
      </c>
      <c r="C86" s="741" t="s">
        <v>15</v>
      </c>
      <c r="D86" s="742">
        <v>8</v>
      </c>
      <c r="E86" s="59">
        <v>0.505</v>
      </c>
      <c r="F86" s="52">
        <v>64</v>
      </c>
      <c r="G86" s="468">
        <f>IFERROR(SUMIF(Лист1!$A:$A,Лист3!$A86,Лист1!K:K)/$F86,0)</f>
        <v>0</v>
      </c>
      <c r="H86" s="468">
        <f>IFERROR(SUMIF(Лист1!$A:$A,Лист3!$A86,Лист1!L:L)/$F86,0)</f>
        <v>0</v>
      </c>
      <c r="I86" s="468">
        <f>IFERROR(SUMIF(Лист1!$A:$A,Лист3!$A86,Лист1!M:M)/$F86,0)</f>
        <v>0</v>
      </c>
      <c r="J86" s="468">
        <f>IFERROR(SUMIF(Лист1!$A:$A,Лист3!$A86,Лист1!N:N)/$F86,0)</f>
        <v>0</v>
      </c>
      <c r="K86" s="468">
        <f>IFERROR(SUMIF(Лист1!$A:$A,Лист3!$A86,Лист1!O:O)/$F86,0)</f>
        <v>0</v>
      </c>
      <c r="L86" s="468">
        <f>IFERROR(SUMIF(Лист1!$A:$A,Лист3!$A86,Лист1!P:P)/$F86,0)</f>
        <v>0</v>
      </c>
    </row>
    <row r="87" spans="1:12" s="26" customFormat="1" x14ac:dyDescent="0.2">
      <c r="A87" s="338" t="s">
        <v>960</v>
      </c>
      <c r="B87" s="185" t="s">
        <v>959</v>
      </c>
      <c r="C87" s="50" t="s">
        <v>38</v>
      </c>
      <c r="D87" s="107">
        <v>20</v>
      </c>
      <c r="E87" s="58">
        <v>0.25</v>
      </c>
      <c r="F87" s="480">
        <v>144</v>
      </c>
      <c r="G87" s="468">
        <f>IFERROR(SUMIF(Лист1!$A:$A,Лист3!$A87,Лист1!K:K)/$F87,0)</f>
        <v>0</v>
      </c>
      <c r="H87" s="468">
        <f>IFERROR(SUMIF(Лист1!$A:$A,Лист3!$A87,Лист1!L:L)/$F87,0)</f>
        <v>0</v>
      </c>
      <c r="I87" s="468">
        <f>IFERROR(SUMIF(Лист1!$A:$A,Лист3!$A87,Лист1!M:M)/$F87,0)</f>
        <v>0</v>
      </c>
      <c r="J87" s="468">
        <f>IFERROR(SUMIF(Лист1!$A:$A,Лист3!$A87,Лист1!N:N)/$F87,0)</f>
        <v>0</v>
      </c>
      <c r="K87" s="468">
        <f>IFERROR(SUMIF(Лист1!$A:$A,Лист3!$A87,Лист1!O:O)/$F87,0)</f>
        <v>0</v>
      </c>
      <c r="L87" s="468">
        <f>IFERROR(SUMIF(Лист1!$A:$A,Лист3!$A87,Лист1!P:P)/$F87,0)</f>
        <v>0</v>
      </c>
    </row>
    <row r="88" spans="1:12" s="26" customFormat="1" x14ac:dyDescent="0.2">
      <c r="A88" s="338" t="s">
        <v>273</v>
      </c>
      <c r="B88" s="185" t="s">
        <v>214</v>
      </c>
      <c r="C88" s="50" t="s">
        <v>38</v>
      </c>
      <c r="D88" s="107">
        <v>20</v>
      </c>
      <c r="E88" s="59">
        <v>0.505</v>
      </c>
      <c r="F88" s="480">
        <v>144</v>
      </c>
      <c r="G88" s="468">
        <f>IFERROR(SUMIF(Лист1!$A:$A,Лист3!$A88,Лист1!K:K)/$F88,0)</f>
        <v>0</v>
      </c>
      <c r="H88" s="468">
        <f>IFERROR(SUMIF(Лист1!$A:$A,Лист3!$A88,Лист1!L:L)/$F88,0)</f>
        <v>0</v>
      </c>
      <c r="I88" s="468">
        <f>IFERROR(SUMIF(Лист1!$A:$A,Лист3!$A88,Лист1!M:M)/$F88,0)</f>
        <v>0</v>
      </c>
      <c r="J88" s="468">
        <f>IFERROR(SUMIF(Лист1!$A:$A,Лист3!$A88,Лист1!N:N)/$F88,0)</f>
        <v>0</v>
      </c>
      <c r="K88" s="468">
        <f>IFERROR(SUMIF(Лист1!$A:$A,Лист3!$A88,Лист1!O:O)/$F88,0)</f>
        <v>0</v>
      </c>
      <c r="L88" s="468">
        <f>IFERROR(SUMIF(Лист1!$A:$A,Лист3!$A88,Лист1!P:P)/$F88,0)</f>
        <v>0</v>
      </c>
    </row>
    <row r="89" spans="1:12" s="26" customFormat="1" x14ac:dyDescent="0.2">
      <c r="A89" s="338" t="s">
        <v>1267</v>
      </c>
      <c r="B89" s="185" t="s">
        <v>1268</v>
      </c>
      <c r="C89" s="50" t="s">
        <v>951</v>
      </c>
      <c r="D89" s="107">
        <v>20</v>
      </c>
      <c r="E89" s="58">
        <v>0.25</v>
      </c>
      <c r="F89" s="480">
        <v>80</v>
      </c>
      <c r="G89" s="468">
        <f>IFERROR(SUMIF(Лист1!$A:$A,Лист3!$A89,Лист1!K:K)/$F89,0)</f>
        <v>0</v>
      </c>
      <c r="H89" s="468">
        <f>IFERROR(SUMIF(Лист1!$A:$A,Лист3!$A89,Лист1!L:L)/$F89,0)</f>
        <v>0</v>
      </c>
      <c r="I89" s="468">
        <f>IFERROR(SUMIF(Лист1!$A:$A,Лист3!$A89,Лист1!M:M)/$F89,0)</f>
        <v>0</v>
      </c>
      <c r="J89" s="468">
        <f>IFERROR(SUMIF(Лист1!$A:$A,Лист3!$A89,Лист1!N:N)/$F89,0)</f>
        <v>0</v>
      </c>
      <c r="K89" s="468">
        <f>IFERROR(SUMIF(Лист1!$A:$A,Лист3!$A89,Лист1!O:O)/$F89,0)</f>
        <v>0</v>
      </c>
      <c r="L89" s="468">
        <f>IFERROR(SUMIF(Лист1!$A:$A,Лист3!$A89,Лист1!P:P)/$F89,0)</f>
        <v>0</v>
      </c>
    </row>
    <row r="90" spans="1:12" s="26" customFormat="1" x14ac:dyDescent="0.2">
      <c r="A90" s="338" t="s">
        <v>1191</v>
      </c>
      <c r="B90" s="185" t="s">
        <v>1192</v>
      </c>
      <c r="C90" s="741" t="s">
        <v>15</v>
      </c>
      <c r="D90" s="742">
        <v>8</v>
      </c>
      <c r="E90" s="59">
        <v>0.505</v>
      </c>
      <c r="F90" s="52">
        <v>64</v>
      </c>
      <c r="G90" s="468">
        <f>IFERROR(SUMIF(Лист1!$A:$A,Лист3!$A90,Лист1!K:K)/$F90,0)</f>
        <v>0</v>
      </c>
      <c r="H90" s="468">
        <f>IFERROR(SUMIF(Лист1!$A:$A,Лист3!$A90,Лист1!L:L)/$F90,0)</f>
        <v>0</v>
      </c>
      <c r="I90" s="468">
        <f>IFERROR(SUMIF(Лист1!$A:$A,Лист3!$A90,Лист1!M:M)/$F90,0)</f>
        <v>0</v>
      </c>
      <c r="J90" s="468">
        <f>IFERROR(SUMIF(Лист1!$A:$A,Лист3!$A90,Лист1!N:N)/$F90,0)</f>
        <v>0</v>
      </c>
      <c r="K90" s="468">
        <f>IFERROR(SUMIF(Лист1!$A:$A,Лист3!$A90,Лист1!O:O)/$F90,0)</f>
        <v>0</v>
      </c>
      <c r="L90" s="468">
        <f>IFERROR(SUMIF(Лист1!$A:$A,Лист3!$A90,Лист1!P:P)/$F90,0)</f>
        <v>0</v>
      </c>
    </row>
    <row r="91" spans="1:12" s="26" customFormat="1" x14ac:dyDescent="0.2">
      <c r="A91" s="338" t="s">
        <v>716</v>
      </c>
      <c r="B91" s="185" t="s">
        <v>715</v>
      </c>
      <c r="C91" s="50" t="s">
        <v>38</v>
      </c>
      <c r="D91" s="107">
        <v>20</v>
      </c>
      <c r="E91" s="59">
        <v>0.505</v>
      </c>
      <c r="F91" s="480">
        <v>144</v>
      </c>
      <c r="G91" s="468">
        <f>IFERROR(SUMIF(Лист1!$A:$A,Лист3!$A91,Лист1!K:K)/$F91,0)</f>
        <v>0</v>
      </c>
      <c r="H91" s="468">
        <f>IFERROR(SUMIF(Лист1!$A:$A,Лист3!$A91,Лист1!L:L)/$F91,0)</f>
        <v>0</v>
      </c>
      <c r="I91" s="468">
        <f>IFERROR(SUMIF(Лист1!$A:$A,Лист3!$A91,Лист1!M:M)/$F91,0)</f>
        <v>0</v>
      </c>
      <c r="J91" s="468">
        <f>IFERROR(SUMIF(Лист1!$A:$A,Лист3!$A91,Лист1!N:N)/$F91,0)</f>
        <v>0</v>
      </c>
      <c r="K91" s="468">
        <f>IFERROR(SUMIF(Лист1!$A:$A,Лист3!$A91,Лист1!O:O)/$F91,0)</f>
        <v>0</v>
      </c>
      <c r="L91" s="468">
        <f>IFERROR(SUMIF(Лист1!$A:$A,Лист3!$A91,Лист1!P:P)/$F91,0)</f>
        <v>0</v>
      </c>
    </row>
    <row r="92" spans="1:12" s="26" customFormat="1" x14ac:dyDescent="0.2">
      <c r="A92" s="338" t="s">
        <v>274</v>
      </c>
      <c r="B92" s="185" t="s">
        <v>213</v>
      </c>
      <c r="C92" s="50" t="s">
        <v>38</v>
      </c>
      <c r="D92" s="107">
        <v>20</v>
      </c>
      <c r="E92" s="59">
        <v>0.505</v>
      </c>
      <c r="F92" s="480">
        <v>144</v>
      </c>
      <c r="G92" s="468">
        <f>IFERROR(SUMIF(Лист1!$A:$A,Лист3!$A92,Лист1!K:K)/$F92,0)</f>
        <v>0</v>
      </c>
      <c r="H92" s="468">
        <f>IFERROR(SUMIF(Лист1!$A:$A,Лист3!$A92,Лист1!L:L)/$F92,0)</f>
        <v>0</v>
      </c>
      <c r="I92" s="468">
        <f>IFERROR(SUMIF(Лист1!$A:$A,Лист3!$A92,Лист1!M:M)/$F92,0)</f>
        <v>0</v>
      </c>
      <c r="J92" s="468">
        <f>IFERROR(SUMIF(Лист1!$A:$A,Лист3!$A92,Лист1!N:N)/$F92,0)</f>
        <v>0</v>
      </c>
      <c r="K92" s="468">
        <f>IFERROR(SUMIF(Лист1!$A:$A,Лист3!$A92,Лист1!O:O)/$F92,0)</f>
        <v>0</v>
      </c>
      <c r="L92" s="468">
        <f>IFERROR(SUMIF(Лист1!$A:$A,Лист3!$A92,Лист1!P:P)/$F92,0)</f>
        <v>0</v>
      </c>
    </row>
    <row r="93" spans="1:12" s="26" customFormat="1" x14ac:dyDescent="0.2">
      <c r="A93" s="338" t="s">
        <v>1193</v>
      </c>
      <c r="B93" s="185" t="s">
        <v>1194</v>
      </c>
      <c r="C93" s="741" t="s">
        <v>15</v>
      </c>
      <c r="D93" s="742">
        <v>8</v>
      </c>
      <c r="E93" s="59">
        <v>0.505</v>
      </c>
      <c r="F93" s="52">
        <v>64</v>
      </c>
      <c r="G93" s="468">
        <f>IFERROR(SUMIF(Лист1!$A:$A,Лист3!$A93,Лист1!K:K)/$F93,0)</f>
        <v>0</v>
      </c>
      <c r="H93" s="468">
        <f>IFERROR(SUMIF(Лист1!$A:$A,Лист3!$A93,Лист1!L:L)/$F93,0)</f>
        <v>0</v>
      </c>
      <c r="I93" s="468">
        <f>IFERROR(SUMIF(Лист1!$A:$A,Лист3!$A93,Лист1!M:M)/$F93,0)</f>
        <v>0</v>
      </c>
      <c r="J93" s="468">
        <f>IFERROR(SUMIF(Лист1!$A:$A,Лист3!$A93,Лист1!N:N)/$F93,0)</f>
        <v>0</v>
      </c>
      <c r="K93" s="468">
        <f>IFERROR(SUMIF(Лист1!$A:$A,Лист3!$A93,Лист1!O:O)/$F93,0)</f>
        <v>0</v>
      </c>
      <c r="L93" s="468">
        <f>IFERROR(SUMIF(Лист1!$A:$A,Лист3!$A93,Лист1!P:P)/$F93,0)</f>
        <v>0</v>
      </c>
    </row>
    <row r="94" spans="1:12" s="26" customFormat="1" x14ac:dyDescent="0.2">
      <c r="A94" s="338" t="s">
        <v>949</v>
      </c>
      <c r="B94" s="185" t="s">
        <v>950</v>
      </c>
      <c r="C94" s="50" t="s">
        <v>951</v>
      </c>
      <c r="D94" s="107">
        <v>20</v>
      </c>
      <c r="E94" s="58">
        <v>0.25</v>
      </c>
      <c r="F94" s="480">
        <v>80</v>
      </c>
      <c r="G94" s="468">
        <f>IFERROR(SUMIF(Лист1!$A:$A,Лист3!$A94,Лист1!K:K)/$F94,0)</f>
        <v>0</v>
      </c>
      <c r="H94" s="468">
        <f>IFERROR(SUMIF(Лист1!$A:$A,Лист3!$A94,Лист1!L:L)/$F94,0)</f>
        <v>0</v>
      </c>
      <c r="I94" s="468">
        <f>IFERROR(SUMIF(Лист1!$A:$A,Лист3!$A94,Лист1!M:M)/$F94,0)</f>
        <v>0</v>
      </c>
      <c r="J94" s="468">
        <f>IFERROR(SUMIF(Лист1!$A:$A,Лист3!$A94,Лист1!N:N)/$F94,0)</f>
        <v>0</v>
      </c>
      <c r="K94" s="468">
        <f>IFERROR(SUMIF(Лист1!$A:$A,Лист3!$A94,Лист1!O:O)/$F94,0)</f>
        <v>0</v>
      </c>
      <c r="L94" s="468">
        <f>IFERROR(SUMIF(Лист1!$A:$A,Лист3!$A94,Лист1!P:P)/$F94,0)</f>
        <v>0</v>
      </c>
    </row>
    <row r="95" spans="1:12" s="26" customFormat="1" x14ac:dyDescent="0.2">
      <c r="A95" s="338">
        <v>28300</v>
      </c>
      <c r="B95" s="185" t="s">
        <v>532</v>
      </c>
      <c r="C95" s="50" t="s">
        <v>38</v>
      </c>
      <c r="D95" s="107">
        <v>20</v>
      </c>
      <c r="E95" s="59">
        <v>0.505</v>
      </c>
      <c r="F95" s="480">
        <v>144</v>
      </c>
      <c r="G95" s="468">
        <f>IFERROR(SUMIF(Лист1!$A:$A,Лист3!$A95,Лист1!K:K)/$F95,0)</f>
        <v>0</v>
      </c>
      <c r="H95" s="468">
        <f>IFERROR(SUMIF(Лист1!$A:$A,Лист3!$A95,Лист1!L:L)/$F95,0)</f>
        <v>0</v>
      </c>
      <c r="I95" s="468">
        <f>IFERROR(SUMIF(Лист1!$A:$A,Лист3!$A95,Лист1!M:M)/$F95,0)</f>
        <v>0</v>
      </c>
      <c r="J95" s="468">
        <f>IFERROR(SUMIF(Лист1!$A:$A,Лист3!$A95,Лист1!N:N)/$F95,0)</f>
        <v>0</v>
      </c>
      <c r="K95" s="468">
        <f>IFERROR(SUMIF(Лист1!$A:$A,Лист3!$A95,Лист1!O:O)/$F95,0)</f>
        <v>0</v>
      </c>
      <c r="L95" s="468">
        <f>IFERROR(SUMIF(Лист1!$A:$A,Лист3!$A95,Лист1!P:P)/$F95,0)</f>
        <v>0</v>
      </c>
    </row>
    <row r="96" spans="1:12" s="26" customFormat="1" x14ac:dyDescent="0.2">
      <c r="A96" s="338">
        <v>28146</v>
      </c>
      <c r="B96" s="185" t="s">
        <v>533</v>
      </c>
      <c r="C96" s="50" t="s">
        <v>38</v>
      </c>
      <c r="D96" s="107">
        <v>20</v>
      </c>
      <c r="E96" s="59">
        <v>0.505</v>
      </c>
      <c r="F96" s="480">
        <v>144</v>
      </c>
      <c r="G96" s="468">
        <f>IFERROR(SUMIF(Лист1!$A:$A,Лист3!$A96,Лист1!K:K)/$F96,0)</f>
        <v>0</v>
      </c>
      <c r="H96" s="468">
        <f>IFERROR(SUMIF(Лист1!$A:$A,Лист3!$A96,Лист1!L:L)/$F96,0)</f>
        <v>0</v>
      </c>
      <c r="I96" s="468">
        <f>IFERROR(SUMIF(Лист1!$A:$A,Лист3!$A96,Лист1!M:M)/$F96,0)</f>
        <v>0</v>
      </c>
      <c r="J96" s="468">
        <f>IFERROR(SUMIF(Лист1!$A:$A,Лист3!$A96,Лист1!N:N)/$F96,0)</f>
        <v>0</v>
      </c>
      <c r="K96" s="468">
        <f>IFERROR(SUMIF(Лист1!$A:$A,Лист3!$A96,Лист1!O:O)/$F96,0)</f>
        <v>0</v>
      </c>
      <c r="L96" s="468">
        <f>IFERROR(SUMIF(Лист1!$A:$A,Лист3!$A96,Лист1!P:P)/$F96,0)</f>
        <v>0</v>
      </c>
    </row>
    <row r="97" spans="1:12" s="26" customFormat="1" x14ac:dyDescent="0.2">
      <c r="A97" s="338" t="s">
        <v>621</v>
      </c>
      <c r="B97" s="185" t="s">
        <v>620</v>
      </c>
      <c r="C97" s="50" t="s">
        <v>38</v>
      </c>
      <c r="D97" s="107">
        <v>20</v>
      </c>
      <c r="E97" s="59">
        <v>0.505</v>
      </c>
      <c r="F97" s="480">
        <v>144</v>
      </c>
      <c r="G97" s="468">
        <f>IFERROR(SUMIF(Лист1!$A:$A,Лист3!$A97,Лист1!K:K)/$F97,0)</f>
        <v>0</v>
      </c>
      <c r="H97" s="468">
        <f>IFERROR(SUMIF(Лист1!$A:$A,Лист3!$A97,Лист1!L:L)/$F97,0)</f>
        <v>0</v>
      </c>
      <c r="I97" s="468">
        <f>IFERROR(SUMIF(Лист1!$A:$A,Лист3!$A97,Лист1!M:M)/$F97,0)</f>
        <v>0</v>
      </c>
      <c r="J97" s="468">
        <f>IFERROR(SUMIF(Лист1!$A:$A,Лист3!$A97,Лист1!N:N)/$F97,0)</f>
        <v>0</v>
      </c>
      <c r="K97" s="468">
        <f>IFERROR(SUMIF(Лист1!$A:$A,Лист3!$A97,Лист1!O:O)/$F97,0)</f>
        <v>0</v>
      </c>
      <c r="L97" s="468">
        <f>IFERROR(SUMIF(Лист1!$A:$A,Лист3!$A97,Лист1!P:P)/$F97,0)</f>
        <v>0</v>
      </c>
    </row>
    <row r="98" spans="1:12" s="26" customFormat="1" x14ac:dyDescent="0.2">
      <c r="A98" s="338" t="s">
        <v>624</v>
      </c>
      <c r="B98" s="185" t="s">
        <v>623</v>
      </c>
      <c r="C98" s="50" t="s">
        <v>38</v>
      </c>
      <c r="D98" s="107">
        <v>20</v>
      </c>
      <c r="E98" s="59">
        <v>0.505</v>
      </c>
      <c r="F98" s="480">
        <v>144</v>
      </c>
      <c r="G98" s="468">
        <f>IFERROR(SUMIF(Лист1!$A:$A,Лист3!$A98,Лист1!K:K)/$F98,0)</f>
        <v>0</v>
      </c>
      <c r="H98" s="468">
        <f>IFERROR(SUMIF(Лист1!$A:$A,Лист3!$A98,Лист1!L:L)/$F98,0)</f>
        <v>0</v>
      </c>
      <c r="I98" s="468">
        <f>IFERROR(SUMIF(Лист1!$A:$A,Лист3!$A98,Лист1!M:M)/$F98,0)</f>
        <v>0</v>
      </c>
      <c r="J98" s="468">
        <f>IFERROR(SUMIF(Лист1!$A:$A,Лист3!$A98,Лист1!N:N)/$F98,0)</f>
        <v>0</v>
      </c>
      <c r="K98" s="468">
        <f>IFERROR(SUMIF(Лист1!$A:$A,Лист3!$A98,Лист1!O:O)/$F98,0)</f>
        <v>0</v>
      </c>
      <c r="L98" s="468">
        <f>IFERROR(SUMIF(Лист1!$A:$A,Лист3!$A98,Лист1!P:P)/$F98,0)</f>
        <v>0</v>
      </c>
    </row>
    <row r="99" spans="1:12" s="26" customFormat="1" x14ac:dyDescent="0.2">
      <c r="A99" s="338" t="s">
        <v>1183</v>
      </c>
      <c r="B99" s="185" t="s">
        <v>1184</v>
      </c>
      <c r="C99" s="50" t="s">
        <v>38</v>
      </c>
      <c r="D99" s="107">
        <v>20</v>
      </c>
      <c r="E99" s="59">
        <v>0.505</v>
      </c>
      <c r="F99" s="480">
        <v>144</v>
      </c>
      <c r="G99" s="468">
        <f>IFERROR(SUMIF(Лист1!$A:$A,Лист3!$A99,Лист1!K:K)/$F99,0)</f>
        <v>0</v>
      </c>
      <c r="H99" s="468">
        <f>IFERROR(SUMIF(Лист1!$A:$A,Лист3!$A99,Лист1!L:L)/$F99,0)</f>
        <v>0</v>
      </c>
      <c r="I99" s="468">
        <f>IFERROR(SUMIF(Лист1!$A:$A,Лист3!$A99,Лист1!M:M)/$F99,0)</f>
        <v>0</v>
      </c>
      <c r="J99" s="468">
        <f>IFERROR(SUMIF(Лист1!$A:$A,Лист3!$A99,Лист1!N:N)/$F99,0)</f>
        <v>0</v>
      </c>
      <c r="K99" s="468">
        <f>IFERROR(SUMIF(Лист1!$A:$A,Лист3!$A99,Лист1!O:O)/$F99,0)</f>
        <v>0</v>
      </c>
      <c r="L99" s="468">
        <f>IFERROR(SUMIF(Лист1!$A:$A,Лист3!$A99,Лист1!P:P)/$F99,0)</f>
        <v>0</v>
      </c>
    </row>
    <row r="100" spans="1:12" s="26" customFormat="1" x14ac:dyDescent="0.2">
      <c r="A100" s="338" t="s">
        <v>1185</v>
      </c>
      <c r="B100" s="185" t="s">
        <v>1186</v>
      </c>
      <c r="C100" s="50" t="s">
        <v>38</v>
      </c>
      <c r="D100" s="107">
        <v>20</v>
      </c>
      <c r="E100" s="59">
        <v>0.505</v>
      </c>
      <c r="F100" s="480">
        <v>144</v>
      </c>
      <c r="G100" s="468">
        <f>IFERROR(SUMIF(Лист1!$A:$A,Лист3!$A100,Лист1!K:K)/$F100,0)</f>
        <v>0</v>
      </c>
      <c r="H100" s="468">
        <f>IFERROR(SUMIF(Лист1!$A:$A,Лист3!$A100,Лист1!L:L)/$F100,0)</f>
        <v>0</v>
      </c>
      <c r="I100" s="468">
        <f>IFERROR(SUMIF(Лист1!$A:$A,Лист3!$A100,Лист1!M:M)/$F100,0)</f>
        <v>0</v>
      </c>
      <c r="J100" s="468">
        <f>IFERROR(SUMIF(Лист1!$A:$A,Лист3!$A100,Лист1!N:N)/$F100,0)</f>
        <v>0</v>
      </c>
      <c r="K100" s="468">
        <f>IFERROR(SUMIF(Лист1!$A:$A,Лист3!$A100,Лист1!O:O)/$F100,0)</f>
        <v>0</v>
      </c>
      <c r="L100" s="468">
        <f>IFERROR(SUMIF(Лист1!$A:$A,Лист3!$A100,Лист1!P:P)/$F100,0)</f>
        <v>0</v>
      </c>
    </row>
    <row r="101" spans="1:12" s="26" customFormat="1" x14ac:dyDescent="0.2">
      <c r="A101" s="338" t="s">
        <v>1318</v>
      </c>
      <c r="B101" s="185" t="s">
        <v>1317</v>
      </c>
      <c r="C101" s="50" t="s">
        <v>38</v>
      </c>
      <c r="D101" s="107">
        <v>20</v>
      </c>
      <c r="E101" s="59">
        <v>0.505</v>
      </c>
      <c r="F101" s="480">
        <v>144</v>
      </c>
      <c r="G101" s="468">
        <f>IFERROR(SUMIF(Лист1!$A:$A,Лист3!$A101,Лист1!K:K)/$F101,0)</f>
        <v>0</v>
      </c>
      <c r="H101" s="468">
        <f>IFERROR(SUMIF(Лист1!$A:$A,Лист3!$A101,Лист1!L:L)/$F101,0)</f>
        <v>0</v>
      </c>
      <c r="I101" s="468">
        <f>IFERROR(SUMIF(Лист1!$A:$A,Лист3!$A101,Лист1!M:M)/$F101,0)</f>
        <v>0</v>
      </c>
      <c r="J101" s="468">
        <f>IFERROR(SUMIF(Лист1!$A:$A,Лист3!$A101,Лист1!N:N)/$F101,0)</f>
        <v>0</v>
      </c>
      <c r="K101" s="468">
        <f>IFERROR(SUMIF(Лист1!$A:$A,Лист3!$A101,Лист1!O:O)/$F101,0)</f>
        <v>0</v>
      </c>
      <c r="L101" s="468">
        <f>IFERROR(SUMIF(Лист1!$A:$A,Лист3!$A101,Лист1!P:P)/$F101,0)</f>
        <v>0</v>
      </c>
    </row>
    <row r="102" spans="1:12" s="26" customFormat="1" x14ac:dyDescent="0.2">
      <c r="A102" s="338" t="s">
        <v>770</v>
      </c>
      <c r="B102" s="185" t="s">
        <v>771</v>
      </c>
      <c r="C102" s="50" t="s">
        <v>38</v>
      </c>
      <c r="D102" s="107">
        <v>20</v>
      </c>
      <c r="E102" s="59">
        <v>0.505</v>
      </c>
      <c r="F102" s="480">
        <v>144</v>
      </c>
      <c r="G102" s="468">
        <f>IFERROR(SUMIF(Лист1!$A:$A,Лист3!$A102,Лист1!K:K)/$F102,0)</f>
        <v>0</v>
      </c>
      <c r="H102" s="468">
        <f>IFERROR(SUMIF(Лист1!$A:$A,Лист3!$A102,Лист1!L:L)/$F102,0)</f>
        <v>0</v>
      </c>
      <c r="I102" s="468">
        <f>IFERROR(SUMIF(Лист1!$A:$A,Лист3!$A102,Лист1!M:M)/$F102,0)</f>
        <v>0</v>
      </c>
      <c r="J102" s="468">
        <f>IFERROR(SUMIF(Лист1!$A:$A,Лист3!$A102,Лист1!N:N)/$F102,0)</f>
        <v>0</v>
      </c>
      <c r="K102" s="468">
        <f>IFERROR(SUMIF(Лист1!$A:$A,Лист3!$A102,Лист1!O:O)/$F102,0)</f>
        <v>0</v>
      </c>
      <c r="L102" s="468">
        <f>IFERROR(SUMIF(Лист1!$A:$A,Лист3!$A102,Лист1!P:P)/$F102,0)</f>
        <v>0</v>
      </c>
    </row>
    <row r="103" spans="1:12" s="26" customFormat="1" ht="16.5" thickBot="1" x14ac:dyDescent="0.3">
      <c r="A103" s="338"/>
      <c r="B103" s="773" t="s">
        <v>175</v>
      </c>
      <c r="C103" s="774"/>
      <c r="D103" s="70"/>
      <c r="E103" s="70"/>
      <c r="F103" s="70"/>
      <c r="G103" s="468">
        <f>IFERROR(SUMIF(Лист1!$A:$A,Лист3!$A103,Лист1!K:K)/$F103,0)</f>
        <v>0</v>
      </c>
      <c r="H103" s="468">
        <f>IFERROR(SUMIF(Лист1!$A:$A,Лист3!$A103,Лист1!L:L)/$F103,0)</f>
        <v>0</v>
      </c>
      <c r="I103" s="468">
        <f>IFERROR(SUMIF(Лист1!$A:$A,Лист3!$A103,Лист1!M:M)/$F103,0)</f>
        <v>0</v>
      </c>
      <c r="J103" s="468">
        <f>IFERROR(SUMIF(Лист1!$A:$A,Лист3!$A103,Лист1!N:N)/$F103,0)</f>
        <v>0</v>
      </c>
      <c r="K103" s="468">
        <f>IFERROR(SUMIF(Лист1!$A:$A,Лист3!$A103,Лист1!O:O)/$F103,0)</f>
        <v>0</v>
      </c>
      <c r="L103" s="468">
        <f>IFERROR(SUMIF(Лист1!$A:$A,Лист3!$A103,Лист1!P:P)/$F103,0)</f>
        <v>0</v>
      </c>
    </row>
    <row r="104" spans="1:12" s="26" customFormat="1" x14ac:dyDescent="0.2">
      <c r="A104" s="338" t="s">
        <v>510</v>
      </c>
      <c r="B104" s="99" t="s">
        <v>230</v>
      </c>
      <c r="C104" s="46" t="s">
        <v>29</v>
      </c>
      <c r="D104" s="100">
        <v>20</v>
      </c>
      <c r="E104" s="67">
        <v>0.3</v>
      </c>
      <c r="F104" s="48">
        <v>144</v>
      </c>
      <c r="G104" s="468">
        <f>IFERROR(SUMIF(Лист1!$A:$A,Лист3!$A104,Лист1!K:K)/$F104,0)</f>
        <v>0</v>
      </c>
      <c r="H104" s="468">
        <f>IFERROR(SUMIF(Лист1!$A:$A,Лист3!$A104,Лист1!L:L)/$F104,0)</f>
        <v>0</v>
      </c>
      <c r="I104" s="468">
        <f>IFERROR(SUMIF(Лист1!$A:$A,Лист3!$A104,Лист1!M:M)/$F104,0)</f>
        <v>0</v>
      </c>
      <c r="J104" s="468">
        <f>IFERROR(SUMIF(Лист1!$A:$A,Лист3!$A104,Лист1!N:N)/$F104,0)</f>
        <v>0</v>
      </c>
      <c r="K104" s="468">
        <f>IFERROR(SUMIF(Лист1!$A:$A,Лист3!$A104,Лист1!O:O)/$F104,0)</f>
        <v>0</v>
      </c>
      <c r="L104" s="468">
        <f>IFERROR(SUMIF(Лист1!$A:$A,Лист3!$A104,Лист1!P:P)/$F104,0)</f>
        <v>0</v>
      </c>
    </row>
    <row r="105" spans="1:12" s="26" customFormat="1" ht="13.5" thickBot="1" x14ac:dyDescent="0.25">
      <c r="A105" s="338" t="s">
        <v>275</v>
      </c>
      <c r="B105" s="101" t="s">
        <v>231</v>
      </c>
      <c r="C105" s="53" t="s">
        <v>49</v>
      </c>
      <c r="D105" s="102">
        <v>20</v>
      </c>
      <c r="E105" s="60">
        <v>0.3</v>
      </c>
      <c r="F105" s="34">
        <v>80</v>
      </c>
      <c r="G105" s="468">
        <f>IFERROR(SUMIF(Лист1!$A:$A,Лист3!$A105,Лист1!K:K)/$F105,0)</f>
        <v>0</v>
      </c>
      <c r="H105" s="468">
        <f>IFERROR(SUMIF(Лист1!$A:$A,Лист3!$A105,Лист1!L:L)/$F105,0)</f>
        <v>0</v>
      </c>
      <c r="I105" s="468">
        <f>IFERROR(SUMIF(Лист1!$A:$A,Лист3!$A105,Лист1!M:M)/$F105,0)</f>
        <v>0</v>
      </c>
      <c r="J105" s="468">
        <f>IFERROR(SUMIF(Лист1!$A:$A,Лист3!$A105,Лист1!N:N)/$F105,0)</f>
        <v>0</v>
      </c>
      <c r="K105" s="468">
        <f>IFERROR(SUMIF(Лист1!$A:$A,Лист3!$A105,Лист1!O:O)/$F105,0)</f>
        <v>0</v>
      </c>
      <c r="L105" s="468">
        <f>IFERROR(SUMIF(Лист1!$A:$A,Лист3!$A105,Лист1!P:P)/$F105,0)</f>
        <v>0</v>
      </c>
    </row>
    <row r="106" spans="1:12" s="26" customFormat="1" ht="13.5" thickBot="1" x14ac:dyDescent="0.25">
      <c r="A106" s="338"/>
      <c r="B106" s="25" t="s">
        <v>11</v>
      </c>
      <c r="C106" s="922"/>
      <c r="D106" s="45"/>
      <c r="E106" s="45"/>
      <c r="F106" s="45"/>
      <c r="G106" s="468">
        <f>IFERROR(SUMIF(Лист1!$A:$A,Лист3!$A106,Лист1!K:K)/$F106,0)</f>
        <v>0</v>
      </c>
      <c r="H106" s="468">
        <f>IFERROR(SUMIF(Лист1!$A:$A,Лист3!$A106,Лист1!L:L)/$F106,0)</f>
        <v>0</v>
      </c>
      <c r="I106" s="468">
        <f>IFERROR(SUMIF(Лист1!$A:$A,Лист3!$A106,Лист1!M:M)/$F106,0)</f>
        <v>0</v>
      </c>
      <c r="J106" s="468">
        <f>IFERROR(SUMIF(Лист1!$A:$A,Лист3!$A106,Лист1!N:N)/$F106,0)</f>
        <v>0</v>
      </c>
      <c r="K106" s="468">
        <f>IFERROR(SUMIF(Лист1!$A:$A,Лист3!$A106,Лист1!O:O)/$F106,0)</f>
        <v>0</v>
      </c>
      <c r="L106" s="468">
        <f>IFERROR(SUMIF(Лист1!$A:$A,Лист3!$A106,Лист1!P:P)/$F106,0)</f>
        <v>0</v>
      </c>
    </row>
    <row r="107" spans="1:12" s="26" customFormat="1" x14ac:dyDescent="0.2">
      <c r="A107" s="338" t="s">
        <v>1180</v>
      </c>
      <c r="B107" s="926" t="s">
        <v>381</v>
      </c>
      <c r="C107" s="46" t="s">
        <v>50</v>
      </c>
      <c r="D107" s="81">
        <v>120</v>
      </c>
      <c r="E107" s="96">
        <v>0.4</v>
      </c>
      <c r="F107" s="491">
        <v>180</v>
      </c>
      <c r="G107" s="468">
        <f>IFERROR(SUMIF(Лист1!$A:$A,Лист3!$A107,Лист1!K:K)/$F107,0)</f>
        <v>0</v>
      </c>
      <c r="H107" s="468">
        <f>IFERROR(SUMIF(Лист1!$A:$A,Лист3!$A107,Лист1!L:L)/$F107,0)</f>
        <v>0</v>
      </c>
      <c r="I107" s="468">
        <f>IFERROR(SUMIF(Лист1!$A:$A,Лист3!$A107,Лист1!M:M)/$F107,0)</f>
        <v>0</v>
      </c>
      <c r="J107" s="468">
        <f>IFERROR(SUMIF(Лист1!$A:$A,Лист3!$A107,Лист1!N:N)/$F107,0)</f>
        <v>0</v>
      </c>
      <c r="K107" s="468">
        <f>IFERROR(SUMIF(Лист1!$A:$A,Лист3!$A107,Лист1!O:O)/$F107,0)</f>
        <v>0</v>
      </c>
      <c r="L107" s="468">
        <f>IFERROR(SUMIF(Лист1!$A:$A,Лист3!$A107,Лист1!P:P)/$F107,0)</f>
        <v>0</v>
      </c>
    </row>
    <row r="108" spans="1:12" s="26" customFormat="1" x14ac:dyDescent="0.2">
      <c r="A108" s="338" t="s">
        <v>382</v>
      </c>
      <c r="B108" s="923" t="s">
        <v>381</v>
      </c>
      <c r="C108" s="454" t="s">
        <v>50</v>
      </c>
      <c r="D108" s="924">
        <v>480</v>
      </c>
      <c r="E108" s="925">
        <v>0.4</v>
      </c>
      <c r="F108" s="927">
        <v>80</v>
      </c>
      <c r="G108" s="468">
        <f>IFERROR(SUMIF(Лист1!$A:$A,Лист3!$A108,Лист1!K:K)/$F108,0)</f>
        <v>0</v>
      </c>
      <c r="H108" s="468">
        <f>IFERROR(SUMIF(Лист1!$A:$A,Лист3!$A108,Лист1!L:L)/$F108,0)</f>
        <v>0</v>
      </c>
      <c r="I108" s="468">
        <f>IFERROR(SUMIF(Лист1!$A:$A,Лист3!$A108,Лист1!M:M)/$F108,0)</f>
        <v>0</v>
      </c>
      <c r="J108" s="468">
        <f>IFERROR(SUMIF(Лист1!$A:$A,Лист3!$A108,Лист1!N:N)/$F108,0)</f>
        <v>0</v>
      </c>
      <c r="K108" s="468">
        <f>IFERROR(SUMIF(Лист1!$A:$A,Лист3!$A108,Лист1!O:O)/$F108,0)</f>
        <v>0</v>
      </c>
      <c r="L108" s="468">
        <f>IFERROR(SUMIF(Лист1!$A:$A,Лист3!$A108,Лист1!P:P)/$F108,0)</f>
        <v>0</v>
      </c>
    </row>
    <row r="109" spans="1:12" s="26" customFormat="1" x14ac:dyDescent="0.2">
      <c r="A109" s="338" t="s">
        <v>276</v>
      </c>
      <c r="B109" s="602" t="s">
        <v>232</v>
      </c>
      <c r="C109" s="603" t="s">
        <v>50</v>
      </c>
      <c r="D109" s="604">
        <v>480</v>
      </c>
      <c r="E109" s="605">
        <v>0.25</v>
      </c>
      <c r="F109" s="928">
        <v>80</v>
      </c>
      <c r="G109" s="468">
        <f>IFERROR(SUMIF(Лист1!$A:$A,Лист3!$A109,Лист1!K:K)/$F109,0)</f>
        <v>0</v>
      </c>
      <c r="H109" s="468">
        <f>IFERROR(SUMIF(Лист1!$A:$A,Лист3!$A109,Лист1!L:L)/$F109,0)</f>
        <v>0</v>
      </c>
      <c r="I109" s="468">
        <f>IFERROR(SUMIF(Лист1!$A:$A,Лист3!$A109,Лист1!M:M)/$F109,0)</f>
        <v>0</v>
      </c>
      <c r="J109" s="468">
        <f>IFERROR(SUMIF(Лист1!$A:$A,Лист3!$A109,Лист1!N:N)/$F109,0)</f>
        <v>0</v>
      </c>
      <c r="K109" s="468">
        <f>IFERROR(SUMIF(Лист1!$A:$A,Лист3!$A109,Лист1!O:O)/$F109,0)</f>
        <v>0</v>
      </c>
      <c r="L109" s="468">
        <f>IFERROR(SUMIF(Лист1!$A:$A,Лист3!$A109,Лист1!P:P)/$F109,0)</f>
        <v>0</v>
      </c>
    </row>
    <row r="110" spans="1:12" s="26" customFormat="1" x14ac:dyDescent="0.2">
      <c r="A110" s="338" t="s">
        <v>1181</v>
      </c>
      <c r="B110" s="453" t="s">
        <v>140</v>
      </c>
      <c r="C110" s="454" t="s">
        <v>50</v>
      </c>
      <c r="D110" s="455">
        <v>120</v>
      </c>
      <c r="E110" s="456"/>
      <c r="F110" s="927">
        <v>180</v>
      </c>
      <c r="G110" s="468">
        <f>IFERROR(SUMIF(Лист1!$A:$A,Лист3!$A110,Лист1!K:K)/$F110,0)</f>
        <v>0</v>
      </c>
      <c r="H110" s="468">
        <f>IFERROR(SUMIF(Лист1!$A:$A,Лист3!$A110,Лист1!L:L)/$F110,0)</f>
        <v>0</v>
      </c>
      <c r="I110" s="468">
        <f>IFERROR(SUMIF(Лист1!$A:$A,Лист3!$A110,Лист1!M:M)/$F110,0)</f>
        <v>0</v>
      </c>
      <c r="J110" s="468">
        <f>IFERROR(SUMIF(Лист1!$A:$A,Лист3!$A110,Лист1!N:N)/$F110,0)</f>
        <v>0</v>
      </c>
      <c r="K110" s="468">
        <f>IFERROR(SUMIF(Лист1!$A:$A,Лист3!$A110,Лист1!O:O)/$F110,0)</f>
        <v>0</v>
      </c>
      <c r="L110" s="468">
        <f>IFERROR(SUMIF(Лист1!$A:$A,Лист3!$A110,Лист1!P:P)/$F110,0)</f>
        <v>0</v>
      </c>
    </row>
    <row r="111" spans="1:12" s="26" customFormat="1" x14ac:dyDescent="0.2">
      <c r="A111" s="338" t="s">
        <v>277</v>
      </c>
      <c r="B111" s="453" t="s">
        <v>140</v>
      </c>
      <c r="C111" s="454" t="s">
        <v>50</v>
      </c>
      <c r="D111" s="455">
        <v>480</v>
      </c>
      <c r="E111" s="456"/>
      <c r="F111" s="927">
        <v>80</v>
      </c>
      <c r="G111" s="468">
        <f>IFERROR(SUMIF(Лист1!$A:$A,Лист3!$A111,Лист1!K:K)/$F111,0)</f>
        <v>0</v>
      </c>
      <c r="H111" s="468">
        <f>IFERROR(SUMIF(Лист1!$A:$A,Лист3!$A111,Лист1!L:L)/$F111,0)</f>
        <v>0</v>
      </c>
      <c r="I111" s="468">
        <f>IFERROR(SUMIF(Лист1!$A:$A,Лист3!$A111,Лист1!M:M)/$F111,0)</f>
        <v>0</v>
      </c>
      <c r="J111" s="468">
        <f>IFERROR(SUMIF(Лист1!$A:$A,Лист3!$A111,Лист1!N:N)/$F111,0)</f>
        <v>0</v>
      </c>
      <c r="K111" s="468">
        <f>IFERROR(SUMIF(Лист1!$A:$A,Лист3!$A111,Лист1!O:O)/$F111,0)</f>
        <v>0</v>
      </c>
      <c r="L111" s="468">
        <f>IFERROR(SUMIF(Лист1!$A:$A,Лист3!$A111,Лист1!P:P)/$F111,0)</f>
        <v>0</v>
      </c>
    </row>
    <row r="112" spans="1:12" s="26" customFormat="1" x14ac:dyDescent="0.2">
      <c r="A112" s="338" t="s">
        <v>1182</v>
      </c>
      <c r="B112" s="453" t="s">
        <v>141</v>
      </c>
      <c r="C112" s="454" t="s">
        <v>50</v>
      </c>
      <c r="D112" s="455">
        <v>120</v>
      </c>
      <c r="E112" s="456"/>
      <c r="F112" s="927">
        <v>180</v>
      </c>
      <c r="G112" s="468">
        <f>IFERROR(SUMIF(Лист1!$A:$A,Лист3!$A112,Лист1!K:K)/$F112,0)</f>
        <v>0</v>
      </c>
      <c r="H112" s="468">
        <f>IFERROR(SUMIF(Лист1!$A:$A,Лист3!$A112,Лист1!L:L)/$F112,0)</f>
        <v>0</v>
      </c>
      <c r="I112" s="468">
        <f>IFERROR(SUMIF(Лист1!$A:$A,Лист3!$A112,Лист1!M:M)/$F112,0)</f>
        <v>0</v>
      </c>
      <c r="J112" s="468">
        <f>IFERROR(SUMIF(Лист1!$A:$A,Лист3!$A112,Лист1!N:N)/$F112,0)</f>
        <v>0</v>
      </c>
      <c r="K112" s="468">
        <f>IFERROR(SUMIF(Лист1!$A:$A,Лист3!$A112,Лист1!O:O)/$F112,0)</f>
        <v>0</v>
      </c>
      <c r="L112" s="468">
        <f>IFERROR(SUMIF(Лист1!$A:$A,Лист3!$A112,Лист1!P:P)/$F112,0)</f>
        <v>0</v>
      </c>
    </row>
    <row r="113" spans="1:12" s="26" customFormat="1" x14ac:dyDescent="0.2">
      <c r="A113" s="338" t="s">
        <v>278</v>
      </c>
      <c r="B113" s="453" t="s">
        <v>141</v>
      </c>
      <c r="C113" s="454" t="s">
        <v>50</v>
      </c>
      <c r="D113" s="455">
        <v>480</v>
      </c>
      <c r="E113" s="456"/>
      <c r="F113" s="927">
        <v>80</v>
      </c>
      <c r="G113" s="468">
        <f>IFERROR(SUMIF(Лист1!$A:$A,Лист3!$A113,Лист1!K:K)/$F113,0)</f>
        <v>0</v>
      </c>
      <c r="H113" s="468">
        <f>IFERROR(SUMIF(Лист1!$A:$A,Лист3!$A113,Лист1!L:L)/$F113,0)</f>
        <v>0</v>
      </c>
      <c r="I113" s="468">
        <f>IFERROR(SUMIF(Лист1!$A:$A,Лист3!$A113,Лист1!M:M)/$F113,0)</f>
        <v>0</v>
      </c>
      <c r="J113" s="468">
        <f>IFERROR(SUMIF(Лист1!$A:$A,Лист3!$A113,Лист1!N:N)/$F113,0)</f>
        <v>0</v>
      </c>
      <c r="K113" s="468">
        <f>IFERROR(SUMIF(Лист1!$A:$A,Лист3!$A113,Лист1!O:O)/$F113,0)</f>
        <v>0</v>
      </c>
      <c r="L113" s="468">
        <f>IFERROR(SUMIF(Лист1!$A:$A,Лист3!$A113,Лист1!P:P)/$F113,0)</f>
        <v>0</v>
      </c>
    </row>
    <row r="114" spans="1:12" s="26" customFormat="1" x14ac:dyDescent="0.2">
      <c r="A114" s="338" t="s">
        <v>1007</v>
      </c>
      <c r="B114" s="453" t="s">
        <v>1006</v>
      </c>
      <c r="C114" s="454" t="s">
        <v>1005</v>
      </c>
      <c r="D114" s="455">
        <v>300</v>
      </c>
      <c r="E114" s="456"/>
      <c r="F114" s="927">
        <v>80</v>
      </c>
      <c r="G114" s="468">
        <f>IFERROR(SUMIF(Лист1!$A:$A,Лист3!$A114,Лист1!K:K)/$F114,0)</f>
        <v>0</v>
      </c>
      <c r="H114" s="468">
        <f>IFERROR(SUMIF(Лист1!$A:$A,Лист3!$A114,Лист1!L:L)/$F114,0)</f>
        <v>0</v>
      </c>
      <c r="I114" s="468">
        <f>IFERROR(SUMIF(Лист1!$A:$A,Лист3!$A114,Лист1!M:M)/$F114,0)</f>
        <v>0</v>
      </c>
      <c r="J114" s="468">
        <f>IFERROR(SUMIF(Лист1!$A:$A,Лист3!$A114,Лист1!N:N)/$F114,0)</f>
        <v>0</v>
      </c>
      <c r="K114" s="468">
        <f>IFERROR(SUMIF(Лист1!$A:$A,Лист3!$A114,Лист1!O:O)/$F114,0)</f>
        <v>0</v>
      </c>
      <c r="L114" s="468">
        <f>IFERROR(SUMIF(Лист1!$A:$A,Лист3!$A114,Лист1!P:P)/$F114,0)</f>
        <v>0</v>
      </c>
    </row>
    <row r="115" spans="1:12" s="26" customFormat="1" x14ac:dyDescent="0.2">
      <c r="A115" s="338">
        <v>32101</v>
      </c>
      <c r="B115" s="602" t="s">
        <v>535</v>
      </c>
      <c r="C115" s="603" t="s">
        <v>534</v>
      </c>
      <c r="D115" s="604">
        <v>108</v>
      </c>
      <c r="E115" s="605">
        <v>0.505</v>
      </c>
      <c r="F115" s="928">
        <v>140</v>
      </c>
      <c r="G115" s="468">
        <f>IFERROR(SUMIF(Лист1!$A:$A,Лист3!$A115,Лист1!K:K)/$F115,0)</f>
        <v>0</v>
      </c>
      <c r="H115" s="468">
        <f>IFERROR(SUMIF(Лист1!$A:$A,Лист3!$A115,Лист1!L:L)/$F115,0)</f>
        <v>0</v>
      </c>
      <c r="I115" s="468">
        <f>IFERROR(SUMIF(Лист1!$A:$A,Лист3!$A115,Лист1!M:M)/$F115,0)</f>
        <v>0</v>
      </c>
      <c r="J115" s="468">
        <f>IFERROR(SUMIF(Лист1!$A:$A,Лист3!$A115,Лист1!N:N)/$F115,0)</f>
        <v>0</v>
      </c>
      <c r="K115" s="468">
        <f>IFERROR(SUMIF(Лист1!$A:$A,Лист3!$A115,Лист1!O:O)/$F115,0)</f>
        <v>0</v>
      </c>
      <c r="L115" s="468">
        <f>IFERROR(SUMIF(Лист1!$A:$A,Лист3!$A115,Лист1!P:P)/$F115,0)</f>
        <v>0</v>
      </c>
    </row>
    <row r="116" spans="1:12" s="26" customFormat="1" x14ac:dyDescent="0.2">
      <c r="A116" s="338">
        <v>32102</v>
      </c>
      <c r="B116" s="602" t="s">
        <v>536</v>
      </c>
      <c r="C116" s="603" t="s">
        <v>534</v>
      </c>
      <c r="D116" s="604">
        <v>108</v>
      </c>
      <c r="E116" s="605">
        <v>0.505</v>
      </c>
      <c r="F116" s="928">
        <v>140</v>
      </c>
      <c r="G116" s="468">
        <f>IFERROR(SUMIF(Лист1!$A:$A,Лист3!$A116,Лист1!K:K)/$F116,0)</f>
        <v>0</v>
      </c>
      <c r="H116" s="468">
        <f>IFERROR(SUMIF(Лист1!$A:$A,Лист3!$A116,Лист1!L:L)/$F116,0)</f>
        <v>0</v>
      </c>
      <c r="I116" s="468">
        <f>IFERROR(SUMIF(Лист1!$A:$A,Лист3!$A116,Лист1!M:M)/$F116,0)</f>
        <v>0</v>
      </c>
      <c r="J116" s="468">
        <f>IFERROR(SUMIF(Лист1!$A:$A,Лист3!$A116,Лист1!N:N)/$F116,0)</f>
        <v>0</v>
      </c>
      <c r="K116" s="468">
        <f>IFERROR(SUMIF(Лист1!$A:$A,Лист3!$A116,Лист1!O:O)/$F116,0)</f>
        <v>0</v>
      </c>
      <c r="L116" s="468">
        <f>IFERROR(SUMIF(Лист1!$A:$A,Лист3!$A116,Лист1!P:P)/$F116,0)</f>
        <v>0</v>
      </c>
    </row>
    <row r="117" spans="1:12" s="26" customFormat="1" ht="13.5" thickBot="1" x14ac:dyDescent="0.25">
      <c r="A117" s="338">
        <v>32103</v>
      </c>
      <c r="B117" s="602" t="s">
        <v>537</v>
      </c>
      <c r="C117" s="603" t="s">
        <v>534</v>
      </c>
      <c r="D117" s="604">
        <v>108</v>
      </c>
      <c r="E117" s="605">
        <v>0.505</v>
      </c>
      <c r="F117" s="928">
        <v>140</v>
      </c>
      <c r="G117" s="468">
        <f>IFERROR(SUMIF(Лист1!$A:$A,Лист3!$A117,Лист1!K:K)/$F117,0)</f>
        <v>0</v>
      </c>
      <c r="H117" s="468">
        <f>IFERROR(SUMIF(Лист1!$A:$A,Лист3!$A117,Лист1!L:L)/$F117,0)</f>
        <v>0</v>
      </c>
      <c r="I117" s="468">
        <f>IFERROR(SUMIF(Лист1!$A:$A,Лист3!$A117,Лист1!M:M)/$F117,0)</f>
        <v>0</v>
      </c>
      <c r="J117" s="468">
        <f>IFERROR(SUMIF(Лист1!$A:$A,Лист3!$A117,Лист1!N:N)/$F117,0)</f>
        <v>0</v>
      </c>
      <c r="K117" s="468">
        <f>IFERROR(SUMIF(Лист1!$A:$A,Лист3!$A117,Лист1!O:O)/$F117,0)</f>
        <v>0</v>
      </c>
      <c r="L117" s="468">
        <f>IFERROR(SUMIF(Лист1!$A:$A,Лист3!$A117,Лист1!P:P)/$F117,0)</f>
        <v>0</v>
      </c>
    </row>
    <row r="118" spans="1:12" s="26" customFormat="1" ht="13.5" thickBot="1" x14ac:dyDescent="0.25">
      <c r="A118" s="338"/>
      <c r="B118" s="25" t="s">
        <v>12</v>
      </c>
      <c r="C118" s="929"/>
      <c r="D118" s="930"/>
      <c r="E118" s="930"/>
      <c r="F118" s="931"/>
      <c r="G118" s="468">
        <f>IFERROR(SUMIF(Лист1!$A:$A,Лист3!$A118,Лист1!K:K)/$F118,0)</f>
        <v>0</v>
      </c>
      <c r="H118" s="468">
        <f>IFERROR(SUMIF(Лист1!$A:$A,Лист3!$A118,Лист1!L:L)/$F118,0)</f>
        <v>0</v>
      </c>
      <c r="I118" s="468">
        <f>IFERROR(SUMIF(Лист1!$A:$A,Лист3!$A118,Лист1!M:M)/$F118,0)</f>
        <v>0</v>
      </c>
      <c r="J118" s="468">
        <f>IFERROR(SUMIF(Лист1!$A:$A,Лист3!$A118,Лист1!N:N)/$F118,0)</f>
        <v>0</v>
      </c>
      <c r="K118" s="468">
        <f>IFERROR(SUMIF(Лист1!$A:$A,Лист3!$A118,Лист1!O:O)/$F118,0)</f>
        <v>0</v>
      </c>
      <c r="L118" s="468">
        <f>IFERROR(SUMIF(Лист1!$A:$A,Лист3!$A118,Лист1!P:P)/$F118,0)</f>
        <v>0</v>
      </c>
    </row>
    <row r="119" spans="1:12" s="26" customFormat="1" x14ac:dyDescent="0.2">
      <c r="A119" s="338" t="s">
        <v>968</v>
      </c>
      <c r="B119" s="787" t="s">
        <v>967</v>
      </c>
      <c r="C119" s="236" t="s">
        <v>969</v>
      </c>
      <c r="D119" s="237">
        <v>16</v>
      </c>
      <c r="E119" s="237" t="s">
        <v>62</v>
      </c>
      <c r="F119" s="478">
        <v>144</v>
      </c>
      <c r="G119" s="468">
        <f>IFERROR(SUMIF(Лист1!$A:$A,Лист3!$A119,Лист1!K:K)/$F119,0)</f>
        <v>0</v>
      </c>
      <c r="H119" s="468">
        <f>IFERROR(SUMIF(Лист1!$A:$A,Лист3!$A119,Лист1!L:L)/$F119,0)</f>
        <v>0</v>
      </c>
      <c r="I119" s="468">
        <f>IFERROR(SUMIF(Лист1!$A:$A,Лист3!$A119,Лист1!M:M)/$F119,0)</f>
        <v>0</v>
      </c>
      <c r="J119" s="468">
        <f>IFERROR(SUMIF(Лист1!$A:$A,Лист3!$A119,Лист1!N:N)/$F119,0)</f>
        <v>0</v>
      </c>
      <c r="K119" s="468">
        <f>IFERROR(SUMIF(Лист1!$A:$A,Лист3!$A119,Лист1!O:O)/$F119,0)</f>
        <v>0</v>
      </c>
      <c r="L119" s="468">
        <f>IFERROR(SUMIF(Лист1!$A:$A,Лист3!$A119,Лист1!P:P)/$F119,0)</f>
        <v>0</v>
      </c>
    </row>
    <row r="120" spans="1:12" s="26" customFormat="1" x14ac:dyDescent="0.2">
      <c r="A120" s="338" t="s">
        <v>971</v>
      </c>
      <c r="B120" s="788" t="s">
        <v>970</v>
      </c>
      <c r="C120" s="784" t="s">
        <v>969</v>
      </c>
      <c r="D120" s="785">
        <v>16</v>
      </c>
      <c r="E120" s="785" t="s">
        <v>62</v>
      </c>
      <c r="F120" s="786">
        <v>144</v>
      </c>
      <c r="G120" s="468">
        <f>IFERROR(SUMIF(Лист1!$A:$A,Лист3!$A120,Лист1!K:K)/$F120,0)</f>
        <v>0</v>
      </c>
      <c r="H120" s="468">
        <f>IFERROR(SUMIF(Лист1!$A:$A,Лист3!$A120,Лист1!L:L)/$F120,0)</f>
        <v>0</v>
      </c>
      <c r="I120" s="468">
        <f>IFERROR(SUMIF(Лист1!$A:$A,Лист3!$A120,Лист1!M:M)/$F120,0)</f>
        <v>0</v>
      </c>
      <c r="J120" s="468">
        <f>IFERROR(SUMIF(Лист1!$A:$A,Лист3!$A120,Лист1!N:N)/$F120,0)</f>
        <v>0</v>
      </c>
      <c r="K120" s="468">
        <f>IFERROR(SUMIF(Лист1!$A:$A,Лист3!$A120,Лист1!O:O)/$F120,0)</f>
        <v>0</v>
      </c>
      <c r="L120" s="468">
        <f>IFERROR(SUMIF(Лист1!$A:$A,Лист3!$A120,Лист1!P:P)/$F120,0)</f>
        <v>0</v>
      </c>
    </row>
    <row r="121" spans="1:12" s="26" customFormat="1" x14ac:dyDescent="0.2">
      <c r="A121" s="338" t="s">
        <v>280</v>
      </c>
      <c r="B121" s="783" t="s">
        <v>144</v>
      </c>
      <c r="C121" s="784" t="s">
        <v>27</v>
      </c>
      <c r="D121" s="785">
        <v>16</v>
      </c>
      <c r="E121" s="785" t="s">
        <v>62</v>
      </c>
      <c r="F121" s="786">
        <v>144</v>
      </c>
      <c r="G121" s="468">
        <f>IFERROR(SUMIF(Лист1!$A:$A,Лист3!$A121,Лист1!K:K)/$F121,0)</f>
        <v>0</v>
      </c>
      <c r="H121" s="468">
        <f>IFERROR(SUMIF(Лист1!$A:$A,Лист3!$A121,Лист1!L:L)/$F121,0)</f>
        <v>0</v>
      </c>
      <c r="I121" s="468">
        <f>IFERROR(SUMIF(Лист1!$A:$A,Лист3!$A121,Лист1!M:M)/$F121,0)</f>
        <v>0</v>
      </c>
      <c r="J121" s="468">
        <f>IFERROR(SUMIF(Лист1!$A:$A,Лист3!$A121,Лист1!N:N)/$F121,0)</f>
        <v>0</v>
      </c>
      <c r="K121" s="468">
        <f>IFERROR(SUMIF(Лист1!$A:$A,Лист3!$A121,Лист1!O:O)/$F121,0)</f>
        <v>0</v>
      </c>
      <c r="L121" s="468">
        <f>IFERROR(SUMIF(Лист1!$A:$A,Лист3!$A121,Лист1!P:P)/$F121,0)</f>
        <v>0</v>
      </c>
    </row>
    <row r="122" spans="1:12" s="26" customFormat="1" x14ac:dyDescent="0.2">
      <c r="A122" s="338" t="s">
        <v>281</v>
      </c>
      <c r="B122" s="654" t="s">
        <v>151</v>
      </c>
      <c r="C122" s="239" t="s">
        <v>27</v>
      </c>
      <c r="D122" s="240">
        <v>16</v>
      </c>
      <c r="E122" s="240" t="s">
        <v>62</v>
      </c>
      <c r="F122" s="479">
        <v>144</v>
      </c>
      <c r="G122" s="468">
        <f>IFERROR(SUMIF(Лист1!$A:$A,Лист3!$A122,Лист1!K:K)/$F122,0)</f>
        <v>0</v>
      </c>
      <c r="H122" s="468">
        <f>IFERROR(SUMIF(Лист1!$A:$A,Лист3!$A122,Лист1!L:L)/$F122,0)</f>
        <v>0</v>
      </c>
      <c r="I122" s="468">
        <f>IFERROR(SUMIF(Лист1!$A:$A,Лист3!$A122,Лист1!M:M)/$F122,0)</f>
        <v>0</v>
      </c>
      <c r="J122" s="468">
        <f>IFERROR(SUMIF(Лист1!$A:$A,Лист3!$A122,Лист1!N:N)/$F122,0)</f>
        <v>0</v>
      </c>
      <c r="K122" s="468">
        <f>IFERROR(SUMIF(Лист1!$A:$A,Лист3!$A122,Лист1!O:O)/$F122,0)</f>
        <v>0</v>
      </c>
      <c r="L122" s="468">
        <f>IFERROR(SUMIF(Лист1!$A:$A,Лист3!$A122,Лист1!P:P)/$F122,0)</f>
        <v>0</v>
      </c>
    </row>
    <row r="123" spans="1:12" s="26" customFormat="1" x14ac:dyDescent="0.2">
      <c r="A123" s="338" t="s">
        <v>282</v>
      </c>
      <c r="B123" s="654" t="s">
        <v>150</v>
      </c>
      <c r="C123" s="239" t="s">
        <v>27</v>
      </c>
      <c r="D123" s="240">
        <v>16</v>
      </c>
      <c r="E123" s="240" t="s">
        <v>62</v>
      </c>
      <c r="F123" s="479">
        <v>144</v>
      </c>
      <c r="G123" s="468">
        <f>IFERROR(SUMIF(Лист1!$A:$A,Лист3!$A123,Лист1!K:K)/$F123,0)</f>
        <v>0</v>
      </c>
      <c r="H123" s="468">
        <f>IFERROR(SUMIF(Лист1!$A:$A,Лист3!$A123,Лист1!L:L)/$F123,0)</f>
        <v>0</v>
      </c>
      <c r="I123" s="468">
        <f>IFERROR(SUMIF(Лист1!$A:$A,Лист3!$A123,Лист1!M:M)/$F123,0)</f>
        <v>0</v>
      </c>
      <c r="J123" s="468">
        <f>IFERROR(SUMIF(Лист1!$A:$A,Лист3!$A123,Лист1!N:N)/$F123,0)</f>
        <v>0</v>
      </c>
      <c r="K123" s="468">
        <f>IFERROR(SUMIF(Лист1!$A:$A,Лист3!$A123,Лист1!O:O)/$F123,0)</f>
        <v>0</v>
      </c>
      <c r="L123" s="468">
        <f>IFERROR(SUMIF(Лист1!$A:$A,Лист3!$A123,Лист1!P:P)/$F123,0)</f>
        <v>0</v>
      </c>
    </row>
    <row r="124" spans="1:12" s="26" customFormat="1" x14ac:dyDescent="0.2">
      <c r="A124" s="338" t="s">
        <v>283</v>
      </c>
      <c r="B124" s="654" t="s">
        <v>204</v>
      </c>
      <c r="C124" s="239" t="s">
        <v>27</v>
      </c>
      <c r="D124" s="240">
        <v>16</v>
      </c>
      <c r="E124" s="240" t="s">
        <v>62</v>
      </c>
      <c r="F124" s="479">
        <v>144</v>
      </c>
      <c r="G124" s="468">
        <f>IFERROR(SUMIF(Лист1!$A:$A,Лист3!$A124,Лист1!K:K)/$F124,0)</f>
        <v>0</v>
      </c>
      <c r="H124" s="468">
        <f>IFERROR(SUMIF(Лист1!$A:$A,Лист3!$A124,Лист1!L:L)/$F124,0)</f>
        <v>0</v>
      </c>
      <c r="I124" s="468">
        <f>IFERROR(SUMIF(Лист1!$A:$A,Лист3!$A124,Лист1!M:M)/$F124,0)</f>
        <v>0</v>
      </c>
      <c r="J124" s="468">
        <f>IFERROR(SUMIF(Лист1!$A:$A,Лист3!$A124,Лист1!N:N)/$F124,0)</f>
        <v>0</v>
      </c>
      <c r="K124" s="468">
        <f>IFERROR(SUMIF(Лист1!$A:$A,Лист3!$A124,Лист1!O:O)/$F124,0)</f>
        <v>0</v>
      </c>
      <c r="L124" s="468">
        <f>IFERROR(SUMIF(Лист1!$A:$A,Лист3!$A124,Лист1!P:P)/$F124,0)</f>
        <v>0</v>
      </c>
    </row>
    <row r="125" spans="1:12" s="26" customFormat="1" x14ac:dyDescent="0.2">
      <c r="A125" s="338" t="s">
        <v>416</v>
      </c>
      <c r="B125" s="654" t="s">
        <v>415</v>
      </c>
      <c r="C125" s="239" t="s">
        <v>27</v>
      </c>
      <c r="D125" s="240">
        <v>16</v>
      </c>
      <c r="E125" s="240" t="s">
        <v>62</v>
      </c>
      <c r="F125" s="479">
        <v>144</v>
      </c>
      <c r="G125" s="468">
        <f>IFERROR(SUMIF(Лист1!$A:$A,Лист3!$A125,Лист1!K:K)/$F125,0)</f>
        <v>0</v>
      </c>
      <c r="H125" s="468">
        <f>IFERROR(SUMIF(Лист1!$A:$A,Лист3!$A125,Лист1!L:L)/$F125,0)</f>
        <v>0</v>
      </c>
      <c r="I125" s="468">
        <f>IFERROR(SUMIF(Лист1!$A:$A,Лист3!$A125,Лист1!M:M)/$F125,0)</f>
        <v>0</v>
      </c>
      <c r="J125" s="468">
        <f>IFERROR(SUMIF(Лист1!$A:$A,Лист3!$A125,Лист1!N:N)/$F125,0)</f>
        <v>0</v>
      </c>
      <c r="K125" s="468">
        <f>IFERROR(SUMIF(Лист1!$A:$A,Лист3!$A125,Лист1!O:O)/$F125,0)</f>
        <v>0</v>
      </c>
      <c r="L125" s="468">
        <f>IFERROR(SUMIF(Лист1!$A:$A,Лист3!$A125,Лист1!P:P)/$F125,0)</f>
        <v>0</v>
      </c>
    </row>
    <row r="126" spans="1:12" s="26" customFormat="1" ht="13.5" customHeight="1" x14ac:dyDescent="0.2">
      <c r="A126" s="338" t="s">
        <v>284</v>
      </c>
      <c r="B126" s="654" t="s">
        <v>145</v>
      </c>
      <c r="C126" s="239" t="s">
        <v>27</v>
      </c>
      <c r="D126" s="240">
        <v>16</v>
      </c>
      <c r="E126" s="240" t="s">
        <v>62</v>
      </c>
      <c r="F126" s="479">
        <v>144</v>
      </c>
      <c r="G126" s="468">
        <f>IFERROR(SUMIF(Лист1!$A:$A,Лист3!$A126,Лист1!K:K)/$F126,0)</f>
        <v>0</v>
      </c>
      <c r="H126" s="468">
        <f>IFERROR(SUMIF(Лист1!$A:$A,Лист3!$A126,Лист1!L:L)/$F126,0)</f>
        <v>0</v>
      </c>
      <c r="I126" s="468">
        <f>IFERROR(SUMIF(Лист1!$A:$A,Лист3!$A126,Лист1!M:M)/$F126,0)</f>
        <v>0</v>
      </c>
      <c r="J126" s="468">
        <f>IFERROR(SUMIF(Лист1!$A:$A,Лист3!$A126,Лист1!N:N)/$F126,0)</f>
        <v>0</v>
      </c>
      <c r="K126" s="468">
        <f>IFERROR(SUMIF(Лист1!$A:$A,Лист3!$A126,Лист1!O:O)/$F126,0)</f>
        <v>0</v>
      </c>
      <c r="L126" s="468">
        <f>IFERROR(SUMIF(Лист1!$A:$A,Лист3!$A126,Лист1!P:P)/$F126,0)</f>
        <v>0</v>
      </c>
    </row>
    <row r="127" spans="1:12" s="26" customFormat="1" x14ac:dyDescent="0.2">
      <c r="A127" s="338" t="s">
        <v>285</v>
      </c>
      <c r="B127" s="654" t="s">
        <v>146</v>
      </c>
      <c r="C127" s="239" t="s">
        <v>27</v>
      </c>
      <c r="D127" s="240">
        <v>16</v>
      </c>
      <c r="E127" s="240" t="s">
        <v>62</v>
      </c>
      <c r="F127" s="479">
        <v>144</v>
      </c>
      <c r="G127" s="468">
        <f>IFERROR(SUMIF(Лист1!$A:$A,Лист3!$A127,Лист1!K:K)/$F127,0)</f>
        <v>0</v>
      </c>
      <c r="H127" s="468">
        <f>IFERROR(SUMIF(Лист1!$A:$A,Лист3!$A127,Лист1!L:L)/$F127,0)</f>
        <v>0</v>
      </c>
      <c r="I127" s="468">
        <f>IFERROR(SUMIF(Лист1!$A:$A,Лист3!$A127,Лист1!M:M)/$F127,0)</f>
        <v>0</v>
      </c>
      <c r="J127" s="468">
        <f>IFERROR(SUMIF(Лист1!$A:$A,Лист3!$A127,Лист1!N:N)/$F127,0)</f>
        <v>0</v>
      </c>
      <c r="K127" s="468">
        <f>IFERROR(SUMIF(Лист1!$A:$A,Лист3!$A127,Лист1!O:O)/$F127,0)</f>
        <v>0</v>
      </c>
      <c r="L127" s="468">
        <f>IFERROR(SUMIF(Лист1!$A:$A,Лист3!$A127,Лист1!P:P)/$F127,0)</f>
        <v>0</v>
      </c>
    </row>
    <row r="128" spans="1:12" s="26" customFormat="1" x14ac:dyDescent="0.2">
      <c r="A128" s="338" t="s">
        <v>286</v>
      </c>
      <c r="B128" s="654" t="s">
        <v>147</v>
      </c>
      <c r="C128" s="239" t="s">
        <v>27</v>
      </c>
      <c r="D128" s="240">
        <v>16</v>
      </c>
      <c r="E128" s="240" t="s">
        <v>62</v>
      </c>
      <c r="F128" s="479">
        <v>144</v>
      </c>
      <c r="G128" s="468">
        <f>IFERROR(SUMIF(Лист1!$A:$A,Лист3!$A128,Лист1!K:K)/$F128,0)</f>
        <v>0</v>
      </c>
      <c r="H128" s="468">
        <f>IFERROR(SUMIF(Лист1!$A:$A,Лист3!$A128,Лист1!L:L)/$F128,0)</f>
        <v>0</v>
      </c>
      <c r="I128" s="468">
        <f>IFERROR(SUMIF(Лист1!$A:$A,Лист3!$A128,Лист1!M:M)/$F128,0)</f>
        <v>0</v>
      </c>
      <c r="J128" s="468">
        <f>IFERROR(SUMIF(Лист1!$A:$A,Лист3!$A128,Лист1!N:N)/$F128,0)</f>
        <v>0</v>
      </c>
      <c r="K128" s="468">
        <f>IFERROR(SUMIF(Лист1!$A:$A,Лист3!$A128,Лист1!O:O)/$F128,0)</f>
        <v>0</v>
      </c>
      <c r="L128" s="468">
        <f>IFERROR(SUMIF(Лист1!$A:$A,Лист3!$A128,Лист1!P:P)/$F128,0)</f>
        <v>0</v>
      </c>
    </row>
    <row r="129" spans="1:12" s="26" customFormat="1" x14ac:dyDescent="0.2">
      <c r="A129" s="338" t="s">
        <v>287</v>
      </c>
      <c r="B129" s="654" t="s">
        <v>148</v>
      </c>
      <c r="C129" s="239" t="s">
        <v>27</v>
      </c>
      <c r="D129" s="240">
        <v>16</v>
      </c>
      <c r="E129" s="240" t="s">
        <v>62</v>
      </c>
      <c r="F129" s="479">
        <v>144</v>
      </c>
      <c r="G129" s="468">
        <f>IFERROR(SUMIF(Лист1!$A:$A,Лист3!$A129,Лист1!K:K)/$F129,0)</f>
        <v>0</v>
      </c>
      <c r="H129" s="468">
        <f>IFERROR(SUMIF(Лист1!$A:$A,Лист3!$A129,Лист1!L:L)/$F129,0)</f>
        <v>0</v>
      </c>
      <c r="I129" s="468">
        <f>IFERROR(SUMIF(Лист1!$A:$A,Лист3!$A129,Лист1!M:M)/$F129,0)</f>
        <v>0</v>
      </c>
      <c r="J129" s="468">
        <f>IFERROR(SUMIF(Лист1!$A:$A,Лист3!$A129,Лист1!N:N)/$F129,0)</f>
        <v>0</v>
      </c>
      <c r="K129" s="468">
        <f>IFERROR(SUMIF(Лист1!$A:$A,Лист3!$A129,Лист1!O:O)/$F129,0)</f>
        <v>0</v>
      </c>
      <c r="L129" s="468">
        <f>IFERROR(SUMIF(Лист1!$A:$A,Лист3!$A129,Лист1!P:P)/$F129,0)</f>
        <v>0</v>
      </c>
    </row>
    <row r="130" spans="1:12" s="26" customFormat="1" x14ac:dyDescent="0.2">
      <c r="A130" s="338" t="s">
        <v>387</v>
      </c>
      <c r="B130" s="654" t="s">
        <v>148</v>
      </c>
      <c r="C130" s="239" t="s">
        <v>27</v>
      </c>
      <c r="D130" s="240">
        <v>16</v>
      </c>
      <c r="E130" s="240" t="s">
        <v>62</v>
      </c>
      <c r="F130" s="479">
        <v>144</v>
      </c>
      <c r="G130" s="468">
        <f>IFERROR(SUMIF(Лист1!$A:$A,Лист3!$A130,Лист1!K:K)/$F130,0)</f>
        <v>0</v>
      </c>
      <c r="H130" s="468">
        <f>IFERROR(SUMIF(Лист1!$A:$A,Лист3!$A130,Лист1!L:L)/$F130,0)</f>
        <v>0</v>
      </c>
      <c r="I130" s="468">
        <f>IFERROR(SUMIF(Лист1!$A:$A,Лист3!$A130,Лист1!M:M)/$F130,0)</f>
        <v>0</v>
      </c>
      <c r="J130" s="468">
        <f>IFERROR(SUMIF(Лист1!$A:$A,Лист3!$A130,Лист1!N:N)/$F130,0)</f>
        <v>0</v>
      </c>
      <c r="K130" s="468">
        <f>IFERROR(SUMIF(Лист1!$A:$A,Лист3!$A130,Лист1!O:O)/$F130,0)</f>
        <v>0</v>
      </c>
      <c r="L130" s="468">
        <f>IFERROR(SUMIF(Лист1!$A:$A,Лист3!$A130,Лист1!P:P)/$F130,0)</f>
        <v>0</v>
      </c>
    </row>
    <row r="131" spans="1:12" s="26" customFormat="1" x14ac:dyDescent="0.2">
      <c r="A131" s="338" t="s">
        <v>458</v>
      </c>
      <c r="B131" s="654" t="s">
        <v>457</v>
      </c>
      <c r="C131" s="239" t="s">
        <v>27</v>
      </c>
      <c r="D131" s="240">
        <v>16</v>
      </c>
      <c r="E131" s="240" t="s">
        <v>62</v>
      </c>
      <c r="F131" s="479">
        <v>144</v>
      </c>
      <c r="G131" s="468">
        <f>IFERROR(SUMIF(Лист1!$A:$A,Лист3!$A131,Лист1!K:K)/$F131,0)</f>
        <v>0</v>
      </c>
      <c r="H131" s="468">
        <f>IFERROR(SUMIF(Лист1!$A:$A,Лист3!$A131,Лист1!L:L)/$F131,0)</f>
        <v>0</v>
      </c>
      <c r="I131" s="468">
        <f>IFERROR(SUMIF(Лист1!$A:$A,Лист3!$A131,Лист1!M:M)/$F131,0)</f>
        <v>0</v>
      </c>
      <c r="J131" s="468">
        <f>IFERROR(SUMIF(Лист1!$A:$A,Лист3!$A131,Лист1!N:N)/$F131,0)</f>
        <v>0</v>
      </c>
      <c r="K131" s="468">
        <f>IFERROR(SUMIF(Лист1!$A:$A,Лист3!$A131,Лист1!O:O)/$F131,0)</f>
        <v>0</v>
      </c>
      <c r="L131" s="468">
        <f>IFERROR(SUMIF(Лист1!$A:$A,Лист3!$A131,Лист1!P:P)/$F131,0)</f>
        <v>0</v>
      </c>
    </row>
    <row r="132" spans="1:12" s="26" customFormat="1" x14ac:dyDescent="0.2">
      <c r="A132" s="338" t="s">
        <v>471</v>
      </c>
      <c r="B132" s="654" t="s">
        <v>152</v>
      </c>
      <c r="C132" s="239" t="s">
        <v>27</v>
      </c>
      <c r="D132" s="240">
        <v>16</v>
      </c>
      <c r="E132" s="240" t="s">
        <v>62</v>
      </c>
      <c r="F132" s="479">
        <v>144</v>
      </c>
      <c r="G132" s="468">
        <f>IFERROR(SUMIF(Лист1!$A:$A,Лист3!$A132,Лист1!K:K)/$F132,0)</f>
        <v>0</v>
      </c>
      <c r="H132" s="468">
        <f>IFERROR(SUMIF(Лист1!$A:$A,Лист3!$A132,Лист1!L:L)/$F132,0)</f>
        <v>0</v>
      </c>
      <c r="I132" s="468">
        <f>IFERROR(SUMIF(Лист1!$A:$A,Лист3!$A132,Лист1!M:M)/$F132,0)</f>
        <v>0</v>
      </c>
      <c r="J132" s="468">
        <f>IFERROR(SUMIF(Лист1!$A:$A,Лист3!$A132,Лист1!N:N)/$F132,0)</f>
        <v>0</v>
      </c>
      <c r="K132" s="468">
        <f>IFERROR(SUMIF(Лист1!$A:$A,Лист3!$A132,Лист1!O:O)/$F132,0)</f>
        <v>0</v>
      </c>
      <c r="L132" s="468">
        <f>IFERROR(SUMIF(Лист1!$A:$A,Лист3!$A132,Лист1!P:P)/$F132,0)</f>
        <v>0</v>
      </c>
    </row>
    <row r="133" spans="1:12" s="26" customFormat="1" x14ac:dyDescent="0.2">
      <c r="A133" s="338" t="s">
        <v>1145</v>
      </c>
      <c r="B133" s="654" t="s">
        <v>585</v>
      </c>
      <c r="C133" s="239" t="s">
        <v>27</v>
      </c>
      <c r="D133" s="240">
        <v>16</v>
      </c>
      <c r="E133" s="240" t="s">
        <v>62</v>
      </c>
      <c r="F133" s="479">
        <v>144</v>
      </c>
      <c r="G133" s="468">
        <f>IFERROR(SUMIF(Лист1!$A:$A,Лист3!$A133,Лист1!K:K)/$F133,0)</f>
        <v>0</v>
      </c>
      <c r="H133" s="468">
        <f>IFERROR(SUMIF(Лист1!$A:$A,Лист3!$A133,Лист1!L:L)/$F133,0)</f>
        <v>0</v>
      </c>
      <c r="I133" s="468">
        <f>IFERROR(SUMIF(Лист1!$A:$A,Лист3!$A133,Лист1!M:M)/$F133,0)</f>
        <v>0</v>
      </c>
      <c r="J133" s="468">
        <f>IFERROR(SUMIF(Лист1!$A:$A,Лист3!$A133,Лист1!N:N)/$F133,0)</f>
        <v>0</v>
      </c>
      <c r="K133" s="468">
        <f>IFERROR(SUMIF(Лист1!$A:$A,Лист3!$A133,Лист1!O:O)/$F133,0)</f>
        <v>0</v>
      </c>
      <c r="L133" s="468">
        <f>IFERROR(SUMIF(Лист1!$A:$A,Лист3!$A133,Лист1!P:P)/$F133,0)</f>
        <v>0</v>
      </c>
    </row>
    <row r="134" spans="1:12" s="26" customFormat="1" x14ac:dyDescent="0.2">
      <c r="A134" s="338" t="s">
        <v>1144</v>
      </c>
      <c r="B134" s="654" t="s">
        <v>586</v>
      </c>
      <c r="C134" s="548" t="s">
        <v>27</v>
      </c>
      <c r="D134" s="545">
        <v>16</v>
      </c>
      <c r="E134" s="240" t="s">
        <v>62</v>
      </c>
      <c r="F134" s="557">
        <v>144</v>
      </c>
      <c r="G134" s="468">
        <f>IFERROR(SUMIF(Лист1!$A:$A,Лист3!$A134,Лист1!K:K)/$F134,0)</f>
        <v>0</v>
      </c>
      <c r="H134" s="468">
        <f>IFERROR(SUMIF(Лист1!$A:$A,Лист3!$A134,Лист1!L:L)/$F134,0)</f>
        <v>0</v>
      </c>
      <c r="I134" s="468">
        <f>IFERROR(SUMIF(Лист1!$A:$A,Лист3!$A134,Лист1!M:M)/$F134,0)</f>
        <v>0</v>
      </c>
      <c r="J134" s="468">
        <f>IFERROR(SUMIF(Лист1!$A:$A,Лист3!$A134,Лист1!N:N)/$F134,0)</f>
        <v>0</v>
      </c>
      <c r="K134" s="468">
        <f>IFERROR(SUMIF(Лист1!$A:$A,Лист3!$A134,Лист1!O:O)/$F134,0)</f>
        <v>0</v>
      </c>
      <c r="L134" s="468">
        <f>IFERROR(SUMIF(Лист1!$A:$A,Лист3!$A134,Лист1!P:P)/$F134,0)</f>
        <v>0</v>
      </c>
    </row>
    <row r="135" spans="1:12" s="26" customFormat="1" x14ac:dyDescent="0.2">
      <c r="A135" s="338" t="s">
        <v>613</v>
      </c>
      <c r="B135" s="654" t="s">
        <v>614</v>
      </c>
      <c r="C135" s="239" t="s">
        <v>27</v>
      </c>
      <c r="D135" s="240">
        <v>16</v>
      </c>
      <c r="E135" s="240" t="s">
        <v>62</v>
      </c>
      <c r="F135" s="479">
        <v>144</v>
      </c>
      <c r="G135" s="468">
        <f>IFERROR(SUMIF(Лист1!$A:$A,Лист3!$A135,Лист1!K:K)/$F135,0)</f>
        <v>0</v>
      </c>
      <c r="H135" s="468">
        <f>IFERROR(SUMIF(Лист1!$A:$A,Лист3!$A135,Лист1!L:L)/$F135,0)</f>
        <v>0</v>
      </c>
      <c r="I135" s="468">
        <f>IFERROR(SUMIF(Лист1!$A:$A,Лист3!$A135,Лист1!M:M)/$F135,0)</f>
        <v>0</v>
      </c>
      <c r="J135" s="468">
        <f>IFERROR(SUMIF(Лист1!$A:$A,Лист3!$A135,Лист1!N:N)/$F135,0)</f>
        <v>0</v>
      </c>
      <c r="K135" s="468">
        <f>IFERROR(SUMIF(Лист1!$A:$A,Лист3!$A135,Лист1!O:O)/$F135,0)</f>
        <v>0</v>
      </c>
      <c r="L135" s="468">
        <f>IFERROR(SUMIF(Лист1!$A:$A,Лист3!$A135,Лист1!P:P)/$F135,0)</f>
        <v>0</v>
      </c>
    </row>
    <row r="136" spans="1:12" s="26" customFormat="1" x14ac:dyDescent="0.2">
      <c r="A136" s="338" t="s">
        <v>616</v>
      </c>
      <c r="B136" s="654" t="s">
        <v>615</v>
      </c>
      <c r="C136" s="239" t="s">
        <v>27</v>
      </c>
      <c r="D136" s="240">
        <v>16</v>
      </c>
      <c r="E136" s="240" t="s">
        <v>62</v>
      </c>
      <c r="F136" s="479">
        <v>144</v>
      </c>
      <c r="G136" s="468">
        <f>IFERROR(SUMIF(Лист1!$A:$A,Лист3!$A136,Лист1!K:K)/$F136,0)</f>
        <v>0</v>
      </c>
      <c r="H136" s="468">
        <f>IFERROR(SUMIF(Лист1!$A:$A,Лист3!$A136,Лист1!L:L)/$F136,0)</f>
        <v>0</v>
      </c>
      <c r="I136" s="468">
        <f>IFERROR(SUMIF(Лист1!$A:$A,Лист3!$A136,Лист1!M:M)/$F136,0)</f>
        <v>0</v>
      </c>
      <c r="J136" s="468">
        <f>IFERROR(SUMIF(Лист1!$A:$A,Лист3!$A136,Лист1!N:N)/$F136,0)</f>
        <v>0</v>
      </c>
      <c r="K136" s="468">
        <f>IFERROR(SUMIF(Лист1!$A:$A,Лист3!$A136,Лист1!O:O)/$F136,0)</f>
        <v>0</v>
      </c>
      <c r="L136" s="468">
        <f>IFERROR(SUMIF(Лист1!$A:$A,Лист3!$A136,Лист1!P:P)/$F136,0)</f>
        <v>0</v>
      </c>
    </row>
    <row r="137" spans="1:12" s="26" customFormat="1" x14ac:dyDescent="0.2">
      <c r="A137" s="338" t="s">
        <v>1210</v>
      </c>
      <c r="B137" s="654" t="s">
        <v>1209</v>
      </c>
      <c r="C137" s="239" t="s">
        <v>27</v>
      </c>
      <c r="D137" s="240">
        <v>16</v>
      </c>
      <c r="E137" s="240" t="s">
        <v>62</v>
      </c>
      <c r="F137" s="479">
        <v>144</v>
      </c>
      <c r="G137" s="468">
        <f>IFERROR(SUMIF(Лист1!$A:$A,Лист3!$A137,Лист1!K:K)/$F137,0)</f>
        <v>0</v>
      </c>
      <c r="H137" s="468">
        <f>IFERROR(SUMIF(Лист1!$A:$A,Лист3!$A137,Лист1!L:L)/$F137,0)</f>
        <v>0</v>
      </c>
      <c r="I137" s="468">
        <f>IFERROR(SUMIF(Лист1!$A:$A,Лист3!$A137,Лист1!M:M)/$F137,0)</f>
        <v>0</v>
      </c>
      <c r="J137" s="468">
        <f>IFERROR(SUMIF(Лист1!$A:$A,Лист3!$A137,Лист1!N:N)/$F137,0)</f>
        <v>0</v>
      </c>
      <c r="K137" s="468">
        <f>IFERROR(SUMIF(Лист1!$A:$A,Лист3!$A137,Лист1!O:O)/$F137,0)</f>
        <v>0</v>
      </c>
      <c r="L137" s="468">
        <f>IFERROR(SUMIF(Лист1!$A:$A,Лист3!$A137,Лист1!P:P)/$F137,0)</f>
        <v>0</v>
      </c>
    </row>
    <row r="138" spans="1:12" s="26" customFormat="1" x14ac:dyDescent="0.2">
      <c r="A138" s="338" t="s">
        <v>288</v>
      </c>
      <c r="B138" s="655" t="s">
        <v>143</v>
      </c>
      <c r="C138" s="30" t="s">
        <v>31</v>
      </c>
      <c r="D138" s="97">
        <v>10</v>
      </c>
      <c r="E138" s="93" t="s">
        <v>62</v>
      </c>
      <c r="F138" s="480">
        <v>144</v>
      </c>
      <c r="G138" s="468">
        <f>IFERROR(SUMIF(Лист1!$A:$A,Лист3!$A138,Лист1!K:K)/$F138,0)</f>
        <v>0</v>
      </c>
      <c r="H138" s="468">
        <f>IFERROR(SUMIF(Лист1!$A:$A,Лист3!$A138,Лист1!L:L)/$F138,0)</f>
        <v>0</v>
      </c>
      <c r="I138" s="468">
        <f>IFERROR(SUMIF(Лист1!$A:$A,Лист3!$A138,Лист1!M:M)/$F138,0)</f>
        <v>0</v>
      </c>
      <c r="J138" s="468">
        <f>IFERROR(SUMIF(Лист1!$A:$A,Лист3!$A138,Лист1!N:N)/$F138,0)</f>
        <v>0</v>
      </c>
      <c r="K138" s="468">
        <f>IFERROR(SUMIF(Лист1!$A:$A,Лист3!$A138,Лист1!O:O)/$F138,0)</f>
        <v>0</v>
      </c>
      <c r="L138" s="468">
        <f>IFERROR(SUMIF(Лист1!$A:$A,Лист3!$A138,Лист1!P:P)/$F138,0)</f>
        <v>0</v>
      </c>
    </row>
    <row r="139" spans="1:12" s="26" customFormat="1" x14ac:dyDescent="0.2">
      <c r="A139" s="338" t="s">
        <v>289</v>
      </c>
      <c r="B139" s="655" t="s">
        <v>142</v>
      </c>
      <c r="C139" s="30" t="s">
        <v>31</v>
      </c>
      <c r="D139" s="97">
        <v>10</v>
      </c>
      <c r="E139" s="93" t="s">
        <v>62</v>
      </c>
      <c r="F139" s="480">
        <v>144</v>
      </c>
      <c r="G139" s="468">
        <f>IFERROR(SUMIF(Лист1!$A:$A,Лист3!$A139,Лист1!K:K)/$F139,0)</f>
        <v>0</v>
      </c>
      <c r="H139" s="468">
        <f>IFERROR(SUMIF(Лист1!$A:$A,Лист3!$A139,Лист1!L:L)/$F139,0)</f>
        <v>0</v>
      </c>
      <c r="I139" s="468">
        <f>IFERROR(SUMIF(Лист1!$A:$A,Лист3!$A139,Лист1!M:M)/$F139,0)</f>
        <v>0</v>
      </c>
      <c r="J139" s="468">
        <f>IFERROR(SUMIF(Лист1!$A:$A,Лист3!$A139,Лист1!N:N)/$F139,0)</f>
        <v>0</v>
      </c>
      <c r="K139" s="468">
        <f>IFERROR(SUMIF(Лист1!$A:$A,Лист3!$A139,Лист1!O:O)/$F139,0)</f>
        <v>0</v>
      </c>
      <c r="L139" s="468">
        <f>IFERROR(SUMIF(Лист1!$A:$A,Лист3!$A139,Лист1!P:P)/$F139,0)</f>
        <v>0</v>
      </c>
    </row>
    <row r="140" spans="1:12" s="26" customFormat="1" x14ac:dyDescent="0.2">
      <c r="A140" s="338" t="s">
        <v>290</v>
      </c>
      <c r="B140" s="655" t="s">
        <v>205</v>
      </c>
      <c r="C140" s="30" t="s">
        <v>31</v>
      </c>
      <c r="D140" s="97">
        <v>10</v>
      </c>
      <c r="E140" s="93" t="s">
        <v>62</v>
      </c>
      <c r="F140" s="480">
        <v>144</v>
      </c>
      <c r="G140" s="468">
        <f>IFERROR(SUMIF(Лист1!$A:$A,Лист3!$A140,Лист1!K:K)/$F140,0)</f>
        <v>0</v>
      </c>
      <c r="H140" s="468">
        <f>IFERROR(SUMIF(Лист1!$A:$A,Лист3!$A140,Лист1!L:L)/$F140,0)</f>
        <v>0</v>
      </c>
      <c r="I140" s="468">
        <f>IFERROR(SUMIF(Лист1!$A:$A,Лист3!$A140,Лист1!M:M)/$F140,0)</f>
        <v>0</v>
      </c>
      <c r="J140" s="468">
        <f>IFERROR(SUMIF(Лист1!$A:$A,Лист3!$A140,Лист1!N:N)/$F140,0)</f>
        <v>0</v>
      </c>
      <c r="K140" s="468">
        <f>IFERROR(SUMIF(Лист1!$A:$A,Лист3!$A140,Лист1!O:O)/$F140,0)</f>
        <v>0</v>
      </c>
      <c r="L140" s="468">
        <f>IFERROR(SUMIF(Лист1!$A:$A,Лист3!$A140,Лист1!P:P)/$F140,0)</f>
        <v>0</v>
      </c>
    </row>
    <row r="141" spans="1:12" s="26" customFormat="1" x14ac:dyDescent="0.2">
      <c r="A141" s="338" t="s">
        <v>291</v>
      </c>
      <c r="B141" s="655" t="s">
        <v>149</v>
      </c>
      <c r="C141" s="30" t="s">
        <v>31</v>
      </c>
      <c r="D141" s="97">
        <v>10</v>
      </c>
      <c r="E141" s="93" t="s">
        <v>62</v>
      </c>
      <c r="F141" s="480">
        <v>144</v>
      </c>
      <c r="G141" s="468">
        <f>IFERROR(SUMIF(Лист1!$A:$A,Лист3!$A141,Лист1!K:K)/$F141,0)</f>
        <v>0</v>
      </c>
      <c r="H141" s="468">
        <f>IFERROR(SUMIF(Лист1!$A:$A,Лист3!$A141,Лист1!L:L)/$F141,0)</f>
        <v>0</v>
      </c>
      <c r="I141" s="468">
        <f>IFERROR(SUMIF(Лист1!$A:$A,Лист3!$A141,Лист1!M:M)/$F141,0)</f>
        <v>0</v>
      </c>
      <c r="J141" s="468">
        <f>IFERROR(SUMIF(Лист1!$A:$A,Лист3!$A141,Лист1!N:N)/$F141,0)</f>
        <v>0</v>
      </c>
      <c r="K141" s="468">
        <f>IFERROR(SUMIF(Лист1!$A:$A,Лист3!$A141,Лист1!O:O)/$F141,0)</f>
        <v>0</v>
      </c>
      <c r="L141" s="468">
        <f>IFERROR(SUMIF(Лист1!$A:$A,Лист3!$A141,Лист1!P:P)/$F141,0)</f>
        <v>0</v>
      </c>
    </row>
    <row r="142" spans="1:12" s="26" customFormat="1" x14ac:dyDescent="0.2">
      <c r="A142" s="338" t="s">
        <v>292</v>
      </c>
      <c r="B142" s="655" t="s">
        <v>206</v>
      </c>
      <c r="C142" s="30" t="s">
        <v>31</v>
      </c>
      <c r="D142" s="97">
        <v>10</v>
      </c>
      <c r="E142" s="93" t="s">
        <v>62</v>
      </c>
      <c r="F142" s="480">
        <v>144</v>
      </c>
      <c r="G142" s="468">
        <f>IFERROR(SUMIF(Лист1!$A:$A,Лист3!$A142,Лист1!K:K)/$F142,0)</f>
        <v>0</v>
      </c>
      <c r="H142" s="468">
        <f>IFERROR(SUMIF(Лист1!$A:$A,Лист3!$A142,Лист1!L:L)/$F142,0)</f>
        <v>0</v>
      </c>
      <c r="I142" s="468">
        <f>IFERROR(SUMIF(Лист1!$A:$A,Лист3!$A142,Лист1!M:M)/$F142,0)</f>
        <v>0</v>
      </c>
      <c r="J142" s="468">
        <f>IFERROR(SUMIF(Лист1!$A:$A,Лист3!$A142,Лист1!N:N)/$F142,0)</f>
        <v>0</v>
      </c>
      <c r="K142" s="468">
        <f>IFERROR(SUMIF(Лист1!$A:$A,Лист3!$A142,Лист1!O:O)/$F142,0)</f>
        <v>0</v>
      </c>
      <c r="L142" s="468">
        <f>IFERROR(SUMIF(Лист1!$A:$A,Лист3!$A142,Лист1!P:P)/$F142,0)</f>
        <v>0</v>
      </c>
    </row>
    <row r="143" spans="1:12" s="26" customFormat="1" x14ac:dyDescent="0.2">
      <c r="A143" s="338" t="s">
        <v>293</v>
      </c>
      <c r="B143" s="655" t="s">
        <v>146</v>
      </c>
      <c r="C143" s="30" t="s">
        <v>31</v>
      </c>
      <c r="D143" s="97">
        <v>10</v>
      </c>
      <c r="E143" s="93" t="s">
        <v>62</v>
      </c>
      <c r="F143" s="480">
        <v>144</v>
      </c>
      <c r="G143" s="468">
        <f>IFERROR(SUMIF(Лист1!$A:$A,Лист3!$A143,Лист1!K:K)/$F143,0)</f>
        <v>0</v>
      </c>
      <c r="H143" s="468">
        <f>IFERROR(SUMIF(Лист1!$A:$A,Лист3!$A143,Лист1!L:L)/$F143,0)</f>
        <v>0</v>
      </c>
      <c r="I143" s="468">
        <f>IFERROR(SUMIF(Лист1!$A:$A,Лист3!$A143,Лист1!M:M)/$F143,0)</f>
        <v>0</v>
      </c>
      <c r="J143" s="468">
        <f>IFERROR(SUMIF(Лист1!$A:$A,Лист3!$A143,Лист1!N:N)/$F143,0)</f>
        <v>0</v>
      </c>
      <c r="K143" s="468">
        <f>IFERROR(SUMIF(Лист1!$A:$A,Лист3!$A143,Лист1!O:O)/$F143,0)</f>
        <v>0</v>
      </c>
      <c r="L143" s="468">
        <f>IFERROR(SUMIF(Лист1!$A:$A,Лист3!$A143,Лист1!P:P)/$F143,0)</f>
        <v>0</v>
      </c>
    </row>
    <row r="144" spans="1:12" s="26" customFormat="1" x14ac:dyDescent="0.2">
      <c r="A144" s="338" t="s">
        <v>294</v>
      </c>
      <c r="B144" s="656" t="s">
        <v>147</v>
      </c>
      <c r="C144" s="30" t="s">
        <v>31</v>
      </c>
      <c r="D144" s="97">
        <v>10</v>
      </c>
      <c r="E144" s="93" t="s">
        <v>62</v>
      </c>
      <c r="F144" s="480">
        <v>144</v>
      </c>
      <c r="G144" s="468">
        <f>IFERROR(SUMIF(Лист1!$A:$A,Лист3!$A144,Лист1!K:K)/$F144,0)</f>
        <v>0</v>
      </c>
      <c r="H144" s="468">
        <f>IFERROR(SUMIF(Лист1!$A:$A,Лист3!$A144,Лист1!L:L)/$F144,0)</f>
        <v>0</v>
      </c>
      <c r="I144" s="468">
        <f>IFERROR(SUMIF(Лист1!$A:$A,Лист3!$A144,Лист1!M:M)/$F144,0)</f>
        <v>0</v>
      </c>
      <c r="J144" s="468">
        <f>IFERROR(SUMIF(Лист1!$A:$A,Лист3!$A144,Лист1!N:N)/$F144,0)</f>
        <v>0</v>
      </c>
      <c r="K144" s="468">
        <f>IFERROR(SUMIF(Лист1!$A:$A,Лист3!$A144,Лист1!O:O)/$F144,0)</f>
        <v>0</v>
      </c>
      <c r="L144" s="468">
        <f>IFERROR(SUMIF(Лист1!$A:$A,Лист3!$A144,Лист1!P:P)/$F144,0)</f>
        <v>0</v>
      </c>
    </row>
    <row r="145" spans="1:12" s="26" customFormat="1" x14ac:dyDescent="0.2">
      <c r="A145" s="338" t="s">
        <v>838</v>
      </c>
      <c r="B145" s="656" t="s">
        <v>837</v>
      </c>
      <c r="C145" s="30" t="s">
        <v>31</v>
      </c>
      <c r="D145" s="97">
        <v>10</v>
      </c>
      <c r="E145" s="93" t="s">
        <v>62</v>
      </c>
      <c r="F145" s="480">
        <v>144</v>
      </c>
      <c r="G145" s="468">
        <f>IFERROR(SUMIF(Лист1!$A:$A,Лист3!$A145,Лист1!K:K)/$F145,0)</f>
        <v>0</v>
      </c>
      <c r="H145" s="468">
        <f>IFERROR(SUMIF(Лист1!$A:$A,Лист3!$A145,Лист1!L:L)/$F145,0)</f>
        <v>0</v>
      </c>
      <c r="I145" s="468">
        <f>IFERROR(SUMIF(Лист1!$A:$A,Лист3!$A145,Лист1!M:M)/$F145,0)</f>
        <v>0</v>
      </c>
      <c r="J145" s="468">
        <f>IFERROR(SUMIF(Лист1!$A:$A,Лист3!$A145,Лист1!N:N)/$F145,0)</f>
        <v>0</v>
      </c>
      <c r="K145" s="468">
        <f>IFERROR(SUMIF(Лист1!$A:$A,Лист3!$A145,Лист1!O:O)/$F145,0)</f>
        <v>0</v>
      </c>
      <c r="L145" s="468">
        <f>IFERROR(SUMIF(Лист1!$A:$A,Лист3!$A145,Лист1!P:P)/$F145,0)</f>
        <v>0</v>
      </c>
    </row>
    <row r="146" spans="1:12" s="26" customFormat="1" x14ac:dyDescent="0.2">
      <c r="A146" s="338" t="s">
        <v>887</v>
      </c>
      <c r="B146" s="655" t="s">
        <v>888</v>
      </c>
      <c r="C146" s="52" t="s">
        <v>27</v>
      </c>
      <c r="D146" s="93">
        <v>16</v>
      </c>
      <c r="E146" s="93" t="s">
        <v>62</v>
      </c>
      <c r="F146" s="480">
        <v>144</v>
      </c>
      <c r="G146" s="468">
        <f>IFERROR(SUMIF(Лист1!$A:$A,Лист3!$A146,Лист1!K:K)/$F146,0)</f>
        <v>0</v>
      </c>
      <c r="H146" s="468">
        <f>IFERROR(SUMIF(Лист1!$A:$A,Лист3!$A146,Лист1!L:L)/$F146,0)</f>
        <v>0</v>
      </c>
      <c r="I146" s="468">
        <f>IFERROR(SUMIF(Лист1!$A:$A,Лист3!$A146,Лист1!M:M)/$F146,0)</f>
        <v>0</v>
      </c>
      <c r="J146" s="468">
        <f>IFERROR(SUMIF(Лист1!$A:$A,Лист3!$A146,Лист1!N:N)/$F146,0)</f>
        <v>0</v>
      </c>
      <c r="K146" s="468">
        <f>IFERROR(SUMIF(Лист1!$A:$A,Лист3!$A146,Лист1!O:O)/$F146,0)</f>
        <v>0</v>
      </c>
      <c r="L146" s="468">
        <f>IFERROR(SUMIF(Лист1!$A:$A,Лист3!$A146,Лист1!P:P)/$F146,0)</f>
        <v>0</v>
      </c>
    </row>
    <row r="147" spans="1:12" s="26" customFormat="1" x14ac:dyDescent="0.2">
      <c r="A147" s="338" t="s">
        <v>1118</v>
      </c>
      <c r="B147" s="655" t="s">
        <v>585</v>
      </c>
      <c r="C147" s="52" t="s">
        <v>31</v>
      </c>
      <c r="D147" s="93">
        <v>10</v>
      </c>
      <c r="E147" s="93" t="s">
        <v>62</v>
      </c>
      <c r="F147" s="480">
        <v>144</v>
      </c>
      <c r="G147" s="468">
        <f>IFERROR(SUMIF(Лист1!$A:$A,Лист3!$A147,Лист1!K:K)/$F147,0)</f>
        <v>0</v>
      </c>
      <c r="H147" s="468">
        <f>IFERROR(SUMIF(Лист1!$A:$A,Лист3!$A147,Лист1!L:L)/$F147,0)</f>
        <v>0</v>
      </c>
      <c r="I147" s="468">
        <f>IFERROR(SUMIF(Лист1!$A:$A,Лист3!$A147,Лист1!M:M)/$F147,0)</f>
        <v>0</v>
      </c>
      <c r="J147" s="468">
        <f>IFERROR(SUMIF(Лист1!$A:$A,Лист3!$A147,Лист1!N:N)/$F147,0)</f>
        <v>0</v>
      </c>
      <c r="K147" s="468">
        <f>IFERROR(SUMIF(Лист1!$A:$A,Лист3!$A147,Лист1!O:O)/$F147,0)</f>
        <v>0</v>
      </c>
      <c r="L147" s="468">
        <f>IFERROR(SUMIF(Лист1!$A:$A,Лист3!$A147,Лист1!P:P)/$F147,0)</f>
        <v>0</v>
      </c>
    </row>
    <row r="148" spans="1:12" s="26" customFormat="1" x14ac:dyDescent="0.2">
      <c r="A148" s="338" t="s">
        <v>1116</v>
      </c>
      <c r="B148" s="655" t="s">
        <v>1117</v>
      </c>
      <c r="C148" s="52" t="s">
        <v>31</v>
      </c>
      <c r="D148" s="93">
        <v>10</v>
      </c>
      <c r="E148" s="93" t="s">
        <v>62</v>
      </c>
      <c r="F148" s="480">
        <v>144</v>
      </c>
      <c r="G148" s="468">
        <f>IFERROR(SUMIF(Лист1!$A:$A,Лист3!$A148,Лист1!K:K)/$F148,0)</f>
        <v>0</v>
      </c>
      <c r="H148" s="468">
        <f>IFERROR(SUMIF(Лист1!$A:$A,Лист3!$A148,Лист1!L:L)/$F148,0)</f>
        <v>0</v>
      </c>
      <c r="I148" s="468">
        <f>IFERROR(SUMIF(Лист1!$A:$A,Лист3!$A148,Лист1!M:M)/$F148,0)</f>
        <v>0</v>
      </c>
      <c r="J148" s="468">
        <f>IFERROR(SUMIF(Лист1!$A:$A,Лист3!$A148,Лист1!N:N)/$F148,0)</f>
        <v>0</v>
      </c>
      <c r="K148" s="468">
        <f>IFERROR(SUMIF(Лист1!$A:$A,Лист3!$A148,Лист1!O:O)/$F148,0)</f>
        <v>0</v>
      </c>
      <c r="L148" s="468">
        <f>IFERROR(SUMIF(Лист1!$A:$A,Лист3!$A148,Лист1!P:P)/$F148,0)</f>
        <v>0</v>
      </c>
    </row>
    <row r="149" spans="1:12" s="26" customFormat="1" x14ac:dyDescent="0.2">
      <c r="A149" s="338" t="s">
        <v>295</v>
      </c>
      <c r="B149" s="657" t="s">
        <v>143</v>
      </c>
      <c r="C149" s="431" t="s">
        <v>209</v>
      </c>
      <c r="D149" s="432">
        <v>6</v>
      </c>
      <c r="E149" s="432" t="s">
        <v>62</v>
      </c>
      <c r="F149" s="481">
        <v>144</v>
      </c>
      <c r="G149" s="468">
        <f>IFERROR(SUMIF(Лист1!$A:$A,Лист3!$A149,Лист1!K:K)/$F149,0)</f>
        <v>0</v>
      </c>
      <c r="H149" s="468">
        <f>IFERROR(SUMIF(Лист1!$A:$A,Лист3!$A149,Лист1!L:L)/$F149,0)</f>
        <v>0</v>
      </c>
      <c r="I149" s="468">
        <f>IFERROR(SUMIF(Лист1!$A:$A,Лист3!$A149,Лист1!M:M)/$F149,0)</f>
        <v>0</v>
      </c>
      <c r="J149" s="468">
        <f>IFERROR(SUMIF(Лист1!$A:$A,Лист3!$A149,Лист1!N:N)/$F149,0)</f>
        <v>0</v>
      </c>
      <c r="K149" s="468">
        <f>IFERROR(SUMIF(Лист1!$A:$A,Лист3!$A149,Лист1!O:O)/$F149,0)</f>
        <v>0</v>
      </c>
      <c r="L149" s="468">
        <f>IFERROR(SUMIF(Лист1!$A:$A,Лист3!$A149,Лист1!P:P)/$F149,0)</f>
        <v>0</v>
      </c>
    </row>
    <row r="150" spans="1:12" s="26" customFormat="1" x14ac:dyDescent="0.2">
      <c r="A150" s="338" t="s">
        <v>296</v>
      </c>
      <c r="B150" s="657" t="s">
        <v>149</v>
      </c>
      <c r="C150" s="431" t="s">
        <v>209</v>
      </c>
      <c r="D150" s="432">
        <v>6</v>
      </c>
      <c r="E150" s="432" t="s">
        <v>62</v>
      </c>
      <c r="F150" s="481">
        <v>144</v>
      </c>
      <c r="G150" s="468">
        <f>IFERROR(SUMIF(Лист1!$A:$A,Лист3!$A150,Лист1!K:K)/$F150,0)</f>
        <v>0</v>
      </c>
      <c r="H150" s="468">
        <f>IFERROR(SUMIF(Лист1!$A:$A,Лист3!$A150,Лист1!L:L)/$F150,0)</f>
        <v>0</v>
      </c>
      <c r="I150" s="468">
        <f>IFERROR(SUMIF(Лист1!$A:$A,Лист3!$A150,Лист1!M:M)/$F150,0)</f>
        <v>0</v>
      </c>
      <c r="J150" s="468">
        <f>IFERROR(SUMIF(Лист1!$A:$A,Лист3!$A150,Лист1!N:N)/$F150,0)</f>
        <v>0</v>
      </c>
      <c r="K150" s="468">
        <f>IFERROR(SUMIF(Лист1!$A:$A,Лист3!$A150,Лист1!O:O)/$F150,0)</f>
        <v>0</v>
      </c>
      <c r="L150" s="468">
        <f>IFERROR(SUMIF(Лист1!$A:$A,Лист3!$A150,Лист1!P:P)/$F150,0)</f>
        <v>0</v>
      </c>
    </row>
    <row r="151" spans="1:12" s="26" customFormat="1" x14ac:dyDescent="0.2">
      <c r="A151" s="338" t="s">
        <v>252</v>
      </c>
      <c r="B151" s="657" t="s">
        <v>152</v>
      </c>
      <c r="C151" s="431" t="s">
        <v>209</v>
      </c>
      <c r="D151" s="432">
        <v>6</v>
      </c>
      <c r="E151" s="432" t="s">
        <v>62</v>
      </c>
      <c r="F151" s="481">
        <v>144</v>
      </c>
      <c r="G151" s="468">
        <f>IFERROR(SUMIF(Лист1!$A:$A,Лист3!$A151,Лист1!K:K)/$F151,0)</f>
        <v>0</v>
      </c>
      <c r="H151" s="468">
        <f>IFERROR(SUMIF(Лист1!$A:$A,Лист3!$A151,Лист1!L:L)/$F151,0)</f>
        <v>0</v>
      </c>
      <c r="I151" s="468">
        <f>IFERROR(SUMIF(Лист1!$A:$A,Лист3!$A151,Лист1!M:M)/$F151,0)</f>
        <v>0</v>
      </c>
      <c r="J151" s="468">
        <f>IFERROR(SUMIF(Лист1!$A:$A,Лист3!$A151,Лист1!N:N)/$F151,0)</f>
        <v>0</v>
      </c>
      <c r="K151" s="468">
        <f>IFERROR(SUMIF(Лист1!$A:$A,Лист3!$A151,Лист1!O:O)/$F151,0)</f>
        <v>0</v>
      </c>
      <c r="L151" s="468">
        <f>IFERROR(SUMIF(Лист1!$A:$A,Лист3!$A151,Лист1!P:P)/$F151,0)</f>
        <v>0</v>
      </c>
    </row>
    <row r="152" spans="1:12" s="26" customFormat="1" x14ac:dyDescent="0.2">
      <c r="A152" s="338" t="s">
        <v>1026</v>
      </c>
      <c r="B152" s="658" t="s">
        <v>585</v>
      </c>
      <c r="C152" s="548" t="s">
        <v>209</v>
      </c>
      <c r="D152" s="545">
        <v>6</v>
      </c>
      <c r="E152" s="545" t="s">
        <v>62</v>
      </c>
      <c r="F152" s="557">
        <v>144</v>
      </c>
      <c r="G152" s="468">
        <f>IFERROR(SUMIF(Лист1!$A:$A,Лист3!$A152,Лист1!K:K)/$F152,0)</f>
        <v>0</v>
      </c>
      <c r="H152" s="468">
        <f>IFERROR(SUMIF(Лист1!$A:$A,Лист3!$A152,Лист1!L:L)/$F152,0)</f>
        <v>0</v>
      </c>
      <c r="I152" s="468">
        <f>IFERROR(SUMIF(Лист1!$A:$A,Лист3!$A152,Лист1!M:M)/$F152,0)</f>
        <v>0</v>
      </c>
      <c r="J152" s="468">
        <f>IFERROR(SUMIF(Лист1!$A:$A,Лист3!$A152,Лист1!N:N)/$F152,0)</f>
        <v>0</v>
      </c>
      <c r="K152" s="468">
        <f>IFERROR(SUMIF(Лист1!$A:$A,Лист3!$A152,Лист1!O:O)/$F152,0)</f>
        <v>0</v>
      </c>
      <c r="L152" s="468">
        <f>IFERROR(SUMIF(Лист1!$A:$A,Лист3!$A152,Лист1!P:P)/$F152,0)</f>
        <v>0</v>
      </c>
    </row>
    <row r="153" spans="1:12" s="26" customFormat="1" x14ac:dyDescent="0.2">
      <c r="A153" s="338" t="s">
        <v>1027</v>
      </c>
      <c r="B153" s="993" t="s">
        <v>586</v>
      </c>
      <c r="C153" s="548" t="s">
        <v>209</v>
      </c>
      <c r="D153" s="545">
        <v>6</v>
      </c>
      <c r="E153" s="545" t="s">
        <v>62</v>
      </c>
      <c r="F153" s="557">
        <v>144</v>
      </c>
      <c r="G153" s="468">
        <f>IFERROR(SUMIF(Лист1!$A:$A,Лист3!$A153,Лист1!K:K)/$F153,0)</f>
        <v>0</v>
      </c>
      <c r="H153" s="468">
        <f>IFERROR(SUMIF(Лист1!$A:$A,Лист3!$A153,Лист1!L:L)/$F153,0)</f>
        <v>0</v>
      </c>
      <c r="I153" s="468">
        <f>IFERROR(SUMIF(Лист1!$A:$A,Лист3!$A153,Лист1!M:M)/$F153,0)</f>
        <v>0</v>
      </c>
      <c r="J153" s="468">
        <f>IFERROR(SUMIF(Лист1!$A:$A,Лист3!$A153,Лист1!N:N)/$F153,0)</f>
        <v>0</v>
      </c>
      <c r="K153" s="468">
        <f>IFERROR(SUMIF(Лист1!$A:$A,Лист3!$A153,Лист1!O:O)/$F153,0)</f>
        <v>0</v>
      </c>
      <c r="L153" s="468">
        <f>IFERROR(SUMIF(Лист1!$A:$A,Лист3!$A153,Лист1!P:P)/$F153,0)</f>
        <v>0</v>
      </c>
    </row>
    <row r="154" spans="1:12" s="26" customFormat="1" x14ac:dyDescent="0.2">
      <c r="A154" s="338" t="s">
        <v>1218</v>
      </c>
      <c r="B154" s="990" t="s">
        <v>1217</v>
      </c>
      <c r="C154" s="991">
        <v>1000</v>
      </c>
      <c r="D154" s="992">
        <v>8</v>
      </c>
      <c r="E154" s="545" t="s">
        <v>62</v>
      </c>
      <c r="F154" s="928">
        <v>64</v>
      </c>
      <c r="G154" s="468">
        <f>IFERROR(SUMIF(Лист1!$A:$A,Лист3!$A154,Лист1!K:K)/$F154,0)</f>
        <v>0</v>
      </c>
      <c r="H154" s="468">
        <f>IFERROR(SUMIF(Лист1!$A:$A,Лист3!$A154,Лист1!L:L)/$F154,0)</f>
        <v>0</v>
      </c>
      <c r="I154" s="468">
        <f>IFERROR(SUMIF(Лист1!$A:$A,Лист3!$A154,Лист1!M:M)/$F154,0)</f>
        <v>0</v>
      </c>
      <c r="J154" s="468">
        <f>IFERROR(SUMIF(Лист1!$A:$A,Лист3!$A154,Лист1!N:N)/$F154,0)</f>
        <v>0</v>
      </c>
      <c r="K154" s="468">
        <f>IFERROR(SUMIF(Лист1!$A:$A,Лист3!$A154,Лист1!O:O)/$F154,0)</f>
        <v>0</v>
      </c>
      <c r="L154" s="468">
        <f>IFERROR(SUMIF(Лист1!$A:$A,Лист3!$A154,Лист1!P:P)/$F154,0)</f>
        <v>0</v>
      </c>
    </row>
    <row r="155" spans="1:12" s="26" customFormat="1" ht="13.5" thickBot="1" x14ac:dyDescent="0.25">
      <c r="A155" s="338" t="s">
        <v>1219</v>
      </c>
      <c r="B155" s="739" t="s">
        <v>1220</v>
      </c>
      <c r="C155" s="549">
        <v>1000</v>
      </c>
      <c r="D155" s="551">
        <v>8</v>
      </c>
      <c r="E155" s="545" t="s">
        <v>62</v>
      </c>
      <c r="F155" s="552">
        <v>64</v>
      </c>
      <c r="G155" s="468">
        <f>IFERROR(SUMIF(Лист1!$A:$A,Лист3!$A155,Лист1!K:K)/$F155,0)</f>
        <v>0</v>
      </c>
      <c r="H155" s="468">
        <f>IFERROR(SUMIF(Лист1!$A:$A,Лист3!$A155,Лист1!L:L)/$F155,0)</f>
        <v>0</v>
      </c>
      <c r="I155" s="468">
        <f>IFERROR(SUMIF(Лист1!$A:$A,Лист3!$A155,Лист1!M:M)/$F155,0)</f>
        <v>0</v>
      </c>
      <c r="J155" s="468">
        <f>IFERROR(SUMIF(Лист1!$A:$A,Лист3!$A155,Лист1!N:N)/$F155,0)</f>
        <v>0</v>
      </c>
      <c r="K155" s="468">
        <f>IFERROR(SUMIF(Лист1!$A:$A,Лист3!$A155,Лист1!O:O)/$F155,0)</f>
        <v>0</v>
      </c>
      <c r="L155" s="468">
        <f>IFERROR(SUMIF(Лист1!$A:$A,Лист3!$A155,Лист1!P:P)/$F155,0)</f>
        <v>0</v>
      </c>
    </row>
    <row r="156" spans="1:12" s="26" customFormat="1" x14ac:dyDescent="0.2">
      <c r="A156" s="865"/>
      <c r="B156" s="933" t="s">
        <v>13</v>
      </c>
      <c r="C156" s="945"/>
      <c r="D156" s="25"/>
      <c r="E156" s="954"/>
      <c r="F156" s="949"/>
      <c r="G156" s="468">
        <f>IFERROR(SUMIF(Лист1!$A:$A,Лист3!$A156,Лист1!K:K)/$F156,0)</f>
        <v>0</v>
      </c>
      <c r="H156" s="468">
        <f>IFERROR(SUMIF(Лист1!$A:$A,Лист3!$A156,Лист1!L:L)/$F156,0)</f>
        <v>0</v>
      </c>
      <c r="I156" s="468">
        <f>IFERROR(SUMIF(Лист1!$A:$A,Лист3!$A156,Лист1!M:M)/$F156,0)</f>
        <v>0</v>
      </c>
      <c r="J156" s="468">
        <f>IFERROR(SUMIF(Лист1!$A:$A,Лист3!$A156,Лист1!N:N)/$F156,0)</f>
        <v>0</v>
      </c>
      <c r="K156" s="468">
        <f>IFERROR(SUMIF(Лист1!$A:$A,Лист3!$A156,Лист1!O:O)/$F156,0)</f>
        <v>0</v>
      </c>
      <c r="L156" s="468">
        <f>IFERROR(SUMIF(Лист1!$A:$A,Лист3!$A156,Лист1!P:P)/$F156,0)</f>
        <v>0</v>
      </c>
    </row>
    <row r="157" spans="1:12" s="26" customFormat="1" x14ac:dyDescent="0.2">
      <c r="A157" s="865" t="s">
        <v>1330</v>
      </c>
      <c r="B157" s="967" t="s">
        <v>1195</v>
      </c>
      <c r="C157" s="272" t="s">
        <v>170</v>
      </c>
      <c r="D157" s="965">
        <v>36</v>
      </c>
      <c r="E157" s="437" t="s">
        <v>62</v>
      </c>
      <c r="F157" s="966">
        <v>147</v>
      </c>
      <c r="G157" s="468">
        <f>IFERROR(SUMIF(Лист1!$A:$A,Лист3!$A157,Лист1!K:K)/$F157,0)</f>
        <v>0</v>
      </c>
      <c r="H157" s="468">
        <f>IFERROR(SUMIF(Лист1!$A:$A,Лист3!$A157,Лист1!L:L)/$F157,0)</f>
        <v>0</v>
      </c>
      <c r="I157" s="468">
        <f>IFERROR(SUMIF(Лист1!$A:$A,Лист3!$A157,Лист1!M:M)/$F157,0)</f>
        <v>0</v>
      </c>
      <c r="J157" s="468">
        <f>IFERROR(SUMIF(Лист1!$A:$A,Лист3!$A157,Лист1!N:N)/$F157,0)</f>
        <v>0</v>
      </c>
      <c r="K157" s="468">
        <f>IFERROR(SUMIF(Лист1!$A:$A,Лист3!$A157,Лист1!O:O)/$F157,0)</f>
        <v>0</v>
      </c>
      <c r="L157" s="468">
        <f>IFERROR(SUMIF(Лист1!$A:$A,Лист3!$A157,Лист1!P:P)/$F157,0)</f>
        <v>0</v>
      </c>
    </row>
    <row r="158" spans="1:12" s="26" customFormat="1" x14ac:dyDescent="0.2">
      <c r="A158" s="865" t="s">
        <v>1279</v>
      </c>
      <c r="B158" s="967" t="s">
        <v>1278</v>
      </c>
      <c r="C158" s="272" t="s">
        <v>2</v>
      </c>
      <c r="D158" s="965">
        <v>18</v>
      </c>
      <c r="E158" s="437" t="s">
        <v>62</v>
      </c>
      <c r="F158" s="966">
        <v>147</v>
      </c>
      <c r="G158" s="468">
        <f>IFERROR(SUMIF(Лист1!$A:$A,Лист3!$A158,Лист1!K:K)/$F158,0)</f>
        <v>0</v>
      </c>
      <c r="H158" s="468">
        <f>IFERROR(SUMIF(Лист1!$A:$A,Лист3!$A158,Лист1!L:L)/$F158,0)</f>
        <v>0</v>
      </c>
      <c r="I158" s="468">
        <f>IFERROR(SUMIF(Лист1!$A:$A,Лист3!$A158,Лист1!M:M)/$F158,0)</f>
        <v>0</v>
      </c>
      <c r="J158" s="468">
        <f>IFERROR(SUMIF(Лист1!$A:$A,Лист3!$A158,Лист1!N:N)/$F158,0)</f>
        <v>0</v>
      </c>
      <c r="K158" s="468">
        <f>IFERROR(SUMIF(Лист1!$A:$A,Лист3!$A158,Лист1!O:O)/$F158,0)</f>
        <v>0</v>
      </c>
      <c r="L158" s="468">
        <f>IFERROR(SUMIF(Лист1!$A:$A,Лист3!$A158,Лист1!P:P)/$F158,0)</f>
        <v>0</v>
      </c>
    </row>
    <row r="159" spans="1:12" s="26" customFormat="1" x14ac:dyDescent="0.2">
      <c r="A159" s="865" t="s">
        <v>297</v>
      </c>
      <c r="B159" s="968" t="s">
        <v>96</v>
      </c>
      <c r="C159" s="454" t="s">
        <v>118</v>
      </c>
      <c r="D159" s="946">
        <v>12</v>
      </c>
      <c r="E159" s="437" t="s">
        <v>62</v>
      </c>
      <c r="F159" s="950">
        <v>190</v>
      </c>
      <c r="G159" s="468">
        <f>IFERROR(SUMIF(Лист1!$A:$A,Лист3!$A159,Лист1!K:K)/$F159,0)</f>
        <v>0</v>
      </c>
      <c r="H159" s="468">
        <f>IFERROR(SUMIF(Лист1!$A:$A,Лист3!$A159,Лист1!L:L)/$F159,0)</f>
        <v>0</v>
      </c>
      <c r="I159" s="468">
        <f>IFERROR(SUMIF(Лист1!$A:$A,Лист3!$A159,Лист1!M:M)/$F159,0)</f>
        <v>0</v>
      </c>
      <c r="J159" s="468">
        <f>IFERROR(SUMIF(Лист1!$A:$A,Лист3!$A159,Лист1!N:N)/$F159,0)</f>
        <v>0</v>
      </c>
      <c r="K159" s="468">
        <f>IFERROR(SUMIF(Лист1!$A:$A,Лист3!$A159,Лист1!O:O)/$F159,0)</f>
        <v>0</v>
      </c>
      <c r="L159" s="468">
        <f>IFERROR(SUMIF(Лист1!$A:$A,Лист3!$A159,Лист1!P:P)/$F159,0)</f>
        <v>0</v>
      </c>
    </row>
    <row r="160" spans="1:12" s="26" customFormat="1" x14ac:dyDescent="0.2">
      <c r="A160" s="865" t="s">
        <v>298</v>
      </c>
      <c r="B160" s="961" t="s">
        <v>14</v>
      </c>
      <c r="C160" s="278" t="s">
        <v>31</v>
      </c>
      <c r="D160" s="947">
        <v>12</v>
      </c>
      <c r="E160" s="437" t="s">
        <v>62</v>
      </c>
      <c r="F160" s="951">
        <v>66</v>
      </c>
      <c r="G160" s="468">
        <f>IFERROR(SUMIF(Лист1!$A:$A,Лист3!$A160,Лист1!K:K)/$F160,0)</f>
        <v>0</v>
      </c>
      <c r="H160" s="468">
        <f>IFERROR(SUMIF(Лист1!$A:$A,Лист3!$A160,Лист1!L:L)/$F160,0)</f>
        <v>0</v>
      </c>
      <c r="I160" s="468">
        <f>IFERROR(SUMIF(Лист1!$A:$A,Лист3!$A160,Лист1!M:M)/$F160,0)</f>
        <v>0</v>
      </c>
      <c r="J160" s="468">
        <f>IFERROR(SUMIF(Лист1!$A:$A,Лист3!$A160,Лист1!N:N)/$F160,0)</f>
        <v>0</v>
      </c>
      <c r="K160" s="468">
        <f>IFERROR(SUMIF(Лист1!$A:$A,Лист3!$A160,Лист1!O:O)/$F160,0)</f>
        <v>0</v>
      </c>
      <c r="L160" s="468">
        <f>IFERROR(SUMIF(Лист1!$A:$A,Лист3!$A160,Лист1!P:P)/$F160,0)</f>
        <v>0</v>
      </c>
    </row>
    <row r="161" spans="1:12" s="26" customFormat="1" ht="13.5" thickBot="1" x14ac:dyDescent="0.25">
      <c r="A161" s="865" t="s">
        <v>299</v>
      </c>
      <c r="B161" s="969" t="s">
        <v>14</v>
      </c>
      <c r="C161" s="621" t="s">
        <v>15</v>
      </c>
      <c r="D161" s="948">
        <v>6</v>
      </c>
      <c r="E161" s="952" t="s">
        <v>62</v>
      </c>
      <c r="F161" s="953">
        <v>80</v>
      </c>
      <c r="G161" s="468">
        <f>IFERROR(SUMIF(Лист1!$A:$A,Лист3!$A161,Лист1!K:K)/$F161,0)</f>
        <v>0</v>
      </c>
      <c r="H161" s="468">
        <f>IFERROR(SUMIF(Лист1!$A:$A,Лист3!$A161,Лист1!L:L)/$F161,0)</f>
        <v>0</v>
      </c>
      <c r="I161" s="468">
        <f>IFERROR(SUMIF(Лист1!$A:$A,Лист3!$A161,Лист1!M:M)/$F161,0)</f>
        <v>0</v>
      </c>
      <c r="J161" s="468">
        <f>IFERROR(SUMIF(Лист1!$A:$A,Лист3!$A161,Лист1!N:N)/$F161,0)</f>
        <v>0</v>
      </c>
      <c r="K161" s="468">
        <f>IFERROR(SUMIF(Лист1!$A:$A,Лист3!$A161,Лист1!O:O)/$F161,0)</f>
        <v>0</v>
      </c>
      <c r="L161" s="468">
        <f>IFERROR(SUMIF(Лист1!$A:$A,Лист3!$A161,Лист1!P:P)/$F161,0)</f>
        <v>0</v>
      </c>
    </row>
    <row r="162" spans="1:12" s="26" customFormat="1" x14ac:dyDescent="0.2">
      <c r="A162" s="338"/>
      <c r="B162" s="373" t="s">
        <v>22</v>
      </c>
      <c r="C162" s="187"/>
      <c r="D162" s="45"/>
      <c r="E162" s="45"/>
      <c r="F162" s="45"/>
      <c r="G162" s="468">
        <f>IFERROR(SUMIF(Лист1!$A:$A,Лист3!$A162,Лист1!K:K)/$F162,0)</f>
        <v>0</v>
      </c>
      <c r="H162" s="468">
        <f>IFERROR(SUMIF(Лист1!$A:$A,Лист3!$A162,Лист1!L:L)/$F162,0)</f>
        <v>0</v>
      </c>
      <c r="I162" s="468">
        <f>IFERROR(SUMIF(Лист1!$A:$A,Лист3!$A162,Лист1!M:M)/$F162,0)</f>
        <v>0</v>
      </c>
      <c r="J162" s="468">
        <f>IFERROR(SUMIF(Лист1!$A:$A,Лист3!$A162,Лист1!N:N)/$F162,0)</f>
        <v>0</v>
      </c>
      <c r="K162" s="468">
        <f>IFERROR(SUMIF(Лист1!$A:$A,Лист3!$A162,Лист1!O:O)/$F162,0)</f>
        <v>0</v>
      </c>
      <c r="L162" s="468">
        <f>IFERROR(SUMIF(Лист1!$A:$A,Лист3!$A162,Лист1!P:P)/$F162,0)</f>
        <v>0</v>
      </c>
    </row>
    <row r="163" spans="1:12" s="26" customFormat="1" x14ac:dyDescent="0.2">
      <c r="A163" s="338" t="s">
        <v>300</v>
      </c>
      <c r="B163" s="331" t="s">
        <v>28</v>
      </c>
      <c r="C163" s="105" t="s">
        <v>27</v>
      </c>
      <c r="D163" s="436">
        <v>16</v>
      </c>
      <c r="E163" s="93" t="s">
        <v>62</v>
      </c>
      <c r="F163" s="106">
        <v>144</v>
      </c>
      <c r="G163" s="468">
        <f>IFERROR(SUMIF(Лист1!$A:$A,Лист3!$A163,Лист1!K:K)/$F163,0)</f>
        <v>0</v>
      </c>
      <c r="H163" s="468">
        <f>IFERROR(SUMIF(Лист1!$A:$A,Лист3!$A163,Лист1!L:L)/$F163,0)</f>
        <v>0</v>
      </c>
      <c r="I163" s="468">
        <f>IFERROR(SUMIF(Лист1!$A:$A,Лист3!$A163,Лист1!M:M)/$F163,0)</f>
        <v>0</v>
      </c>
      <c r="J163" s="468">
        <f>IFERROR(SUMIF(Лист1!$A:$A,Лист3!$A163,Лист1!N:N)/$F163,0)</f>
        <v>0</v>
      </c>
      <c r="K163" s="468">
        <f>IFERROR(SUMIF(Лист1!$A:$A,Лист3!$A163,Лист1!O:O)/$F163,0)</f>
        <v>0</v>
      </c>
      <c r="L163" s="468">
        <f>IFERROR(SUMIF(Лист1!$A:$A,Лист3!$A163,Лист1!P:P)/$F163,0)</f>
        <v>0</v>
      </c>
    </row>
    <row r="164" spans="1:12" s="26" customFormat="1" x14ac:dyDescent="0.2">
      <c r="A164" s="338" t="s">
        <v>301</v>
      </c>
      <c r="B164" s="622" t="s">
        <v>20</v>
      </c>
      <c r="C164" s="623" t="s">
        <v>27</v>
      </c>
      <c r="D164" s="624">
        <v>16</v>
      </c>
      <c r="E164" s="545" t="s">
        <v>62</v>
      </c>
      <c r="F164" s="625">
        <v>144</v>
      </c>
      <c r="G164" s="468">
        <f>IFERROR(SUMIF(Лист1!$A:$A,Лист3!$A164,Лист1!K:K)/$F164,0)</f>
        <v>0</v>
      </c>
      <c r="H164" s="468">
        <f>IFERROR(SUMIF(Лист1!$A:$A,Лист3!$A164,Лист1!L:L)/$F164,0)</f>
        <v>0</v>
      </c>
      <c r="I164" s="468">
        <f>IFERROR(SUMIF(Лист1!$A:$A,Лист3!$A164,Лист1!M:M)/$F164,0)</f>
        <v>0</v>
      </c>
      <c r="J164" s="468">
        <f>IFERROR(SUMIF(Лист1!$A:$A,Лист3!$A164,Лист1!N:N)/$F164,0)</f>
        <v>0</v>
      </c>
      <c r="K164" s="468">
        <f>IFERROR(SUMIF(Лист1!$A:$A,Лист3!$A164,Лист1!O:O)/$F164,0)</f>
        <v>0</v>
      </c>
      <c r="L164" s="468">
        <f>IFERROR(SUMIF(Лист1!$A:$A,Лист3!$A164,Лист1!P:P)/$F164,0)</f>
        <v>0</v>
      </c>
    </row>
    <row r="165" spans="1:12" s="26" customFormat="1" x14ac:dyDescent="0.2">
      <c r="A165" s="338" t="s">
        <v>1264</v>
      </c>
      <c r="B165" s="330" t="s">
        <v>1229</v>
      </c>
      <c r="C165" s="105" t="s">
        <v>15</v>
      </c>
      <c r="D165" s="436">
        <v>8</v>
      </c>
      <c r="E165" s="93" t="s">
        <v>62</v>
      </c>
      <c r="F165" s="106">
        <v>64</v>
      </c>
      <c r="G165" s="468">
        <f>IFERROR(SUMIF(Лист1!$A:$A,Лист3!$A165,Лист1!K:K)/$F165,0)</f>
        <v>0</v>
      </c>
      <c r="H165" s="468">
        <f>IFERROR(SUMIF(Лист1!$A:$A,Лист3!$A165,Лист1!L:L)/$F165,0)</f>
        <v>0</v>
      </c>
      <c r="I165" s="468">
        <f>IFERROR(SUMIF(Лист1!$A:$A,Лист3!$A165,Лист1!M:M)/$F165,0)</f>
        <v>0</v>
      </c>
      <c r="J165" s="468">
        <f>IFERROR(SUMIF(Лист1!$A:$A,Лист3!$A165,Лист1!N:N)/$F165,0)</f>
        <v>0</v>
      </c>
      <c r="K165" s="468">
        <f>IFERROR(SUMIF(Лист1!$A:$A,Лист3!$A165,Лист1!O:O)/$F165,0)</f>
        <v>0</v>
      </c>
      <c r="L165" s="468">
        <f>IFERROR(SUMIF(Лист1!$A:$A,Лист3!$A165,Лист1!P:P)/$F165,0)</f>
        <v>0</v>
      </c>
    </row>
    <row r="166" spans="1:12" s="26" customFormat="1" x14ac:dyDescent="0.2">
      <c r="A166" s="338" t="s">
        <v>302</v>
      </c>
      <c r="B166" s="331" t="s">
        <v>21</v>
      </c>
      <c r="C166" s="105" t="s">
        <v>27</v>
      </c>
      <c r="D166" s="436">
        <v>16</v>
      </c>
      <c r="E166" s="93" t="s">
        <v>62</v>
      </c>
      <c r="F166" s="106">
        <v>144</v>
      </c>
      <c r="G166" s="468">
        <f>IFERROR(SUMIF(Лист1!$A:$A,Лист3!$A166,Лист1!K:K)/$F166,0)</f>
        <v>0</v>
      </c>
      <c r="H166" s="468">
        <f>IFERROR(SUMIF(Лист1!$A:$A,Лист3!$A166,Лист1!L:L)/$F166,0)</f>
        <v>0</v>
      </c>
      <c r="I166" s="468">
        <f>IFERROR(SUMIF(Лист1!$A:$A,Лист3!$A166,Лист1!M:M)/$F166,0)</f>
        <v>0</v>
      </c>
      <c r="J166" s="468">
        <f>IFERROR(SUMIF(Лист1!$A:$A,Лист3!$A166,Лист1!N:N)/$F166,0)</f>
        <v>0</v>
      </c>
      <c r="K166" s="468">
        <f>IFERROR(SUMIF(Лист1!$A:$A,Лист3!$A166,Лист1!O:O)/$F166,0)</f>
        <v>0</v>
      </c>
      <c r="L166" s="468">
        <f>IFERROR(SUMIF(Лист1!$A:$A,Лист3!$A166,Лист1!P:P)/$F166,0)</f>
        <v>0</v>
      </c>
    </row>
    <row r="167" spans="1:12" s="26" customFormat="1" x14ac:dyDescent="0.2">
      <c r="A167" s="338" t="s">
        <v>303</v>
      </c>
      <c r="B167" s="330" t="s">
        <v>19</v>
      </c>
      <c r="C167" s="105" t="s">
        <v>27</v>
      </c>
      <c r="D167" s="436">
        <v>16</v>
      </c>
      <c r="E167" s="93" t="s">
        <v>62</v>
      </c>
      <c r="F167" s="106">
        <v>144</v>
      </c>
      <c r="G167" s="468">
        <f>IFERROR(SUMIF(Лист1!$A:$A,Лист3!$A167,Лист1!K:K)/$F167,0)</f>
        <v>0</v>
      </c>
      <c r="H167" s="468">
        <f>IFERROR(SUMIF(Лист1!$A:$A,Лист3!$A167,Лист1!L:L)/$F167,0)</f>
        <v>0</v>
      </c>
      <c r="I167" s="468">
        <f>IFERROR(SUMIF(Лист1!$A:$A,Лист3!$A167,Лист1!M:M)/$F167,0)</f>
        <v>0</v>
      </c>
      <c r="J167" s="468">
        <f>IFERROR(SUMIF(Лист1!$A:$A,Лист3!$A167,Лист1!N:N)/$F167,0)</f>
        <v>0</v>
      </c>
      <c r="K167" s="468">
        <f>IFERROR(SUMIF(Лист1!$A:$A,Лист3!$A167,Лист1!O:O)/$F167,0)</f>
        <v>0</v>
      </c>
      <c r="L167" s="468">
        <f>IFERROR(SUMIF(Лист1!$A:$A,Лист3!$A167,Лист1!P:P)/$F167,0)</f>
        <v>0</v>
      </c>
    </row>
    <row r="168" spans="1:12" s="26" customFormat="1" x14ac:dyDescent="0.2">
      <c r="A168" s="338" t="s">
        <v>1228</v>
      </c>
      <c r="B168" s="330" t="s">
        <v>19</v>
      </c>
      <c r="C168" s="105" t="s">
        <v>15</v>
      </c>
      <c r="D168" s="436">
        <v>8</v>
      </c>
      <c r="E168" s="93" t="s">
        <v>62</v>
      </c>
      <c r="F168" s="106">
        <v>64</v>
      </c>
      <c r="G168" s="468">
        <f>IFERROR(SUMIF(Лист1!$A:$A,Лист3!$A168,Лист1!K:K)/$F168,0)</f>
        <v>0</v>
      </c>
      <c r="H168" s="468">
        <f>IFERROR(SUMIF(Лист1!$A:$A,Лист3!$A168,Лист1!L:L)/$F168,0)</f>
        <v>0</v>
      </c>
      <c r="I168" s="468">
        <f>IFERROR(SUMIF(Лист1!$A:$A,Лист3!$A168,Лист1!M:M)/$F168,0)</f>
        <v>0</v>
      </c>
      <c r="J168" s="468">
        <f>IFERROR(SUMIF(Лист1!$A:$A,Лист3!$A168,Лист1!N:N)/$F168,0)</f>
        <v>0</v>
      </c>
      <c r="K168" s="468">
        <f>IFERROR(SUMIF(Лист1!$A:$A,Лист3!$A168,Лист1!O:O)/$F168,0)</f>
        <v>0</v>
      </c>
      <c r="L168" s="468">
        <f>IFERROR(SUMIF(Лист1!$A:$A,Лист3!$A168,Лист1!P:P)/$F168,0)</f>
        <v>0</v>
      </c>
    </row>
    <row r="169" spans="1:12" s="26" customFormat="1" x14ac:dyDescent="0.2">
      <c r="A169" s="338" t="s">
        <v>304</v>
      </c>
      <c r="B169" s="330" t="s">
        <v>187</v>
      </c>
      <c r="C169" s="278" t="s">
        <v>27</v>
      </c>
      <c r="D169" s="436">
        <v>16</v>
      </c>
      <c r="E169" s="93" t="s">
        <v>62</v>
      </c>
      <c r="F169" s="406">
        <v>144</v>
      </c>
      <c r="G169" s="468">
        <f>IFERROR(SUMIF(Лист1!$A:$A,Лист3!$A169,Лист1!K:K)/$F169,0)</f>
        <v>0</v>
      </c>
      <c r="H169" s="468">
        <f>IFERROR(SUMIF(Лист1!$A:$A,Лист3!$A169,Лист1!L:L)/$F169,0)</f>
        <v>0</v>
      </c>
      <c r="I169" s="468">
        <f>IFERROR(SUMIF(Лист1!$A:$A,Лист3!$A169,Лист1!M:M)/$F169,0)</f>
        <v>0</v>
      </c>
      <c r="J169" s="468">
        <f>IFERROR(SUMIF(Лист1!$A:$A,Лист3!$A169,Лист1!N:N)/$F169,0)</f>
        <v>0</v>
      </c>
      <c r="K169" s="468">
        <f>IFERROR(SUMIF(Лист1!$A:$A,Лист3!$A169,Лист1!O:O)/$F169,0)</f>
        <v>0</v>
      </c>
      <c r="L169" s="468">
        <f>IFERROR(SUMIF(Лист1!$A:$A,Лист3!$A169,Лист1!P:P)/$F169,0)</f>
        <v>0</v>
      </c>
    </row>
    <row r="170" spans="1:12" s="26" customFormat="1" x14ac:dyDescent="0.2">
      <c r="A170" s="338" t="s">
        <v>305</v>
      </c>
      <c r="B170" s="330" t="s">
        <v>24</v>
      </c>
      <c r="C170" s="105" t="s">
        <v>27</v>
      </c>
      <c r="D170" s="436">
        <v>16</v>
      </c>
      <c r="E170" s="93" t="s">
        <v>62</v>
      </c>
      <c r="F170" s="106">
        <v>144</v>
      </c>
      <c r="G170" s="468">
        <f>IFERROR(SUMIF(Лист1!$A:$A,Лист3!$A170,Лист1!K:K)/$F170,0)</f>
        <v>0</v>
      </c>
      <c r="H170" s="468">
        <f>IFERROR(SUMIF(Лист1!$A:$A,Лист3!$A170,Лист1!L:L)/$F170,0)</f>
        <v>0</v>
      </c>
      <c r="I170" s="468">
        <f>IFERROR(SUMIF(Лист1!$A:$A,Лист3!$A170,Лист1!M:M)/$F170,0)</f>
        <v>0</v>
      </c>
      <c r="J170" s="468">
        <f>IFERROR(SUMIF(Лист1!$A:$A,Лист3!$A170,Лист1!N:N)/$F170,0)</f>
        <v>0</v>
      </c>
      <c r="K170" s="468">
        <f>IFERROR(SUMIF(Лист1!$A:$A,Лист3!$A170,Лист1!O:O)/$F170,0)</f>
        <v>0</v>
      </c>
      <c r="L170" s="468">
        <f>IFERROR(SUMIF(Лист1!$A:$A,Лист3!$A170,Лист1!P:P)/$F170,0)</f>
        <v>0</v>
      </c>
    </row>
    <row r="171" spans="1:12" s="26" customFormat="1" x14ac:dyDescent="0.2">
      <c r="A171" s="338" t="s">
        <v>306</v>
      </c>
      <c r="B171" s="330" t="s">
        <v>223</v>
      </c>
      <c r="C171" s="278" t="s">
        <v>27</v>
      </c>
      <c r="D171" s="436">
        <v>16</v>
      </c>
      <c r="E171" s="93" t="s">
        <v>62</v>
      </c>
      <c r="F171" s="406">
        <v>144</v>
      </c>
      <c r="G171" s="468">
        <f>IFERROR(SUMIF(Лист1!$A:$A,Лист3!$A171,Лист1!K:K)/$F171,0)</f>
        <v>0</v>
      </c>
      <c r="H171" s="468">
        <f>IFERROR(SUMIF(Лист1!$A:$A,Лист3!$A171,Лист1!L:L)/$F171,0)</f>
        <v>0</v>
      </c>
      <c r="I171" s="468">
        <f>IFERROR(SUMIF(Лист1!$A:$A,Лист3!$A171,Лист1!M:M)/$F171,0)</f>
        <v>0</v>
      </c>
      <c r="J171" s="468">
        <f>IFERROR(SUMIF(Лист1!$A:$A,Лист3!$A171,Лист1!N:N)/$F171,0)</f>
        <v>0</v>
      </c>
      <c r="K171" s="468">
        <f>IFERROR(SUMIF(Лист1!$A:$A,Лист3!$A171,Лист1!O:O)/$F171,0)</f>
        <v>0</v>
      </c>
      <c r="L171" s="468">
        <f>IFERROR(SUMIF(Лист1!$A:$A,Лист3!$A171,Лист1!P:P)/$F171,0)</f>
        <v>0</v>
      </c>
    </row>
    <row r="172" spans="1:12" s="26" customFormat="1" x14ac:dyDescent="0.2">
      <c r="A172" s="338" t="s">
        <v>307</v>
      </c>
      <c r="B172" s="330" t="s">
        <v>23</v>
      </c>
      <c r="C172" s="105" t="s">
        <v>27</v>
      </c>
      <c r="D172" s="436">
        <v>16</v>
      </c>
      <c r="E172" s="93" t="s">
        <v>62</v>
      </c>
      <c r="F172" s="106">
        <v>144</v>
      </c>
      <c r="G172" s="468">
        <f>IFERROR(SUMIF(Лист1!$A:$A,Лист3!$A172,Лист1!K:K)/$F172,0)</f>
        <v>0</v>
      </c>
      <c r="H172" s="468">
        <f>IFERROR(SUMIF(Лист1!$A:$A,Лист3!$A172,Лист1!L:L)/$F172,0)</f>
        <v>0</v>
      </c>
      <c r="I172" s="468">
        <f>IFERROR(SUMIF(Лист1!$A:$A,Лист3!$A172,Лист1!M:M)/$F172,0)</f>
        <v>0</v>
      </c>
      <c r="J172" s="468">
        <f>IFERROR(SUMIF(Лист1!$A:$A,Лист3!$A172,Лист1!N:N)/$F172,0)</f>
        <v>0</v>
      </c>
      <c r="K172" s="468">
        <f>IFERROR(SUMIF(Лист1!$A:$A,Лист3!$A172,Лист1!O:O)/$F172,0)</f>
        <v>0</v>
      </c>
      <c r="L172" s="468">
        <f>IFERROR(SUMIF(Лист1!$A:$A,Лист3!$A172,Лист1!P:P)/$F172,0)</f>
        <v>0</v>
      </c>
    </row>
    <row r="173" spans="1:12" s="26" customFormat="1" x14ac:dyDescent="0.2">
      <c r="A173" s="338" t="s">
        <v>308</v>
      </c>
      <c r="B173" s="331" t="s">
        <v>18</v>
      </c>
      <c r="C173" s="105" t="s">
        <v>27</v>
      </c>
      <c r="D173" s="436">
        <v>16</v>
      </c>
      <c r="E173" s="93" t="s">
        <v>62</v>
      </c>
      <c r="F173" s="106">
        <v>144</v>
      </c>
      <c r="G173" s="468">
        <f>IFERROR(SUMIF(Лист1!$A:$A,Лист3!$A173,Лист1!K:K)/$F173,0)</f>
        <v>0</v>
      </c>
      <c r="H173" s="468">
        <f>IFERROR(SUMIF(Лист1!$A:$A,Лист3!$A173,Лист1!L:L)/$F173,0)</f>
        <v>0</v>
      </c>
      <c r="I173" s="468">
        <f>IFERROR(SUMIF(Лист1!$A:$A,Лист3!$A173,Лист1!M:M)/$F173,0)</f>
        <v>0</v>
      </c>
      <c r="J173" s="468">
        <f>IFERROR(SUMIF(Лист1!$A:$A,Лист3!$A173,Лист1!N:N)/$F173,0)</f>
        <v>0</v>
      </c>
      <c r="K173" s="468">
        <f>IFERROR(SUMIF(Лист1!$A:$A,Лист3!$A173,Лист1!O:O)/$F173,0)</f>
        <v>0</v>
      </c>
      <c r="L173" s="468">
        <f>IFERROR(SUMIF(Лист1!$A:$A,Лист3!$A173,Лист1!P:P)/$F173,0)</f>
        <v>0</v>
      </c>
    </row>
    <row r="174" spans="1:12" s="26" customFormat="1" x14ac:dyDescent="0.2">
      <c r="A174" s="338" t="s">
        <v>1233</v>
      </c>
      <c r="B174" s="331" t="s">
        <v>18</v>
      </c>
      <c r="C174" s="105" t="s">
        <v>15</v>
      </c>
      <c r="D174" s="436">
        <v>8</v>
      </c>
      <c r="E174" s="93" t="s">
        <v>62</v>
      </c>
      <c r="F174" s="106">
        <v>64</v>
      </c>
      <c r="G174" s="468">
        <f>IFERROR(SUMIF(Лист1!$A:$A,Лист3!$A174,Лист1!K:K)/$F174,0)</f>
        <v>0</v>
      </c>
      <c r="H174" s="468">
        <f>IFERROR(SUMIF(Лист1!$A:$A,Лист3!$A174,Лист1!L:L)/$F174,0)</f>
        <v>0</v>
      </c>
      <c r="I174" s="468">
        <f>IFERROR(SUMIF(Лист1!$A:$A,Лист3!$A174,Лист1!M:M)/$F174,0)</f>
        <v>0</v>
      </c>
      <c r="J174" s="468">
        <f>IFERROR(SUMIF(Лист1!$A:$A,Лист3!$A174,Лист1!N:N)/$F174,0)</f>
        <v>0</v>
      </c>
      <c r="K174" s="468">
        <f>IFERROR(SUMIF(Лист1!$A:$A,Лист3!$A174,Лист1!O:O)/$F174,0)</f>
        <v>0</v>
      </c>
      <c r="L174" s="468">
        <f>IFERROR(SUMIF(Лист1!$A:$A,Лист3!$A174,Лист1!P:P)/$F174,0)</f>
        <v>0</v>
      </c>
    </row>
    <row r="175" spans="1:12" s="26" customFormat="1" x14ac:dyDescent="0.2">
      <c r="A175" s="338" t="s">
        <v>309</v>
      </c>
      <c r="B175" s="330" t="s">
        <v>153</v>
      </c>
      <c r="C175" s="278" t="s">
        <v>27</v>
      </c>
      <c r="D175" s="436">
        <v>16</v>
      </c>
      <c r="E175" s="93" t="s">
        <v>62</v>
      </c>
      <c r="F175" s="406">
        <v>144</v>
      </c>
      <c r="G175" s="468">
        <f>IFERROR(SUMIF(Лист1!$A:$A,Лист3!$A175,Лист1!K:K)/$F175,0)</f>
        <v>0</v>
      </c>
      <c r="H175" s="468">
        <f>IFERROR(SUMIF(Лист1!$A:$A,Лист3!$A175,Лист1!L:L)/$F175,0)</f>
        <v>0</v>
      </c>
      <c r="I175" s="468">
        <f>IFERROR(SUMIF(Лист1!$A:$A,Лист3!$A175,Лист1!M:M)/$F175,0)</f>
        <v>0</v>
      </c>
      <c r="J175" s="468">
        <f>IFERROR(SUMIF(Лист1!$A:$A,Лист3!$A175,Лист1!N:N)/$F175,0)</f>
        <v>0</v>
      </c>
      <c r="K175" s="468">
        <f>IFERROR(SUMIF(Лист1!$A:$A,Лист3!$A175,Лист1!O:O)/$F175,0)</f>
        <v>0</v>
      </c>
      <c r="L175" s="468">
        <f>IFERROR(SUMIF(Лист1!$A:$A,Лист3!$A175,Лист1!P:P)/$F175,0)</f>
        <v>0</v>
      </c>
    </row>
    <row r="176" spans="1:12" s="26" customFormat="1" x14ac:dyDescent="0.2">
      <c r="A176" s="338" t="s">
        <v>310</v>
      </c>
      <c r="B176" s="330" t="s">
        <v>154</v>
      </c>
      <c r="C176" s="278" t="s">
        <v>27</v>
      </c>
      <c r="D176" s="436">
        <v>16</v>
      </c>
      <c r="E176" s="93" t="s">
        <v>62</v>
      </c>
      <c r="F176" s="406">
        <v>144</v>
      </c>
      <c r="G176" s="468">
        <f>IFERROR(SUMIF(Лист1!$A:$A,Лист3!$A176,Лист1!K:K)/$F176,0)</f>
        <v>0</v>
      </c>
      <c r="H176" s="468">
        <f>IFERROR(SUMIF(Лист1!$A:$A,Лист3!$A176,Лист1!L:L)/$F176,0)</f>
        <v>0</v>
      </c>
      <c r="I176" s="468">
        <f>IFERROR(SUMIF(Лист1!$A:$A,Лист3!$A176,Лист1!M:M)/$F176,0)</f>
        <v>0</v>
      </c>
      <c r="J176" s="468">
        <f>IFERROR(SUMIF(Лист1!$A:$A,Лист3!$A176,Лист1!N:N)/$F176,0)</f>
        <v>0</v>
      </c>
      <c r="K176" s="468">
        <f>IFERROR(SUMIF(Лист1!$A:$A,Лист3!$A176,Лист1!O:O)/$F176,0)</f>
        <v>0</v>
      </c>
      <c r="L176" s="468">
        <f>IFERROR(SUMIF(Лист1!$A:$A,Лист3!$A176,Лист1!P:P)/$F176,0)</f>
        <v>0</v>
      </c>
    </row>
    <row r="177" spans="1:12" s="26" customFormat="1" x14ac:dyDescent="0.2">
      <c r="A177" s="338" t="s">
        <v>1363</v>
      </c>
      <c r="B177" s="330" t="s">
        <v>1365</v>
      </c>
      <c r="C177" s="278" t="s">
        <v>27</v>
      </c>
      <c r="D177" s="436">
        <v>16</v>
      </c>
      <c r="E177" s="93" t="s">
        <v>62</v>
      </c>
      <c r="F177" s="406">
        <v>144</v>
      </c>
      <c r="G177" s="468">
        <f>IFERROR(SUMIF(Лист1!$A:$A,Лист3!$A177,Лист1!K:K)/$F177,0)</f>
        <v>0</v>
      </c>
      <c r="H177" s="468">
        <f>IFERROR(SUMIF(Лист1!$A:$A,Лист3!$A177,Лист1!L:L)/$F177,0)</f>
        <v>0</v>
      </c>
      <c r="I177" s="468">
        <f>IFERROR(SUMIF(Лист1!$A:$A,Лист3!$A177,Лист1!M:M)/$F177,0)</f>
        <v>0</v>
      </c>
      <c r="J177" s="468">
        <f>IFERROR(SUMIF(Лист1!$A:$A,Лист3!$A177,Лист1!N:N)/$F177,0)</f>
        <v>0</v>
      </c>
      <c r="K177" s="468">
        <f>IFERROR(SUMIF(Лист1!$A:$A,Лист3!$A177,Лист1!O:O)/$F177,0)</f>
        <v>0</v>
      </c>
      <c r="L177" s="468">
        <f>IFERROR(SUMIF(Лист1!$A:$A,Лист3!$A177,Лист1!P:P)/$F177,0)</f>
        <v>0</v>
      </c>
    </row>
    <row r="178" spans="1:12" s="26" customFormat="1" x14ac:dyDescent="0.2">
      <c r="A178" s="338" t="s">
        <v>825</v>
      </c>
      <c r="B178" s="719" t="s">
        <v>826</v>
      </c>
      <c r="C178" s="278" t="s">
        <v>27</v>
      </c>
      <c r="D178" s="436">
        <v>16</v>
      </c>
      <c r="E178" s="93" t="s">
        <v>62</v>
      </c>
      <c r="F178" s="406">
        <v>144</v>
      </c>
      <c r="G178" s="468">
        <f>IFERROR(SUMIF(Лист1!$A:$A,Лист3!$A178,Лист1!K:K)/$F178,0)</f>
        <v>0</v>
      </c>
      <c r="H178" s="468">
        <f>IFERROR(SUMIF(Лист1!$A:$A,Лист3!$A178,Лист1!L:L)/$F178,0)</f>
        <v>0</v>
      </c>
      <c r="I178" s="468">
        <f>IFERROR(SUMIF(Лист1!$A:$A,Лист3!$A178,Лист1!M:M)/$F178,0)</f>
        <v>0</v>
      </c>
      <c r="J178" s="468">
        <f>IFERROR(SUMIF(Лист1!$A:$A,Лист3!$A178,Лист1!N:N)/$F178,0)</f>
        <v>0</v>
      </c>
      <c r="K178" s="468">
        <f>IFERROR(SUMIF(Лист1!$A:$A,Лист3!$A178,Лист1!O:O)/$F178,0)</f>
        <v>0</v>
      </c>
      <c r="L178" s="468">
        <f>IFERROR(SUMIF(Лист1!$A:$A,Лист3!$A178,Лист1!P:P)/$F178,0)</f>
        <v>0</v>
      </c>
    </row>
    <row r="179" spans="1:12" s="26" customFormat="1" x14ac:dyDescent="0.2">
      <c r="A179" s="338" t="s">
        <v>880</v>
      </c>
      <c r="B179" s="330" t="s">
        <v>876</v>
      </c>
      <c r="C179" s="278" t="s">
        <v>27</v>
      </c>
      <c r="D179" s="436">
        <v>16</v>
      </c>
      <c r="E179" s="93" t="s">
        <v>62</v>
      </c>
      <c r="F179" s="406">
        <v>144</v>
      </c>
      <c r="G179" s="468">
        <f>IFERROR(SUMIF(Лист1!$A:$A,Лист3!$A179,Лист1!K:K)/$F179,0)</f>
        <v>0</v>
      </c>
      <c r="H179" s="468">
        <f>IFERROR(SUMIF(Лист1!$A:$A,Лист3!$A179,Лист1!L:L)/$F179,0)</f>
        <v>0</v>
      </c>
      <c r="I179" s="468">
        <f>IFERROR(SUMIF(Лист1!$A:$A,Лист3!$A179,Лист1!M:M)/$F179,0)</f>
        <v>0</v>
      </c>
      <c r="J179" s="468">
        <f>IFERROR(SUMIF(Лист1!$A:$A,Лист3!$A179,Лист1!N:N)/$F179,0)</f>
        <v>0</v>
      </c>
      <c r="K179" s="468">
        <f>IFERROR(SUMIF(Лист1!$A:$A,Лист3!$A179,Лист1!O:O)/$F179,0)</f>
        <v>0</v>
      </c>
      <c r="L179" s="468">
        <f>IFERROR(SUMIF(Лист1!$A:$A,Лист3!$A179,Лист1!P:P)/$F179,0)</f>
        <v>0</v>
      </c>
    </row>
    <row r="180" spans="1:12" s="26" customFormat="1" x14ac:dyDescent="0.2">
      <c r="A180" s="338" t="s">
        <v>879</v>
      </c>
      <c r="B180" s="330" t="s">
        <v>875</v>
      </c>
      <c r="C180" s="278" t="s">
        <v>27</v>
      </c>
      <c r="D180" s="436">
        <v>16</v>
      </c>
      <c r="E180" s="93" t="s">
        <v>62</v>
      </c>
      <c r="F180" s="406">
        <v>144</v>
      </c>
      <c r="G180" s="468">
        <f>IFERROR(SUMIF(Лист1!$A:$A,Лист3!$A180,Лист1!K:K)/$F180,0)</f>
        <v>0</v>
      </c>
      <c r="H180" s="468">
        <f>IFERROR(SUMIF(Лист1!$A:$A,Лист3!$A180,Лист1!L:L)/$F180,0)</f>
        <v>0</v>
      </c>
      <c r="I180" s="468">
        <f>IFERROR(SUMIF(Лист1!$A:$A,Лист3!$A180,Лист1!M:M)/$F180,0)</f>
        <v>0</v>
      </c>
      <c r="J180" s="468">
        <f>IFERROR(SUMIF(Лист1!$A:$A,Лист3!$A180,Лист1!N:N)/$F180,0)</f>
        <v>0</v>
      </c>
      <c r="K180" s="468">
        <f>IFERROR(SUMIF(Лист1!$A:$A,Лист3!$A180,Лист1!O:O)/$F180,0)</f>
        <v>0</v>
      </c>
      <c r="L180" s="468">
        <f>IFERROR(SUMIF(Лист1!$A:$A,Лист3!$A180,Лист1!P:P)/$F180,0)</f>
        <v>0</v>
      </c>
    </row>
    <row r="181" spans="1:12" s="26" customFormat="1" x14ac:dyDescent="0.2">
      <c r="A181" s="338" t="s">
        <v>878</v>
      </c>
      <c r="B181" s="330" t="s">
        <v>877</v>
      </c>
      <c r="C181" s="278" t="s">
        <v>27</v>
      </c>
      <c r="D181" s="436">
        <v>16</v>
      </c>
      <c r="E181" s="93" t="s">
        <v>62</v>
      </c>
      <c r="F181" s="406">
        <v>144</v>
      </c>
      <c r="G181" s="468">
        <f>IFERROR(SUMIF(Лист1!$A:$A,Лист3!$A181,Лист1!K:K)/$F181,0)</f>
        <v>0</v>
      </c>
      <c r="H181" s="468">
        <f>IFERROR(SUMIF(Лист1!$A:$A,Лист3!$A181,Лист1!L:L)/$F181,0)</f>
        <v>0</v>
      </c>
      <c r="I181" s="468">
        <f>IFERROR(SUMIF(Лист1!$A:$A,Лист3!$A181,Лист1!M:M)/$F181,0)</f>
        <v>0</v>
      </c>
      <c r="J181" s="468">
        <f>IFERROR(SUMIF(Лист1!$A:$A,Лист3!$A181,Лист1!N:N)/$F181,0)</f>
        <v>0</v>
      </c>
      <c r="K181" s="468">
        <f>IFERROR(SUMIF(Лист1!$A:$A,Лист3!$A181,Лист1!O:O)/$F181,0)</f>
        <v>0</v>
      </c>
      <c r="L181" s="468">
        <f>IFERROR(SUMIF(Лист1!$A:$A,Лист3!$A181,Лист1!P:P)/$F181,0)</f>
        <v>0</v>
      </c>
    </row>
    <row r="182" spans="1:12" s="26" customFormat="1" x14ac:dyDescent="0.2">
      <c r="A182" s="338" t="s">
        <v>609</v>
      </c>
      <c r="B182" s="330" t="s">
        <v>608</v>
      </c>
      <c r="C182" s="278" t="s">
        <v>27</v>
      </c>
      <c r="D182" s="436">
        <v>16</v>
      </c>
      <c r="E182" s="93" t="s">
        <v>62</v>
      </c>
      <c r="F182" s="406">
        <v>144</v>
      </c>
      <c r="G182" s="468">
        <f>IFERROR(SUMIF(Лист1!$A:$A,Лист3!$A182,Лист1!K:K)/$F182,0)</f>
        <v>0</v>
      </c>
      <c r="H182" s="468">
        <f>IFERROR(SUMIF(Лист1!$A:$A,Лист3!$A182,Лист1!L:L)/$F182,0)</f>
        <v>0</v>
      </c>
      <c r="I182" s="468">
        <f>IFERROR(SUMIF(Лист1!$A:$A,Лист3!$A182,Лист1!M:M)/$F182,0)</f>
        <v>0</v>
      </c>
      <c r="J182" s="468">
        <f>IFERROR(SUMIF(Лист1!$A:$A,Лист3!$A182,Лист1!N:N)/$F182,0)</f>
        <v>0</v>
      </c>
      <c r="K182" s="468">
        <f>IFERROR(SUMIF(Лист1!$A:$A,Лист3!$A182,Лист1!O:O)/$F182,0)</f>
        <v>0</v>
      </c>
      <c r="L182" s="468">
        <f>IFERROR(SUMIF(Лист1!$A:$A,Лист3!$A182,Лист1!P:P)/$F182,0)</f>
        <v>0</v>
      </c>
    </row>
    <row r="183" spans="1:12" s="26" customFormat="1" x14ac:dyDescent="0.2">
      <c r="A183" s="338" t="s">
        <v>311</v>
      </c>
      <c r="B183" s="330" t="s">
        <v>222</v>
      </c>
      <c r="C183" s="278" t="s">
        <v>27</v>
      </c>
      <c r="D183" s="436">
        <v>16</v>
      </c>
      <c r="E183" s="93" t="s">
        <v>62</v>
      </c>
      <c r="F183" s="406">
        <v>144</v>
      </c>
      <c r="G183" s="468">
        <f>IFERROR(SUMIF(Лист1!$A:$A,Лист3!$A183,Лист1!K:K)/$F183,0)</f>
        <v>0</v>
      </c>
      <c r="H183" s="468">
        <f>IFERROR(SUMIF(Лист1!$A:$A,Лист3!$A183,Лист1!L:L)/$F183,0)</f>
        <v>0</v>
      </c>
      <c r="I183" s="468">
        <f>IFERROR(SUMIF(Лист1!$A:$A,Лист3!$A183,Лист1!M:M)/$F183,0)</f>
        <v>0</v>
      </c>
      <c r="J183" s="468">
        <f>IFERROR(SUMIF(Лист1!$A:$A,Лист3!$A183,Лист1!N:N)/$F183,0)</f>
        <v>0</v>
      </c>
      <c r="K183" s="468">
        <f>IFERROR(SUMIF(Лист1!$A:$A,Лист3!$A183,Лист1!O:O)/$F183,0)</f>
        <v>0</v>
      </c>
      <c r="L183" s="468">
        <f>IFERROR(SUMIF(Лист1!$A:$A,Лист3!$A183,Лист1!P:P)/$F183,0)</f>
        <v>0</v>
      </c>
    </row>
    <row r="184" spans="1:12" s="26" customFormat="1" x14ac:dyDescent="0.2">
      <c r="A184" s="338" t="s">
        <v>579</v>
      </c>
      <c r="B184" s="330" t="s">
        <v>578</v>
      </c>
      <c r="C184" s="278" t="s">
        <v>27</v>
      </c>
      <c r="D184" s="436">
        <v>16</v>
      </c>
      <c r="E184" s="93" t="s">
        <v>62</v>
      </c>
      <c r="F184" s="406">
        <v>144</v>
      </c>
      <c r="G184" s="468">
        <f>IFERROR(SUMIF(Лист1!$A:$A,Лист3!$A184,Лист1!K:K)/$F184,0)</f>
        <v>0</v>
      </c>
      <c r="H184" s="468">
        <f>IFERROR(SUMIF(Лист1!$A:$A,Лист3!$A184,Лист1!L:L)/$F184,0)</f>
        <v>0</v>
      </c>
      <c r="I184" s="468">
        <f>IFERROR(SUMIF(Лист1!$A:$A,Лист3!$A184,Лист1!M:M)/$F184,0)</f>
        <v>0</v>
      </c>
      <c r="J184" s="468">
        <f>IFERROR(SUMIF(Лист1!$A:$A,Лист3!$A184,Лист1!N:N)/$F184,0)</f>
        <v>0</v>
      </c>
      <c r="K184" s="468">
        <f>IFERROR(SUMIF(Лист1!$A:$A,Лист3!$A184,Лист1!O:O)/$F184,0)</f>
        <v>0</v>
      </c>
      <c r="L184" s="468">
        <f>IFERROR(SUMIF(Лист1!$A:$A,Лист3!$A184,Лист1!P:P)/$F184,0)</f>
        <v>0</v>
      </c>
    </row>
    <row r="185" spans="1:12" s="26" customFormat="1" x14ac:dyDescent="0.2">
      <c r="A185" s="338" t="s">
        <v>851</v>
      </c>
      <c r="B185" s="330" t="s">
        <v>850</v>
      </c>
      <c r="C185" s="278" t="s">
        <v>27</v>
      </c>
      <c r="D185" s="436">
        <v>16</v>
      </c>
      <c r="E185" s="93" t="s">
        <v>62</v>
      </c>
      <c r="F185" s="406">
        <v>144</v>
      </c>
      <c r="G185" s="468">
        <f>IFERROR(SUMIF(Лист1!$A:$A,Лист3!$A185,Лист1!K:K)/$F185,0)</f>
        <v>0</v>
      </c>
      <c r="H185" s="468">
        <f>IFERROR(SUMIF(Лист1!$A:$A,Лист3!$A185,Лист1!L:L)/$F185,0)</f>
        <v>0</v>
      </c>
      <c r="I185" s="468">
        <f>IFERROR(SUMIF(Лист1!$A:$A,Лист3!$A185,Лист1!M:M)/$F185,0)</f>
        <v>0</v>
      </c>
      <c r="J185" s="468">
        <f>IFERROR(SUMIF(Лист1!$A:$A,Лист3!$A185,Лист1!N:N)/$F185,0)</f>
        <v>0</v>
      </c>
      <c r="K185" s="468">
        <f>IFERROR(SUMIF(Лист1!$A:$A,Лист3!$A185,Лист1!O:O)/$F185,0)</f>
        <v>0</v>
      </c>
      <c r="L185" s="468">
        <f>IFERROR(SUMIF(Лист1!$A:$A,Лист3!$A185,Лист1!P:P)/$F185,0)</f>
        <v>0</v>
      </c>
    </row>
    <row r="186" spans="1:12" s="26" customFormat="1" x14ac:dyDescent="0.2">
      <c r="A186" s="338" t="s">
        <v>763</v>
      </c>
      <c r="B186" s="330" t="s">
        <v>767</v>
      </c>
      <c r="C186" s="278" t="s">
        <v>27</v>
      </c>
      <c r="D186" s="436">
        <v>16</v>
      </c>
      <c r="E186" s="93" t="s">
        <v>62</v>
      </c>
      <c r="F186" s="406">
        <v>144</v>
      </c>
      <c r="G186" s="468">
        <f>IFERROR(SUMIF(Лист1!$A:$A,Лист3!$A186,Лист1!K:K)/$F186,0)</f>
        <v>0</v>
      </c>
      <c r="H186" s="468">
        <f>IFERROR(SUMIF(Лист1!$A:$A,Лист3!$A186,Лист1!L:L)/$F186,0)</f>
        <v>0</v>
      </c>
      <c r="I186" s="468">
        <f>IFERROR(SUMIF(Лист1!$A:$A,Лист3!$A186,Лист1!M:M)/$F186,0)</f>
        <v>0</v>
      </c>
      <c r="J186" s="468">
        <f>IFERROR(SUMIF(Лист1!$A:$A,Лист3!$A186,Лист1!N:N)/$F186,0)</f>
        <v>0</v>
      </c>
      <c r="K186" s="468">
        <f>IFERROR(SUMIF(Лист1!$A:$A,Лист3!$A186,Лист1!O:O)/$F186,0)</f>
        <v>0</v>
      </c>
      <c r="L186" s="468">
        <f>IFERROR(SUMIF(Лист1!$A:$A,Лист3!$A186,Лист1!P:P)/$F186,0)</f>
        <v>0</v>
      </c>
    </row>
    <row r="187" spans="1:12" s="26" customFormat="1" x14ac:dyDescent="0.2">
      <c r="A187" s="338" t="s">
        <v>764</v>
      </c>
      <c r="B187" s="330" t="s">
        <v>768</v>
      </c>
      <c r="C187" s="278" t="s">
        <v>27</v>
      </c>
      <c r="D187" s="436">
        <v>16</v>
      </c>
      <c r="E187" s="93" t="s">
        <v>62</v>
      </c>
      <c r="F187" s="406">
        <v>144</v>
      </c>
      <c r="G187" s="468">
        <f>IFERROR(SUMIF(Лист1!$A:$A,Лист3!$A187,Лист1!K:K)/$F187,0)</f>
        <v>0</v>
      </c>
      <c r="H187" s="468">
        <f>IFERROR(SUMIF(Лист1!$A:$A,Лист3!$A187,Лист1!L:L)/$F187,0)</f>
        <v>0</v>
      </c>
      <c r="I187" s="468">
        <f>IFERROR(SUMIF(Лист1!$A:$A,Лист3!$A187,Лист1!M:M)/$F187,0)</f>
        <v>0</v>
      </c>
      <c r="J187" s="468">
        <f>IFERROR(SUMIF(Лист1!$A:$A,Лист3!$A187,Лист1!N:N)/$F187,0)</f>
        <v>0</v>
      </c>
      <c r="K187" s="468">
        <f>IFERROR(SUMIF(Лист1!$A:$A,Лист3!$A187,Лист1!O:O)/$F187,0)</f>
        <v>0</v>
      </c>
      <c r="L187" s="468">
        <f>IFERROR(SUMIF(Лист1!$A:$A,Лист3!$A187,Лист1!P:P)/$F187,0)</f>
        <v>0</v>
      </c>
    </row>
    <row r="188" spans="1:12" s="26" customFormat="1" x14ac:dyDescent="0.2">
      <c r="A188" s="338" t="s">
        <v>757</v>
      </c>
      <c r="B188" s="330" t="s">
        <v>769</v>
      </c>
      <c r="C188" s="278" t="s">
        <v>27</v>
      </c>
      <c r="D188" s="436">
        <v>16</v>
      </c>
      <c r="E188" s="93" t="s">
        <v>62</v>
      </c>
      <c r="F188" s="406">
        <v>144</v>
      </c>
      <c r="G188" s="468">
        <f>IFERROR(SUMIF(Лист1!$A:$A,Лист3!$A188,Лист1!K:K)/$F188,0)</f>
        <v>0</v>
      </c>
      <c r="H188" s="468">
        <f>IFERROR(SUMIF(Лист1!$A:$A,Лист3!$A188,Лист1!L:L)/$F188,0)</f>
        <v>0</v>
      </c>
      <c r="I188" s="468">
        <f>IFERROR(SUMIF(Лист1!$A:$A,Лист3!$A188,Лист1!M:M)/$F188,0)</f>
        <v>0</v>
      </c>
      <c r="J188" s="468">
        <f>IFERROR(SUMIF(Лист1!$A:$A,Лист3!$A188,Лист1!N:N)/$F188,0)</f>
        <v>0</v>
      </c>
      <c r="K188" s="468">
        <f>IFERROR(SUMIF(Лист1!$A:$A,Лист3!$A188,Лист1!O:O)/$F188,0)</f>
        <v>0</v>
      </c>
      <c r="L188" s="468">
        <f>IFERROR(SUMIF(Лист1!$A:$A,Лист3!$A188,Лист1!P:P)/$F188,0)</f>
        <v>0</v>
      </c>
    </row>
    <row r="189" spans="1:12" s="26" customFormat="1" x14ac:dyDescent="0.2">
      <c r="A189" s="338" t="s">
        <v>703</v>
      </c>
      <c r="B189" s="599" t="s">
        <v>702</v>
      </c>
      <c r="C189" s="278" t="s">
        <v>27</v>
      </c>
      <c r="D189" s="436">
        <v>16</v>
      </c>
      <c r="E189" s="93" t="s">
        <v>62</v>
      </c>
      <c r="F189" s="406">
        <v>144</v>
      </c>
      <c r="G189" s="468">
        <f>IFERROR(SUMIF(Лист1!$A:$A,Лист3!$A189,Лист1!K:K)/$F189,0)</f>
        <v>0</v>
      </c>
      <c r="H189" s="468">
        <f>IFERROR(SUMIF(Лист1!$A:$A,Лист3!$A189,Лист1!L:L)/$F189,0)</f>
        <v>0</v>
      </c>
      <c r="I189" s="468">
        <f>IFERROR(SUMIF(Лист1!$A:$A,Лист3!$A189,Лист1!M:M)/$F189,0)</f>
        <v>0</v>
      </c>
      <c r="J189" s="468">
        <f>IFERROR(SUMIF(Лист1!$A:$A,Лист3!$A189,Лист1!N:N)/$F189,0)</f>
        <v>0</v>
      </c>
      <c r="K189" s="468">
        <f>IFERROR(SUMIF(Лист1!$A:$A,Лист3!$A189,Лист1!O:O)/$F189,0)</f>
        <v>0</v>
      </c>
      <c r="L189" s="468">
        <f>IFERROR(SUMIF(Лист1!$A:$A,Лист3!$A189,Лист1!P:P)/$F189,0)</f>
        <v>0</v>
      </c>
    </row>
    <row r="190" spans="1:12" s="26" customFormat="1" x14ac:dyDescent="0.2">
      <c r="A190" s="338" t="s">
        <v>479</v>
      </c>
      <c r="B190" s="659" t="s">
        <v>477</v>
      </c>
      <c r="C190" s="278" t="s">
        <v>27</v>
      </c>
      <c r="D190" s="436">
        <v>16</v>
      </c>
      <c r="E190" s="93" t="s">
        <v>62</v>
      </c>
      <c r="F190" s="406">
        <v>144</v>
      </c>
      <c r="G190" s="468">
        <f>IFERROR(SUMIF(Лист1!$A:$A,Лист3!$A190,Лист1!K:K)/$F190,0)</f>
        <v>0</v>
      </c>
      <c r="H190" s="468">
        <f>IFERROR(SUMIF(Лист1!$A:$A,Лист3!$A190,Лист1!L:L)/$F190,0)</f>
        <v>0</v>
      </c>
      <c r="I190" s="468">
        <f>IFERROR(SUMIF(Лист1!$A:$A,Лист3!$A190,Лист1!M:M)/$F190,0)</f>
        <v>0</v>
      </c>
      <c r="J190" s="468">
        <f>IFERROR(SUMIF(Лист1!$A:$A,Лист3!$A190,Лист1!N:N)/$F190,0)</f>
        <v>0</v>
      </c>
      <c r="K190" s="468">
        <f>IFERROR(SUMIF(Лист1!$A:$A,Лист3!$A190,Лист1!O:O)/$F190,0)</f>
        <v>0</v>
      </c>
      <c r="L190" s="468">
        <f>IFERROR(SUMIF(Лист1!$A:$A,Лист3!$A190,Лист1!P:P)/$F190,0)</f>
        <v>0</v>
      </c>
    </row>
    <row r="191" spans="1:12" s="26" customFormat="1" x14ac:dyDescent="0.2">
      <c r="A191" s="338" t="s">
        <v>480</v>
      </c>
      <c r="B191" s="659" t="s">
        <v>478</v>
      </c>
      <c r="C191" s="278" t="s">
        <v>27</v>
      </c>
      <c r="D191" s="436">
        <v>16</v>
      </c>
      <c r="E191" s="93" t="s">
        <v>62</v>
      </c>
      <c r="F191" s="406">
        <v>144</v>
      </c>
      <c r="G191" s="468">
        <f>IFERROR(SUMIF(Лист1!$A:$A,Лист3!$A191,Лист1!K:K)/$F191,0)</f>
        <v>0</v>
      </c>
      <c r="H191" s="468">
        <f>IFERROR(SUMIF(Лист1!$A:$A,Лист3!$A191,Лист1!L:L)/$F191,0)</f>
        <v>0</v>
      </c>
      <c r="I191" s="468">
        <f>IFERROR(SUMIF(Лист1!$A:$A,Лист3!$A191,Лист1!M:M)/$F191,0)</f>
        <v>0</v>
      </c>
      <c r="J191" s="468">
        <f>IFERROR(SUMIF(Лист1!$A:$A,Лист3!$A191,Лист1!N:N)/$F191,0)</f>
        <v>0</v>
      </c>
      <c r="K191" s="468">
        <f>IFERROR(SUMIF(Лист1!$A:$A,Лист3!$A191,Лист1!O:O)/$F191,0)</f>
        <v>0</v>
      </c>
      <c r="L191" s="468">
        <f>IFERROR(SUMIF(Лист1!$A:$A,Лист3!$A191,Лист1!P:P)/$F191,0)</f>
        <v>0</v>
      </c>
    </row>
    <row r="192" spans="1:12" s="26" customFormat="1" x14ac:dyDescent="0.2">
      <c r="A192" s="338" t="s">
        <v>312</v>
      </c>
      <c r="B192" s="331" t="s">
        <v>43</v>
      </c>
      <c r="C192" s="105" t="s">
        <v>30</v>
      </c>
      <c r="D192" s="438">
        <v>10</v>
      </c>
      <c r="E192" s="93" t="s">
        <v>62</v>
      </c>
      <c r="F192" s="462">
        <v>84</v>
      </c>
      <c r="G192" s="468">
        <f>IFERROR(SUMIF(Лист1!$A:$A,Лист3!$A192,Лист1!K:K)/$F192,0)</f>
        <v>0</v>
      </c>
      <c r="H192" s="468">
        <f>IFERROR(SUMIF(Лист1!$A:$A,Лист3!$A192,Лист1!L:L)/$F192,0)</f>
        <v>0</v>
      </c>
      <c r="I192" s="468">
        <f>IFERROR(SUMIF(Лист1!$A:$A,Лист3!$A192,Лист1!M:M)/$F192,0)</f>
        <v>0</v>
      </c>
      <c r="J192" s="468">
        <f>IFERROR(SUMIF(Лист1!$A:$A,Лист3!$A192,Лист1!N:N)/$F192,0)</f>
        <v>0</v>
      </c>
      <c r="K192" s="468">
        <f>IFERROR(SUMIF(Лист1!$A:$A,Лист3!$A192,Лист1!O:O)/$F192,0)</f>
        <v>0</v>
      </c>
      <c r="L192" s="468">
        <f>IFERROR(SUMIF(Лист1!$A:$A,Лист3!$A192,Лист1!P:P)/$F192,0)</f>
        <v>0</v>
      </c>
    </row>
    <row r="193" spans="1:12" s="26" customFormat="1" x14ac:dyDescent="0.2">
      <c r="A193" s="338" t="s">
        <v>313</v>
      </c>
      <c r="B193" s="330" t="s">
        <v>40</v>
      </c>
      <c r="C193" s="278" t="s">
        <v>30</v>
      </c>
      <c r="D193" s="436">
        <v>10</v>
      </c>
      <c r="E193" s="93" t="s">
        <v>62</v>
      </c>
      <c r="F193" s="127">
        <v>84</v>
      </c>
      <c r="G193" s="468">
        <f>IFERROR(SUMIF(Лист1!$A:$A,Лист3!$A193,Лист1!K:K)/$F193,0)</f>
        <v>0</v>
      </c>
      <c r="H193" s="468">
        <f>IFERROR(SUMIF(Лист1!$A:$A,Лист3!$A193,Лист1!L:L)/$F193,0)</f>
        <v>0</v>
      </c>
      <c r="I193" s="468">
        <f>IFERROR(SUMIF(Лист1!$A:$A,Лист3!$A193,Лист1!M:M)/$F193,0)</f>
        <v>0</v>
      </c>
      <c r="J193" s="468">
        <f>IFERROR(SUMIF(Лист1!$A:$A,Лист3!$A193,Лист1!N:N)/$F193,0)</f>
        <v>0</v>
      </c>
      <c r="K193" s="468">
        <f>IFERROR(SUMIF(Лист1!$A:$A,Лист3!$A193,Лист1!O:O)/$F193,0)</f>
        <v>0</v>
      </c>
      <c r="L193" s="468">
        <f>IFERROR(SUMIF(Лист1!$A:$A,Лист3!$A193,Лист1!P:P)/$F193,0)</f>
        <v>0</v>
      </c>
    </row>
    <row r="194" spans="1:12" s="26" customFormat="1" x14ac:dyDescent="0.2">
      <c r="A194" s="338" t="s">
        <v>314</v>
      </c>
      <c r="B194" s="330" t="s">
        <v>42</v>
      </c>
      <c r="C194" s="278" t="s">
        <v>30</v>
      </c>
      <c r="D194" s="436">
        <v>10</v>
      </c>
      <c r="E194" s="93" t="s">
        <v>62</v>
      </c>
      <c r="F194" s="127">
        <v>84</v>
      </c>
      <c r="G194" s="468">
        <f>IFERROR(SUMIF(Лист1!$A:$A,Лист3!$A194,Лист1!K:K)/$F194,0)</f>
        <v>0</v>
      </c>
      <c r="H194" s="468">
        <f>IFERROR(SUMIF(Лист1!$A:$A,Лист3!$A194,Лист1!L:L)/$F194,0)</f>
        <v>0</v>
      </c>
      <c r="I194" s="468">
        <f>IFERROR(SUMIF(Лист1!$A:$A,Лист3!$A194,Лист1!M:M)/$F194,0)</f>
        <v>0</v>
      </c>
      <c r="J194" s="468">
        <f>IFERROR(SUMIF(Лист1!$A:$A,Лист3!$A194,Лист1!N:N)/$F194,0)</f>
        <v>0</v>
      </c>
      <c r="K194" s="468">
        <f>IFERROR(SUMIF(Лист1!$A:$A,Лист3!$A194,Лист1!O:O)/$F194,0)</f>
        <v>0</v>
      </c>
      <c r="L194" s="468">
        <f>IFERROR(SUMIF(Лист1!$A:$A,Лист3!$A194,Лист1!P:P)/$F194,0)</f>
        <v>0</v>
      </c>
    </row>
    <row r="195" spans="1:12" s="26" customFormat="1" x14ac:dyDescent="0.2">
      <c r="A195" s="338" t="s">
        <v>315</v>
      </c>
      <c r="B195" s="330" t="s">
        <v>188</v>
      </c>
      <c r="C195" s="278" t="s">
        <v>30</v>
      </c>
      <c r="D195" s="436">
        <v>10</v>
      </c>
      <c r="E195" s="93" t="s">
        <v>62</v>
      </c>
      <c r="F195" s="127">
        <v>84</v>
      </c>
      <c r="G195" s="468">
        <f>IFERROR(SUMIF(Лист1!$A:$A,Лист3!$A195,Лист1!K:K)/$F195,0)</f>
        <v>0</v>
      </c>
      <c r="H195" s="468">
        <f>IFERROR(SUMIF(Лист1!$A:$A,Лист3!$A195,Лист1!L:L)/$F195,0)</f>
        <v>0</v>
      </c>
      <c r="I195" s="468">
        <f>IFERROR(SUMIF(Лист1!$A:$A,Лист3!$A195,Лист1!M:M)/$F195,0)</f>
        <v>0</v>
      </c>
      <c r="J195" s="468">
        <f>IFERROR(SUMIF(Лист1!$A:$A,Лист3!$A195,Лист1!N:N)/$F195,0)</f>
        <v>0</v>
      </c>
      <c r="K195" s="468">
        <f>IFERROR(SUMIF(Лист1!$A:$A,Лист3!$A195,Лист1!O:O)/$F195,0)</f>
        <v>0</v>
      </c>
      <c r="L195" s="468">
        <f>IFERROR(SUMIF(Лист1!$A:$A,Лист3!$A195,Лист1!P:P)/$F195,0)</f>
        <v>0</v>
      </c>
    </row>
    <row r="196" spans="1:12" s="26" customFormat="1" x14ac:dyDescent="0.2">
      <c r="A196" s="338" t="s">
        <v>316</v>
      </c>
      <c r="B196" s="331" t="s">
        <v>41</v>
      </c>
      <c r="C196" s="105" t="s">
        <v>30</v>
      </c>
      <c r="D196" s="438">
        <v>10</v>
      </c>
      <c r="E196" s="93" t="s">
        <v>62</v>
      </c>
      <c r="F196" s="462">
        <v>84</v>
      </c>
      <c r="G196" s="468">
        <f>IFERROR(SUMIF(Лист1!$A:$A,Лист3!$A196,Лист1!K:K)/$F196,0)</f>
        <v>0</v>
      </c>
      <c r="H196" s="468">
        <f>IFERROR(SUMIF(Лист1!$A:$A,Лист3!$A196,Лист1!L:L)/$F196,0)</f>
        <v>0</v>
      </c>
      <c r="I196" s="468">
        <f>IFERROR(SUMIF(Лист1!$A:$A,Лист3!$A196,Лист1!M:M)/$F196,0)</f>
        <v>0</v>
      </c>
      <c r="J196" s="468">
        <f>IFERROR(SUMIF(Лист1!$A:$A,Лист3!$A196,Лист1!N:N)/$F196,0)</f>
        <v>0</v>
      </c>
      <c r="K196" s="468">
        <f>IFERROR(SUMIF(Лист1!$A:$A,Лист3!$A196,Лист1!O:O)/$F196,0)</f>
        <v>0</v>
      </c>
      <c r="L196" s="468">
        <f>IFERROR(SUMIF(Лист1!$A:$A,Лист3!$A196,Лист1!P:P)/$F196,0)</f>
        <v>0</v>
      </c>
    </row>
    <row r="197" spans="1:12" s="26" customFormat="1" x14ac:dyDescent="0.2">
      <c r="A197" s="338" t="s">
        <v>317</v>
      </c>
      <c r="B197" s="330" t="s">
        <v>192</v>
      </c>
      <c r="C197" s="278" t="s">
        <v>30</v>
      </c>
      <c r="D197" s="436">
        <v>10</v>
      </c>
      <c r="E197" s="93" t="s">
        <v>62</v>
      </c>
      <c r="F197" s="127">
        <v>84</v>
      </c>
      <c r="G197" s="468">
        <f>IFERROR(SUMIF(Лист1!$A:$A,Лист3!$A197,Лист1!K:K)/$F197,0)</f>
        <v>0</v>
      </c>
      <c r="H197" s="468">
        <f>IFERROR(SUMIF(Лист1!$A:$A,Лист3!$A197,Лист1!L:L)/$F197,0)</f>
        <v>0</v>
      </c>
      <c r="I197" s="468">
        <f>IFERROR(SUMIF(Лист1!$A:$A,Лист3!$A197,Лист1!M:M)/$F197,0)</f>
        <v>0</v>
      </c>
      <c r="J197" s="468">
        <f>IFERROR(SUMIF(Лист1!$A:$A,Лист3!$A197,Лист1!N:N)/$F197,0)</f>
        <v>0</v>
      </c>
      <c r="K197" s="468">
        <f>IFERROR(SUMIF(Лист1!$A:$A,Лист3!$A197,Лист1!O:O)/$F197,0)</f>
        <v>0</v>
      </c>
      <c r="L197" s="468">
        <f>IFERROR(SUMIF(Лист1!$A:$A,Лист3!$A197,Лист1!P:P)/$F197,0)</f>
        <v>0</v>
      </c>
    </row>
    <row r="198" spans="1:12" s="26" customFormat="1" x14ac:dyDescent="0.2">
      <c r="A198" s="338" t="s">
        <v>318</v>
      </c>
      <c r="B198" s="331" t="s">
        <v>44</v>
      </c>
      <c r="C198" s="105" t="s">
        <v>30</v>
      </c>
      <c r="D198" s="438">
        <v>10</v>
      </c>
      <c r="E198" s="93" t="s">
        <v>62</v>
      </c>
      <c r="F198" s="462">
        <v>84</v>
      </c>
      <c r="G198" s="468">
        <f>IFERROR(SUMIF(Лист1!$A:$A,Лист3!$A198,Лист1!K:K)/$F198,0)</f>
        <v>0</v>
      </c>
      <c r="H198" s="468">
        <f>IFERROR(SUMIF(Лист1!$A:$A,Лист3!$A198,Лист1!L:L)/$F198,0)</f>
        <v>0</v>
      </c>
      <c r="I198" s="468">
        <f>IFERROR(SUMIF(Лист1!$A:$A,Лист3!$A198,Лист1!M:M)/$F198,0)</f>
        <v>0</v>
      </c>
      <c r="J198" s="468">
        <f>IFERROR(SUMIF(Лист1!$A:$A,Лист3!$A198,Лист1!N:N)/$F198,0)</f>
        <v>0</v>
      </c>
      <c r="K198" s="468">
        <f>IFERROR(SUMIF(Лист1!$A:$A,Лист3!$A198,Лист1!O:O)/$F198,0)</f>
        <v>0</v>
      </c>
      <c r="L198" s="468">
        <f>IFERROR(SUMIF(Лист1!$A:$A,Лист3!$A198,Лист1!P:P)/$F198,0)</f>
        <v>0</v>
      </c>
    </row>
    <row r="199" spans="1:12" s="26" customFormat="1" x14ac:dyDescent="0.2">
      <c r="A199" s="338" t="s">
        <v>319</v>
      </c>
      <c r="B199" s="330" t="s">
        <v>75</v>
      </c>
      <c r="C199" s="278" t="s">
        <v>30</v>
      </c>
      <c r="D199" s="436">
        <v>10</v>
      </c>
      <c r="E199" s="93" t="s">
        <v>62</v>
      </c>
      <c r="F199" s="127">
        <v>84</v>
      </c>
      <c r="G199" s="468">
        <f>IFERROR(SUMIF(Лист1!$A:$A,Лист3!$A199,Лист1!K:K)/$F199,0)</f>
        <v>0</v>
      </c>
      <c r="H199" s="468">
        <f>IFERROR(SUMIF(Лист1!$A:$A,Лист3!$A199,Лист1!L:L)/$F199,0)</f>
        <v>0</v>
      </c>
      <c r="I199" s="468">
        <f>IFERROR(SUMIF(Лист1!$A:$A,Лист3!$A199,Лист1!M:M)/$F199,0)</f>
        <v>0</v>
      </c>
      <c r="J199" s="468">
        <f>IFERROR(SUMIF(Лист1!$A:$A,Лист3!$A199,Лист1!N:N)/$F199,0)</f>
        <v>0</v>
      </c>
      <c r="K199" s="468">
        <f>IFERROR(SUMIF(Лист1!$A:$A,Лист3!$A199,Лист1!O:O)/$F199,0)</f>
        <v>0</v>
      </c>
      <c r="L199" s="468">
        <f>IFERROR(SUMIF(Лист1!$A:$A,Лист3!$A199,Лист1!P:P)/$F199,0)</f>
        <v>0</v>
      </c>
    </row>
    <row r="200" spans="1:12" s="26" customFormat="1" x14ac:dyDescent="0.2">
      <c r="A200" s="338" t="s">
        <v>320</v>
      </c>
      <c r="B200" s="330" t="s">
        <v>178</v>
      </c>
      <c r="C200" s="278" t="s">
        <v>30</v>
      </c>
      <c r="D200" s="436">
        <v>10</v>
      </c>
      <c r="E200" s="93" t="s">
        <v>62</v>
      </c>
      <c r="F200" s="127">
        <v>84</v>
      </c>
      <c r="G200" s="468">
        <f>IFERROR(SUMIF(Лист1!$A:$A,Лист3!$A200,Лист1!K:K)/$F200,0)</f>
        <v>0</v>
      </c>
      <c r="H200" s="468">
        <f>IFERROR(SUMIF(Лист1!$A:$A,Лист3!$A200,Лист1!L:L)/$F200,0)</f>
        <v>0</v>
      </c>
      <c r="I200" s="468">
        <f>IFERROR(SUMIF(Лист1!$A:$A,Лист3!$A200,Лист1!M:M)/$F200,0)</f>
        <v>0</v>
      </c>
      <c r="J200" s="468">
        <f>IFERROR(SUMIF(Лист1!$A:$A,Лист3!$A200,Лист1!N:N)/$F200,0)</f>
        <v>0</v>
      </c>
      <c r="K200" s="468">
        <f>IFERROR(SUMIF(Лист1!$A:$A,Лист3!$A200,Лист1!O:O)/$F200,0)</f>
        <v>0</v>
      </c>
      <c r="L200" s="468">
        <f>IFERROR(SUMIF(Лист1!$A:$A,Лист3!$A200,Лист1!P:P)/$F200,0)</f>
        <v>0</v>
      </c>
    </row>
    <row r="201" spans="1:12" s="26" customFormat="1" ht="13.5" thickBot="1" x14ac:dyDescent="0.25">
      <c r="A201" s="338" t="s">
        <v>321</v>
      </c>
      <c r="B201" s="330" t="s">
        <v>179</v>
      </c>
      <c r="C201" s="280" t="s">
        <v>30</v>
      </c>
      <c r="D201" s="439">
        <v>10</v>
      </c>
      <c r="E201" s="94" t="s">
        <v>62</v>
      </c>
      <c r="F201" s="117">
        <v>84</v>
      </c>
      <c r="G201" s="468">
        <f>IFERROR(SUMIF(Лист1!$A:$A,Лист3!$A201,Лист1!K:K)/$F201,0)</f>
        <v>0</v>
      </c>
      <c r="H201" s="468">
        <f>IFERROR(SUMIF(Лист1!$A:$A,Лист3!$A201,Лист1!L:L)/$F201,0)</f>
        <v>0</v>
      </c>
      <c r="I201" s="468">
        <f>IFERROR(SUMIF(Лист1!$A:$A,Лист3!$A201,Лист1!M:M)/$F201,0)</f>
        <v>0</v>
      </c>
      <c r="J201" s="468">
        <f>IFERROR(SUMIF(Лист1!$A:$A,Лист3!$A201,Лист1!N:N)/$F201,0)</f>
        <v>0</v>
      </c>
      <c r="K201" s="468">
        <f>IFERROR(SUMIF(Лист1!$A:$A,Лист3!$A201,Лист1!O:O)/$F201,0)</f>
        <v>0</v>
      </c>
      <c r="L201" s="468">
        <f>IFERROR(SUMIF(Лист1!$A:$A,Лист3!$A201,Лист1!P:P)/$F201,0)</f>
        <v>0</v>
      </c>
    </row>
    <row r="202" spans="1:12" s="26" customFormat="1" ht="13.5" thickBot="1" x14ac:dyDescent="0.25">
      <c r="A202" s="338"/>
      <c r="B202" s="226" t="s">
        <v>34</v>
      </c>
      <c r="C202" s="227"/>
      <c r="D202" s="228"/>
      <c r="E202" s="228"/>
      <c r="F202" s="230"/>
      <c r="G202" s="468">
        <f>IFERROR(SUMIF(Лист1!$A:$A,Лист3!$A202,Лист1!K:K)/$F202,0)</f>
        <v>0</v>
      </c>
      <c r="H202" s="468">
        <f>IFERROR(SUMIF(Лист1!$A:$A,Лист3!$A202,Лист1!L:L)/$F202,0)</f>
        <v>0</v>
      </c>
      <c r="I202" s="468">
        <f>IFERROR(SUMIF(Лист1!$A:$A,Лист3!$A202,Лист1!M:M)/$F202,0)</f>
        <v>0</v>
      </c>
      <c r="J202" s="468">
        <f>IFERROR(SUMIF(Лист1!$A:$A,Лист3!$A202,Лист1!N:N)/$F202,0)</f>
        <v>0</v>
      </c>
      <c r="K202" s="468">
        <f>IFERROR(SUMIF(Лист1!$A:$A,Лист3!$A202,Лист1!O:O)/$F202,0)</f>
        <v>0</v>
      </c>
      <c r="L202" s="468">
        <f>IFERROR(SUMIF(Лист1!$A:$A,Лист3!$A202,Лист1!P:P)/$F202,0)</f>
        <v>0</v>
      </c>
    </row>
    <row r="203" spans="1:12" s="26" customFormat="1" x14ac:dyDescent="0.2">
      <c r="A203" s="585"/>
      <c r="B203" s="25" t="s">
        <v>664</v>
      </c>
      <c r="C203" s="141"/>
      <c r="D203" s="45"/>
      <c r="E203" s="45"/>
      <c r="F203" s="45"/>
      <c r="G203" s="468">
        <f>IFERROR(SUMIF(Лист1!$A:$A,Лист3!$A203,Лист1!K:K)/$F203,0)</f>
        <v>0</v>
      </c>
      <c r="H203" s="468">
        <f>IFERROR(SUMIF(Лист1!$A:$A,Лист3!$A203,Лист1!L:L)/$F203,0)</f>
        <v>0</v>
      </c>
      <c r="I203" s="468">
        <f>IFERROR(SUMIF(Лист1!$A:$A,Лист3!$A203,Лист1!M:M)/$F203,0)</f>
        <v>0</v>
      </c>
      <c r="J203" s="468">
        <f>IFERROR(SUMIF(Лист1!$A:$A,Лист3!$A203,Лист1!N:N)/$F203,0)</f>
        <v>0</v>
      </c>
      <c r="K203" s="468">
        <f>IFERROR(SUMIF(Лист1!$A:$A,Лист3!$A203,Лист1!O:O)/$F203,0)</f>
        <v>0</v>
      </c>
      <c r="L203" s="468">
        <f>IFERROR(SUMIF(Лист1!$A:$A,Лист3!$A203,Лист1!P:P)/$F203,0)</f>
        <v>0</v>
      </c>
    </row>
    <row r="204" spans="1:12" s="26" customFormat="1" x14ac:dyDescent="0.2">
      <c r="A204" s="691" t="s">
        <v>745</v>
      </c>
      <c r="B204" s="660" t="s">
        <v>665</v>
      </c>
      <c r="C204" s="636" t="s">
        <v>737</v>
      </c>
      <c r="D204" s="107">
        <v>12</v>
      </c>
      <c r="E204" s="112" t="s">
        <v>62</v>
      </c>
      <c r="F204" s="406">
        <v>120</v>
      </c>
      <c r="G204" s="468">
        <f>IFERROR(SUMIF(Лист1!$A:$A,Лист3!$A204,Лист1!K:K)/$F204,0)</f>
        <v>0</v>
      </c>
      <c r="H204" s="468">
        <f>IFERROR(SUMIF(Лист1!$A:$A,Лист3!$A204,Лист1!L:L)/$F204,0)</f>
        <v>0</v>
      </c>
      <c r="I204" s="468">
        <f>IFERROR(SUMIF(Лист1!$A:$A,Лист3!$A204,Лист1!M:M)/$F204,0)</f>
        <v>0</v>
      </c>
      <c r="J204" s="468">
        <f>IFERROR(SUMIF(Лист1!$A:$A,Лист3!$A204,Лист1!N:N)/$F204,0)</f>
        <v>0</v>
      </c>
      <c r="K204" s="468">
        <f>IFERROR(SUMIF(Лист1!$A:$A,Лист3!$A204,Лист1!O:O)/$F204,0)</f>
        <v>0</v>
      </c>
      <c r="L204" s="468">
        <f>IFERROR(SUMIF(Лист1!$A:$A,Лист3!$A204,Лист1!P:P)/$F204,0)</f>
        <v>0</v>
      </c>
    </row>
    <row r="205" spans="1:12" s="26" customFormat="1" x14ac:dyDescent="0.2">
      <c r="A205" s="691" t="s">
        <v>746</v>
      </c>
      <c r="B205" s="660" t="s">
        <v>674</v>
      </c>
      <c r="C205" s="636" t="s">
        <v>737</v>
      </c>
      <c r="D205" s="107">
        <v>12</v>
      </c>
      <c r="E205" s="112" t="s">
        <v>62</v>
      </c>
      <c r="F205" s="406">
        <v>120</v>
      </c>
      <c r="G205" s="468">
        <f>IFERROR(SUMIF(Лист1!$A:$A,Лист3!$A205,Лист1!K:K)/$F205,0)</f>
        <v>0</v>
      </c>
      <c r="H205" s="468">
        <f>IFERROR(SUMIF(Лист1!$A:$A,Лист3!$A205,Лист1!L:L)/$F205,0)</f>
        <v>0</v>
      </c>
      <c r="I205" s="468">
        <f>IFERROR(SUMIF(Лист1!$A:$A,Лист3!$A205,Лист1!M:M)/$F205,0)</f>
        <v>0</v>
      </c>
      <c r="J205" s="468">
        <f>IFERROR(SUMIF(Лист1!$A:$A,Лист3!$A205,Лист1!N:N)/$F205,0)</f>
        <v>0</v>
      </c>
      <c r="K205" s="468">
        <f>IFERROR(SUMIF(Лист1!$A:$A,Лист3!$A205,Лист1!O:O)/$F205,0)</f>
        <v>0</v>
      </c>
      <c r="L205" s="468">
        <f>IFERROR(SUMIF(Лист1!$A:$A,Лист3!$A205,Лист1!P:P)/$F205,0)</f>
        <v>0</v>
      </c>
    </row>
    <row r="206" spans="1:12" s="26" customFormat="1" x14ac:dyDescent="0.2">
      <c r="A206" s="338" t="s">
        <v>739</v>
      </c>
      <c r="B206" s="637" t="s">
        <v>738</v>
      </c>
      <c r="C206" s="278" t="s">
        <v>737</v>
      </c>
      <c r="D206" s="107">
        <v>12</v>
      </c>
      <c r="E206" s="112" t="s">
        <v>62</v>
      </c>
      <c r="F206" s="406">
        <v>120</v>
      </c>
      <c r="G206" s="468">
        <f>IFERROR(SUMIF(Лист1!$A:$A,Лист3!$A206,Лист1!K:K)/$F206,0)</f>
        <v>0</v>
      </c>
      <c r="H206" s="468">
        <f>IFERROR(SUMIF(Лист1!$A:$A,Лист3!$A206,Лист1!L:L)/$F206,0)</f>
        <v>0</v>
      </c>
      <c r="I206" s="468">
        <f>IFERROR(SUMIF(Лист1!$A:$A,Лист3!$A206,Лист1!M:M)/$F206,0)</f>
        <v>0</v>
      </c>
      <c r="J206" s="468">
        <f>IFERROR(SUMIF(Лист1!$A:$A,Лист3!$A206,Лист1!N:N)/$F206,0)</f>
        <v>0</v>
      </c>
      <c r="K206" s="468">
        <f>IFERROR(SUMIF(Лист1!$A:$A,Лист3!$A206,Лист1!O:O)/$F206,0)</f>
        <v>0</v>
      </c>
      <c r="L206" s="468">
        <f>IFERROR(SUMIF(Лист1!$A:$A,Лист3!$A206,Лист1!P:P)/$F206,0)</f>
        <v>0</v>
      </c>
    </row>
    <row r="207" spans="1:12" s="26" customFormat="1" x14ac:dyDescent="0.2">
      <c r="A207" s="338" t="s">
        <v>742</v>
      </c>
      <c r="B207" s="637" t="s">
        <v>740</v>
      </c>
      <c r="C207" s="568" t="s">
        <v>741</v>
      </c>
      <c r="D207" s="569">
        <v>12</v>
      </c>
      <c r="E207" s="629" t="s">
        <v>62</v>
      </c>
      <c r="F207" s="570">
        <v>120</v>
      </c>
      <c r="G207" s="468">
        <f>IFERROR(SUMIF(Лист1!$A:$A,Лист3!$A207,Лист1!K:K)/$F207,0)</f>
        <v>0</v>
      </c>
      <c r="H207" s="468">
        <f>IFERROR(SUMIF(Лист1!$A:$A,Лист3!$A207,Лист1!L:L)/$F207,0)</f>
        <v>0</v>
      </c>
      <c r="I207" s="468">
        <f>IFERROR(SUMIF(Лист1!$A:$A,Лист3!$A207,Лист1!M:M)/$F207,0)</f>
        <v>0</v>
      </c>
      <c r="J207" s="468">
        <f>IFERROR(SUMIF(Лист1!$A:$A,Лист3!$A207,Лист1!N:N)/$F207,0)</f>
        <v>0</v>
      </c>
      <c r="K207" s="468">
        <f>IFERROR(SUMIF(Лист1!$A:$A,Лист3!$A207,Лист1!O:O)/$F207,0)</f>
        <v>0</v>
      </c>
      <c r="L207" s="468">
        <f>IFERROR(SUMIF(Лист1!$A:$A,Лист3!$A207,Лист1!P:P)/$F207,0)</f>
        <v>0</v>
      </c>
    </row>
    <row r="208" spans="1:12" s="26" customFormat="1" ht="13.5" thickBot="1" x14ac:dyDescent="0.25">
      <c r="A208" s="338" t="s">
        <v>814</v>
      </c>
      <c r="B208" s="637" t="s">
        <v>813</v>
      </c>
      <c r="C208" s="568" t="s">
        <v>737</v>
      </c>
      <c r="D208" s="107">
        <v>12</v>
      </c>
      <c r="E208" s="112" t="s">
        <v>62</v>
      </c>
      <c r="F208" s="406">
        <v>120</v>
      </c>
      <c r="G208" s="468">
        <f>IFERROR(SUMIF(Лист1!$A:$A,Лист3!$A208,Лист1!K:K)/$F208,0)</f>
        <v>0</v>
      </c>
      <c r="H208" s="468">
        <f>IFERROR(SUMIF(Лист1!$A:$A,Лист3!$A208,Лист1!L:L)/$F208,0)</f>
        <v>0</v>
      </c>
      <c r="I208" s="468">
        <f>IFERROR(SUMIF(Лист1!$A:$A,Лист3!$A208,Лист1!M:M)/$F208,0)</f>
        <v>0</v>
      </c>
      <c r="J208" s="468">
        <f>IFERROR(SUMIF(Лист1!$A:$A,Лист3!$A208,Лист1!N:N)/$F208,0)</f>
        <v>0</v>
      </c>
      <c r="K208" s="468">
        <f>IFERROR(SUMIF(Лист1!$A:$A,Лист3!$A208,Лист1!O:O)/$F208,0)</f>
        <v>0</v>
      </c>
      <c r="L208" s="468">
        <f>IFERROR(SUMIF(Лист1!$A:$A,Лист3!$A208,Лист1!P:P)/$F208,0)</f>
        <v>0</v>
      </c>
    </row>
    <row r="209" spans="1:12" s="26" customFormat="1" ht="13.5" thickBot="1" x14ac:dyDescent="0.25">
      <c r="A209" s="338"/>
      <c r="B209" s="226" t="s">
        <v>34</v>
      </c>
      <c r="C209" s="227"/>
      <c r="D209" s="228"/>
      <c r="E209" s="228"/>
      <c r="F209" s="230"/>
      <c r="G209" s="468">
        <f>IFERROR(SUMIF(Лист1!$A:$A,Лист3!$A209,Лист1!K:K)/$F209,0)</f>
        <v>0</v>
      </c>
      <c r="H209" s="468">
        <f>IFERROR(SUMIF(Лист1!$A:$A,Лист3!$A209,Лист1!L:L)/$F209,0)</f>
        <v>0</v>
      </c>
      <c r="I209" s="468">
        <f>IFERROR(SUMIF(Лист1!$A:$A,Лист3!$A209,Лист1!M:M)/$F209,0)</f>
        <v>0</v>
      </c>
      <c r="J209" s="468">
        <f>IFERROR(SUMIF(Лист1!$A:$A,Лист3!$A209,Лист1!N:N)/$F209,0)</f>
        <v>0</v>
      </c>
      <c r="K209" s="468">
        <f>IFERROR(SUMIF(Лист1!$A:$A,Лист3!$A209,Лист1!O:O)/$F209,0)</f>
        <v>0</v>
      </c>
      <c r="L209" s="468">
        <f>IFERROR(SUMIF(Лист1!$A:$A,Лист3!$A209,Лист1!P:P)/$F209,0)</f>
        <v>0</v>
      </c>
    </row>
    <row r="210" spans="1:12" s="26" customFormat="1" ht="13.5" thickBot="1" x14ac:dyDescent="0.25">
      <c r="A210" s="338"/>
      <c r="B210" s="25" t="s">
        <v>481</v>
      </c>
      <c r="C210" s="141"/>
      <c r="D210" s="45"/>
      <c r="E210" s="45"/>
      <c r="F210" s="45"/>
      <c r="G210" s="468">
        <f>IFERROR(SUMIF(Лист1!$A:$A,Лист3!$A210,Лист1!K:K)/$F210,0)</f>
        <v>0</v>
      </c>
      <c r="H210" s="468">
        <f>IFERROR(SUMIF(Лист1!$A:$A,Лист3!$A210,Лист1!L:L)/$F210,0)</f>
        <v>0</v>
      </c>
      <c r="I210" s="468">
        <f>IFERROR(SUMIF(Лист1!$A:$A,Лист3!$A210,Лист1!M:M)/$F210,0)</f>
        <v>0</v>
      </c>
      <c r="J210" s="468">
        <f>IFERROR(SUMIF(Лист1!$A:$A,Лист3!$A210,Лист1!N:N)/$F210,0)</f>
        <v>0</v>
      </c>
      <c r="K210" s="468">
        <f>IFERROR(SUMIF(Лист1!$A:$A,Лист3!$A210,Лист1!O:O)/$F210,0)</f>
        <v>0</v>
      </c>
      <c r="L210" s="468">
        <f>IFERROR(SUMIF(Лист1!$A:$A,Лист3!$A210,Лист1!P:P)/$F210,0)</f>
        <v>0</v>
      </c>
    </row>
    <row r="211" spans="1:12" s="26" customFormat="1" x14ac:dyDescent="0.2">
      <c r="A211" s="338" t="s">
        <v>1023</v>
      </c>
      <c r="B211" s="661" t="s">
        <v>482</v>
      </c>
      <c r="C211" s="131" t="s">
        <v>27</v>
      </c>
      <c r="D211" s="91">
        <v>16</v>
      </c>
      <c r="E211" s="111" t="s">
        <v>102</v>
      </c>
      <c r="F211" s="522">
        <v>144</v>
      </c>
      <c r="G211" s="468">
        <f>IFERROR(SUMIF(Лист1!$A:$A,Лист3!$A211,Лист1!K:K)/$F211,0)</f>
        <v>0</v>
      </c>
      <c r="H211" s="468">
        <f>IFERROR(SUMIF(Лист1!$A:$A,Лист3!$A211,Лист1!L:L)/$F211,0)</f>
        <v>0</v>
      </c>
      <c r="I211" s="468">
        <f>IFERROR(SUMIF(Лист1!$A:$A,Лист3!$A211,Лист1!M:M)/$F211,0)</f>
        <v>0</v>
      </c>
      <c r="J211" s="468">
        <f>IFERROR(SUMIF(Лист1!$A:$A,Лист3!$A211,Лист1!N:N)/$F211,0)</f>
        <v>0</v>
      </c>
      <c r="K211" s="468">
        <f>IFERROR(SUMIF(Лист1!$A:$A,Лист3!$A211,Лист1!O:O)/$F211,0)</f>
        <v>0</v>
      </c>
      <c r="L211" s="468">
        <f>IFERROR(SUMIF(Лист1!$A:$A,Лист3!$A211,Лист1!P:P)/$F211,0)</f>
        <v>0</v>
      </c>
    </row>
    <row r="212" spans="1:12" s="26" customFormat="1" ht="13.5" thickBot="1" x14ac:dyDescent="0.25">
      <c r="A212" s="338">
        <v>31495</v>
      </c>
      <c r="B212" s="333" t="s">
        <v>751</v>
      </c>
      <c r="C212" s="117" t="s">
        <v>27</v>
      </c>
      <c r="D212" s="94">
        <v>16</v>
      </c>
      <c r="E212" s="113" t="s">
        <v>102</v>
      </c>
      <c r="F212" s="524">
        <v>144</v>
      </c>
      <c r="G212" s="468">
        <f>IFERROR(SUMIF(Лист1!$A:$A,Лист3!$A212,Лист1!K:K)/$F212,0)</f>
        <v>0</v>
      </c>
      <c r="H212" s="468">
        <f>IFERROR(SUMIF(Лист1!$A:$A,Лист3!$A212,Лист1!L:L)/$F212,0)</f>
        <v>0</v>
      </c>
      <c r="I212" s="468">
        <f>IFERROR(SUMIF(Лист1!$A:$A,Лист3!$A212,Лист1!M:M)/$F212,0)</f>
        <v>0</v>
      </c>
      <c r="J212" s="468">
        <f>IFERROR(SUMIF(Лист1!$A:$A,Лист3!$A212,Лист1!N:N)/$F212,0)</f>
        <v>0</v>
      </c>
      <c r="K212" s="468">
        <f>IFERROR(SUMIF(Лист1!$A:$A,Лист3!$A212,Лист1!O:O)/$F212,0)</f>
        <v>0</v>
      </c>
      <c r="L212" s="468">
        <f>IFERROR(SUMIF(Лист1!$A:$A,Лист3!$A212,Лист1!P:P)/$F212,0)</f>
        <v>0</v>
      </c>
    </row>
    <row r="213" spans="1:12" s="26" customFormat="1" ht="13.5" thickBot="1" x14ac:dyDescent="0.25">
      <c r="A213" s="338">
        <v>31494</v>
      </c>
      <c r="B213" s="662" t="s">
        <v>779</v>
      </c>
      <c r="C213" s="117" t="s">
        <v>27</v>
      </c>
      <c r="D213" s="94">
        <v>16</v>
      </c>
      <c r="E213" s="113" t="s">
        <v>102</v>
      </c>
      <c r="F213" s="524">
        <v>144</v>
      </c>
      <c r="G213" s="468">
        <f>IFERROR(SUMIF(Лист1!$A:$A,Лист3!$A213,Лист1!K:K)/$F213,0)</f>
        <v>0</v>
      </c>
      <c r="H213" s="468">
        <f>IFERROR(SUMIF(Лист1!$A:$A,Лист3!$A213,Лист1!L:L)/$F213,0)</f>
        <v>0</v>
      </c>
      <c r="I213" s="468">
        <f>IFERROR(SUMIF(Лист1!$A:$A,Лист3!$A213,Лист1!M:M)/$F213,0)</f>
        <v>0</v>
      </c>
      <c r="J213" s="468">
        <f>IFERROR(SUMIF(Лист1!$A:$A,Лист3!$A213,Лист1!N:N)/$F213,0)</f>
        <v>0</v>
      </c>
      <c r="K213" s="468">
        <f>IFERROR(SUMIF(Лист1!$A:$A,Лист3!$A213,Лист1!O:O)/$F213,0)</f>
        <v>0</v>
      </c>
      <c r="L213" s="468">
        <f>IFERROR(SUMIF(Лист1!$A:$A,Лист3!$A213,Лист1!P:P)/$F213,0)</f>
        <v>0</v>
      </c>
    </row>
    <row r="214" spans="1:12" s="26" customFormat="1" ht="13.5" thickBot="1" x14ac:dyDescent="0.25">
      <c r="A214" s="338"/>
      <c r="B214" s="519" t="s">
        <v>34</v>
      </c>
      <c r="C214" s="520"/>
      <c r="D214" s="493"/>
      <c r="E214" s="493"/>
      <c r="F214" s="521"/>
      <c r="G214" s="468">
        <f>IFERROR(SUMIF(Лист1!$A:$A,Лист3!$A214,Лист1!K:K)/$F214,0)</f>
        <v>0</v>
      </c>
      <c r="H214" s="468">
        <f>IFERROR(SUMIF(Лист1!$A:$A,Лист3!$A214,Лист1!L:L)/$F214,0)</f>
        <v>0</v>
      </c>
      <c r="I214" s="468">
        <f>IFERROR(SUMIF(Лист1!$A:$A,Лист3!$A214,Лист1!M:M)/$F214,0)</f>
        <v>0</v>
      </c>
      <c r="J214" s="468">
        <f>IFERROR(SUMIF(Лист1!$A:$A,Лист3!$A214,Лист1!N:N)/$F214,0)</f>
        <v>0</v>
      </c>
      <c r="K214" s="468">
        <f>IFERROR(SUMIF(Лист1!$A:$A,Лист3!$A214,Лист1!O:O)/$F214,0)</f>
        <v>0</v>
      </c>
      <c r="L214" s="468">
        <f>IFERROR(SUMIF(Лист1!$A:$A,Лист3!$A214,Лист1!P:P)/$F214,0)</f>
        <v>0</v>
      </c>
    </row>
    <row r="215" spans="1:12" s="26" customFormat="1" ht="13.5" thickBot="1" x14ac:dyDescent="0.25">
      <c r="A215" s="338"/>
      <c r="B215" s="307" t="s">
        <v>16</v>
      </c>
      <c r="C215" s="308"/>
      <c r="D215" s="309"/>
      <c r="E215" s="309"/>
      <c r="F215" s="309"/>
      <c r="G215" s="468">
        <f>IFERROR(SUMIF(Лист1!$A:$A,Лист3!$A215,Лист1!K:K)/$F215,0)</f>
        <v>0</v>
      </c>
      <c r="H215" s="468">
        <f>IFERROR(SUMIF(Лист1!$A:$A,Лист3!$A215,Лист1!L:L)/$F215,0)</f>
        <v>0</v>
      </c>
      <c r="I215" s="468">
        <f>IFERROR(SUMIF(Лист1!$A:$A,Лист3!$A215,Лист1!M:M)/$F215,0)</f>
        <v>0</v>
      </c>
      <c r="J215" s="468">
        <f>IFERROR(SUMIF(Лист1!$A:$A,Лист3!$A215,Лист1!N:N)/$F215,0)</f>
        <v>0</v>
      </c>
      <c r="K215" s="468">
        <f>IFERROR(SUMIF(Лист1!$A:$A,Лист3!$A215,Лист1!O:O)/$F215,0)</f>
        <v>0</v>
      </c>
      <c r="L215" s="468">
        <f>IFERROR(SUMIF(Лист1!$A:$A,Лист3!$A215,Лист1!P:P)/$F215,0)</f>
        <v>0</v>
      </c>
    </row>
    <row r="216" spans="1:12" s="26" customFormat="1" x14ac:dyDescent="0.2">
      <c r="A216" s="338" t="s">
        <v>322</v>
      </c>
      <c r="B216" s="329" t="s">
        <v>135</v>
      </c>
      <c r="C216" s="104" t="s">
        <v>37</v>
      </c>
      <c r="D216" s="284">
        <v>15</v>
      </c>
      <c r="E216" s="95" t="s">
        <v>102</v>
      </c>
      <c r="F216" s="115">
        <v>168</v>
      </c>
      <c r="G216" s="468">
        <f>IFERROR(SUMIF(Лист1!$A:$A,Лист3!$A216,Лист1!K:K)/$F216,0)</f>
        <v>0</v>
      </c>
      <c r="H216" s="468">
        <f>IFERROR(SUMIF(Лист1!$A:$A,Лист3!$A216,Лист1!L:L)/$F216,0)</f>
        <v>0</v>
      </c>
      <c r="I216" s="468">
        <f>IFERROR(SUMIF(Лист1!$A:$A,Лист3!$A216,Лист1!M:M)/$F216,0)</f>
        <v>0</v>
      </c>
      <c r="J216" s="468">
        <f>IFERROR(SUMIF(Лист1!$A:$A,Лист3!$A216,Лист1!N:N)/$F216,0)</f>
        <v>0</v>
      </c>
      <c r="K216" s="468">
        <f>IFERROR(SUMIF(Лист1!$A:$A,Лист3!$A216,Лист1!O:O)/$F216,0)</f>
        <v>0</v>
      </c>
      <c r="L216" s="468">
        <f>IFERROR(SUMIF(Лист1!$A:$A,Лист3!$A216,Лист1!P:P)/$F216,0)</f>
        <v>0</v>
      </c>
    </row>
    <row r="217" spans="1:12" s="26" customFormat="1" x14ac:dyDescent="0.2">
      <c r="A217" s="338" t="s">
        <v>323</v>
      </c>
      <c r="B217" s="331" t="s">
        <v>46</v>
      </c>
      <c r="C217" s="272" t="s">
        <v>37</v>
      </c>
      <c r="D217" s="275">
        <v>15</v>
      </c>
      <c r="E217" s="97" t="s">
        <v>102</v>
      </c>
      <c r="F217" s="462">
        <v>168</v>
      </c>
      <c r="G217" s="468">
        <f>IFERROR(SUMIF(Лист1!$A:$A,Лист3!$A217,Лист1!K:K)/$F217,0)</f>
        <v>0</v>
      </c>
      <c r="H217" s="468">
        <f>IFERROR(SUMIF(Лист1!$A:$A,Лист3!$A217,Лист1!L:L)/$F217,0)</f>
        <v>0</v>
      </c>
      <c r="I217" s="468">
        <f>IFERROR(SUMIF(Лист1!$A:$A,Лист3!$A217,Лист1!M:M)/$F217,0)</f>
        <v>0</v>
      </c>
      <c r="J217" s="468">
        <f>IFERROR(SUMIF(Лист1!$A:$A,Лист3!$A217,Лист1!N:N)/$F217,0)</f>
        <v>0</v>
      </c>
      <c r="K217" s="468">
        <f>IFERROR(SUMIF(Лист1!$A:$A,Лист3!$A217,Лист1!O:O)/$F217,0)</f>
        <v>0</v>
      </c>
      <c r="L217" s="468">
        <f>IFERROR(SUMIF(Лист1!$A:$A,Лист3!$A217,Лист1!P:P)/$F217,0)</f>
        <v>0</v>
      </c>
    </row>
    <row r="218" spans="1:12" s="26" customFormat="1" x14ac:dyDescent="0.2">
      <c r="A218" s="338" t="s">
        <v>635</v>
      </c>
      <c r="B218" s="330" t="s">
        <v>634</v>
      </c>
      <c r="C218" s="50" t="s">
        <v>2</v>
      </c>
      <c r="D218" s="581">
        <v>18</v>
      </c>
      <c r="E218" s="93" t="s">
        <v>102</v>
      </c>
      <c r="F218" s="52">
        <v>147</v>
      </c>
      <c r="G218" s="468">
        <f>IFERROR(SUMIF(Лист1!$A:$A,Лист3!$A218,Лист1!K:K)/$F218,0)</f>
        <v>0</v>
      </c>
      <c r="H218" s="468">
        <f>IFERROR(SUMIF(Лист1!$A:$A,Лист3!$A218,Лист1!L:L)/$F218,0)</f>
        <v>0</v>
      </c>
      <c r="I218" s="468">
        <f>IFERROR(SUMIF(Лист1!$A:$A,Лист3!$A218,Лист1!M:M)/$F218,0)</f>
        <v>0</v>
      </c>
      <c r="J218" s="468">
        <f>IFERROR(SUMIF(Лист1!$A:$A,Лист3!$A218,Лист1!N:N)/$F218,0)</f>
        <v>0</v>
      </c>
      <c r="K218" s="468">
        <f>IFERROR(SUMIF(Лист1!$A:$A,Лист3!$A218,Лист1!O:O)/$F218,0)</f>
        <v>0</v>
      </c>
      <c r="L218" s="468">
        <f>IFERROR(SUMIF(Лист1!$A:$A,Лист3!$A218,Лист1!P:P)/$F218,0)</f>
        <v>0</v>
      </c>
    </row>
    <row r="219" spans="1:12" s="26" customFormat="1" x14ac:dyDescent="0.2">
      <c r="A219" s="338" t="s">
        <v>1029</v>
      </c>
      <c r="B219" s="637" t="s">
        <v>690</v>
      </c>
      <c r="C219" s="630" t="s">
        <v>172</v>
      </c>
      <c r="D219" s="631">
        <v>16</v>
      </c>
      <c r="E219" s="93" t="s">
        <v>102</v>
      </c>
      <c r="F219" s="536">
        <v>144</v>
      </c>
      <c r="G219" s="468">
        <f>IFERROR(SUMIF(Лист1!$A:$A,Лист3!$A219,Лист1!K:K)/$F219,0)</f>
        <v>0</v>
      </c>
      <c r="H219" s="468">
        <f>IFERROR(SUMIF(Лист1!$A:$A,Лист3!$A219,Лист1!L:L)/$F219,0)</f>
        <v>0</v>
      </c>
      <c r="I219" s="468">
        <f>IFERROR(SUMIF(Лист1!$A:$A,Лист3!$A219,Лист1!M:M)/$F219,0)</f>
        <v>0</v>
      </c>
      <c r="J219" s="468">
        <f>IFERROR(SUMIF(Лист1!$A:$A,Лист3!$A219,Лист1!N:N)/$F219,0)</f>
        <v>0</v>
      </c>
      <c r="K219" s="468">
        <f>IFERROR(SUMIF(Лист1!$A:$A,Лист3!$A219,Лист1!O:O)/$F219,0)</f>
        <v>0</v>
      </c>
      <c r="L219" s="468">
        <f>IFERROR(SUMIF(Лист1!$A:$A,Лист3!$A219,Лист1!P:P)/$F219,0)</f>
        <v>0</v>
      </c>
    </row>
    <row r="220" spans="1:12" s="26" customFormat="1" x14ac:dyDescent="0.2">
      <c r="A220" s="338" t="s">
        <v>1263</v>
      </c>
      <c r="B220" s="1004" t="s">
        <v>1255</v>
      </c>
      <c r="C220" s="630">
        <v>1000</v>
      </c>
      <c r="D220" s="631">
        <v>8</v>
      </c>
      <c r="E220" s="93" t="s">
        <v>102</v>
      </c>
      <c r="F220" s="536">
        <v>64</v>
      </c>
      <c r="G220" s="468">
        <f>IFERROR(SUMIF(Лист1!$A:$A,Лист3!$A220,Лист1!K:K)/$F220,0)</f>
        <v>0</v>
      </c>
      <c r="H220" s="468">
        <f>IFERROR(SUMIF(Лист1!$A:$A,Лист3!$A220,Лист1!L:L)/$F220,0)</f>
        <v>0</v>
      </c>
      <c r="I220" s="468">
        <f>IFERROR(SUMIF(Лист1!$A:$A,Лист3!$A220,Лист1!M:M)/$F220,0)</f>
        <v>0</v>
      </c>
      <c r="J220" s="468">
        <f>IFERROR(SUMIF(Лист1!$A:$A,Лист3!$A220,Лист1!N:N)/$F220,0)</f>
        <v>0</v>
      </c>
      <c r="K220" s="468">
        <f>IFERROR(SUMIF(Лист1!$A:$A,Лист3!$A220,Лист1!O:O)/$F220,0)</f>
        <v>0</v>
      </c>
      <c r="L220" s="468">
        <f>IFERROR(SUMIF(Лист1!$A:$A,Лист3!$A220,Лист1!P:P)/$F220,0)</f>
        <v>0</v>
      </c>
    </row>
    <row r="221" spans="1:12" s="26" customFormat="1" x14ac:dyDescent="0.2">
      <c r="A221" s="338" t="s">
        <v>637</v>
      </c>
      <c r="B221" s="583" t="s">
        <v>640</v>
      </c>
      <c r="C221" s="50" t="s">
        <v>2</v>
      </c>
      <c r="D221" s="581">
        <v>18</v>
      </c>
      <c r="E221" s="93" t="s">
        <v>102</v>
      </c>
      <c r="F221" s="52">
        <v>147</v>
      </c>
      <c r="G221" s="468">
        <f>IFERROR(SUMIF(Лист1!$A:$A,Лист3!$A221,Лист1!K:K)/$F221,0)</f>
        <v>0</v>
      </c>
      <c r="H221" s="468">
        <f>IFERROR(SUMIF(Лист1!$A:$A,Лист3!$A221,Лист1!L:L)/$F221,0)</f>
        <v>0</v>
      </c>
      <c r="I221" s="468">
        <f>IFERROR(SUMIF(Лист1!$A:$A,Лист3!$A221,Лист1!M:M)/$F221,0)</f>
        <v>0</v>
      </c>
      <c r="J221" s="468">
        <f>IFERROR(SUMIF(Лист1!$A:$A,Лист3!$A221,Лист1!N:N)/$F221,0)</f>
        <v>0</v>
      </c>
      <c r="K221" s="468">
        <f>IFERROR(SUMIF(Лист1!$A:$A,Лист3!$A221,Лист1!O:O)/$F221,0)</f>
        <v>0</v>
      </c>
      <c r="L221" s="468">
        <f>IFERROR(SUMIF(Лист1!$A:$A,Лист3!$A221,Лист1!P:P)/$F221,0)</f>
        <v>0</v>
      </c>
    </row>
    <row r="222" spans="1:12" s="26" customFormat="1" x14ac:dyDescent="0.2">
      <c r="A222" s="338" t="s">
        <v>1028</v>
      </c>
      <c r="B222" s="1005" t="s">
        <v>689</v>
      </c>
      <c r="C222" s="630" t="s">
        <v>172</v>
      </c>
      <c r="D222" s="631">
        <v>16</v>
      </c>
      <c r="E222" s="93" t="s">
        <v>102</v>
      </c>
      <c r="F222" s="536">
        <v>144</v>
      </c>
      <c r="G222" s="468">
        <f>IFERROR(SUMIF(Лист1!$A:$A,Лист3!$A222,Лист1!K:K)/$F222,0)</f>
        <v>0</v>
      </c>
      <c r="H222" s="468">
        <f>IFERROR(SUMIF(Лист1!$A:$A,Лист3!$A222,Лист1!L:L)/$F222,0)</f>
        <v>0</v>
      </c>
      <c r="I222" s="468">
        <f>IFERROR(SUMIF(Лист1!$A:$A,Лист3!$A222,Лист1!M:M)/$F222,0)</f>
        <v>0</v>
      </c>
      <c r="J222" s="468">
        <f>IFERROR(SUMIF(Лист1!$A:$A,Лист3!$A222,Лист1!N:N)/$F222,0)</f>
        <v>0</v>
      </c>
      <c r="K222" s="468">
        <f>IFERROR(SUMIF(Лист1!$A:$A,Лист3!$A222,Лист1!O:O)/$F222,0)</f>
        <v>0</v>
      </c>
      <c r="L222" s="468">
        <f>IFERROR(SUMIF(Лист1!$A:$A,Лист3!$A222,Лист1!P:P)/$F222,0)</f>
        <v>0</v>
      </c>
    </row>
    <row r="223" spans="1:12" s="26" customFormat="1" x14ac:dyDescent="0.2">
      <c r="A223" s="338" t="s">
        <v>636</v>
      </c>
      <c r="B223" s="583" t="s">
        <v>641</v>
      </c>
      <c r="C223" s="50" t="s">
        <v>2</v>
      </c>
      <c r="D223" s="581">
        <v>18</v>
      </c>
      <c r="E223" s="93" t="s">
        <v>102</v>
      </c>
      <c r="F223" s="52">
        <v>114</v>
      </c>
      <c r="G223" s="468">
        <f>IFERROR(SUMIF(Лист1!$A:$A,Лист3!$A223,Лист1!K:K)/$F223,0)</f>
        <v>0</v>
      </c>
      <c r="H223" s="468">
        <f>IFERROR(SUMIF(Лист1!$A:$A,Лист3!$A223,Лист1!L:L)/$F223,0)</f>
        <v>0</v>
      </c>
      <c r="I223" s="468">
        <f>IFERROR(SUMIF(Лист1!$A:$A,Лист3!$A223,Лист1!M:M)/$F223,0)</f>
        <v>0</v>
      </c>
      <c r="J223" s="468">
        <f>IFERROR(SUMIF(Лист1!$A:$A,Лист3!$A223,Лист1!N:N)/$F223,0)</f>
        <v>0</v>
      </c>
      <c r="K223" s="468">
        <f>IFERROR(SUMIF(Лист1!$A:$A,Лист3!$A223,Лист1!O:O)/$F223,0)</f>
        <v>0</v>
      </c>
      <c r="L223" s="468">
        <f>IFERROR(SUMIF(Лист1!$A:$A,Лист3!$A223,Лист1!P:P)/$F223,0)</f>
        <v>0</v>
      </c>
    </row>
    <row r="224" spans="1:12" s="26" customFormat="1" x14ac:dyDescent="0.2">
      <c r="A224" s="338" t="s">
        <v>324</v>
      </c>
      <c r="B224" s="332" t="s">
        <v>699</v>
      </c>
      <c r="C224" s="279" t="s">
        <v>29</v>
      </c>
      <c r="D224" s="285">
        <v>12</v>
      </c>
      <c r="E224" s="97" t="s">
        <v>102</v>
      </c>
      <c r="F224" s="162">
        <v>190</v>
      </c>
      <c r="G224" s="468">
        <f>IFERROR(SUMIF(Лист1!$A:$A,Лист3!$A224,Лист1!K:K)/$F224,0)</f>
        <v>0</v>
      </c>
      <c r="H224" s="468">
        <f>IFERROR(SUMIF(Лист1!$A:$A,Лист3!$A224,Лист1!L:L)/$F224,0)</f>
        <v>0</v>
      </c>
      <c r="I224" s="468">
        <f>IFERROR(SUMIF(Лист1!$A:$A,Лист3!$A224,Лист1!M:M)/$F224,0)</f>
        <v>0</v>
      </c>
      <c r="J224" s="468">
        <f>IFERROR(SUMIF(Лист1!$A:$A,Лист3!$A224,Лист1!N:N)/$F224,0)</f>
        <v>0</v>
      </c>
      <c r="K224" s="468">
        <f>IFERROR(SUMIF(Лист1!$A:$A,Лист3!$A224,Лист1!O:O)/$F224,0)</f>
        <v>0</v>
      </c>
      <c r="L224" s="468">
        <f>IFERROR(SUMIF(Лист1!$A:$A,Лист3!$A224,Лист1!P:P)/$F224,0)</f>
        <v>0</v>
      </c>
    </row>
    <row r="225" spans="1:12" s="26" customFormat="1" x14ac:dyDescent="0.2">
      <c r="A225" s="338" t="s">
        <v>701</v>
      </c>
      <c r="B225" s="598" t="s">
        <v>700</v>
      </c>
      <c r="C225" s="279" t="s">
        <v>29</v>
      </c>
      <c r="D225" s="285">
        <v>12</v>
      </c>
      <c r="E225" s="97" t="s">
        <v>102</v>
      </c>
      <c r="F225" s="162">
        <v>190</v>
      </c>
      <c r="G225" s="468">
        <f>IFERROR(SUMIF(Лист1!$A:$A,Лист3!$A225,Лист1!K:K)/$F225,0)</f>
        <v>0</v>
      </c>
      <c r="H225" s="468">
        <f>IFERROR(SUMIF(Лист1!$A:$A,Лист3!$A225,Лист1!L:L)/$F225,0)</f>
        <v>0</v>
      </c>
      <c r="I225" s="468">
        <f>IFERROR(SUMIF(Лист1!$A:$A,Лист3!$A225,Лист1!M:M)/$F225,0)</f>
        <v>0</v>
      </c>
      <c r="J225" s="468">
        <f>IFERROR(SUMIF(Лист1!$A:$A,Лист3!$A225,Лист1!N:N)/$F225,0)</f>
        <v>0</v>
      </c>
      <c r="K225" s="468">
        <f>IFERROR(SUMIF(Лист1!$A:$A,Лист3!$A225,Лист1!O:O)/$F225,0)</f>
        <v>0</v>
      </c>
      <c r="L225" s="468">
        <f>IFERROR(SUMIF(Лист1!$A:$A,Лист3!$A225,Лист1!P:P)/$F225,0)</f>
        <v>0</v>
      </c>
    </row>
    <row r="226" spans="1:12" s="26" customFormat="1" ht="13.5" thickBot="1" x14ac:dyDescent="0.25">
      <c r="A226" s="338" t="s">
        <v>325</v>
      </c>
      <c r="B226" s="334" t="s">
        <v>83</v>
      </c>
      <c r="C226" s="287" t="s">
        <v>29</v>
      </c>
      <c r="D226" s="286">
        <v>12</v>
      </c>
      <c r="E226" s="160" t="s">
        <v>102</v>
      </c>
      <c r="F226" s="164">
        <v>190</v>
      </c>
      <c r="G226" s="468">
        <f>IFERROR(SUMIF(Лист1!$A:$A,Лист3!$A226,Лист1!K:K)/$F226,0)</f>
        <v>0</v>
      </c>
      <c r="H226" s="468">
        <f>IFERROR(SUMIF(Лист1!$A:$A,Лист3!$A226,Лист1!L:L)/$F226,0)</f>
        <v>0</v>
      </c>
      <c r="I226" s="468">
        <f>IFERROR(SUMIF(Лист1!$A:$A,Лист3!$A226,Лист1!M:M)/$F226,0)</f>
        <v>0</v>
      </c>
      <c r="J226" s="468">
        <f>IFERROR(SUMIF(Лист1!$A:$A,Лист3!$A226,Лист1!N:N)/$F226,0)</f>
        <v>0</v>
      </c>
      <c r="K226" s="468">
        <f>IFERROR(SUMIF(Лист1!$A:$A,Лист3!$A226,Лист1!O:O)/$F226,0)</f>
        <v>0</v>
      </c>
      <c r="L226" s="468">
        <f>IFERROR(SUMIF(Лист1!$A:$A,Лист3!$A226,Лист1!P:P)/$F226,0)</f>
        <v>0</v>
      </c>
    </row>
    <row r="227" spans="1:12" s="26" customFormat="1" ht="13.5" thickBot="1" x14ac:dyDescent="0.25">
      <c r="A227" s="338"/>
      <c r="B227" s="226" t="s">
        <v>34</v>
      </c>
      <c r="C227" s="227"/>
      <c r="D227" s="228"/>
      <c r="E227" s="228"/>
      <c r="F227" s="230"/>
      <c r="G227" s="468">
        <f>IFERROR(SUMIF(Лист1!$A:$A,Лист3!$A227,Лист1!K:K)/$F227,0)</f>
        <v>0</v>
      </c>
      <c r="H227" s="468">
        <f>IFERROR(SUMIF(Лист1!$A:$A,Лист3!$A227,Лист1!L:L)/$F227,0)</f>
        <v>0</v>
      </c>
      <c r="I227" s="468">
        <f>IFERROR(SUMIF(Лист1!$A:$A,Лист3!$A227,Лист1!M:M)/$F227,0)</f>
        <v>0</v>
      </c>
      <c r="J227" s="468">
        <f>IFERROR(SUMIF(Лист1!$A:$A,Лист3!$A227,Лист1!N:N)/$F227,0)</f>
        <v>0</v>
      </c>
      <c r="K227" s="468">
        <f>IFERROR(SUMIF(Лист1!$A:$A,Лист3!$A227,Лист1!O:O)/$F227,0)</f>
        <v>0</v>
      </c>
      <c r="L227" s="468">
        <f>IFERROR(SUMIF(Лист1!$A:$A,Лист3!$A227,Лист1!P:P)/$F227,0)</f>
        <v>0</v>
      </c>
    </row>
    <row r="228" spans="1:12" s="26" customFormat="1" ht="13.5" thickBot="1" x14ac:dyDescent="0.25">
      <c r="A228" s="338"/>
      <c r="B228" s="461" t="s">
        <v>17</v>
      </c>
      <c r="C228" s="313"/>
      <c r="D228" s="309"/>
      <c r="E228" s="309"/>
      <c r="F228" s="309"/>
      <c r="G228" s="468">
        <f>IFERROR(SUMIF(Лист1!$A:$A,Лист3!$A228,Лист1!K:K)/$F228,0)</f>
        <v>0</v>
      </c>
      <c r="H228" s="468">
        <f>IFERROR(SUMIF(Лист1!$A:$A,Лист3!$A228,Лист1!L:L)/$F228,0)</f>
        <v>0</v>
      </c>
      <c r="I228" s="468">
        <f>IFERROR(SUMIF(Лист1!$A:$A,Лист3!$A228,Лист1!M:M)/$F228,0)</f>
        <v>0</v>
      </c>
      <c r="J228" s="468">
        <f>IFERROR(SUMIF(Лист1!$A:$A,Лист3!$A228,Лист1!N:N)/$F228,0)</f>
        <v>0</v>
      </c>
      <c r="K228" s="468">
        <f>IFERROR(SUMIF(Лист1!$A:$A,Лист3!$A228,Лист1!O:O)/$F228,0)</f>
        <v>0</v>
      </c>
      <c r="L228" s="468">
        <f>IFERROR(SUMIF(Лист1!$A:$A,Лист3!$A228,Лист1!P:P)/$F228,0)</f>
        <v>0</v>
      </c>
    </row>
    <row r="229" spans="1:12" s="26" customFormat="1" x14ac:dyDescent="0.2">
      <c r="A229" s="690" t="s">
        <v>326</v>
      </c>
      <c r="B229" s="626" t="s">
        <v>39</v>
      </c>
      <c r="C229" s="104" t="s">
        <v>37</v>
      </c>
      <c r="D229" s="284">
        <v>15</v>
      </c>
      <c r="E229" s="95" t="s">
        <v>102</v>
      </c>
      <c r="F229" s="115">
        <v>168</v>
      </c>
      <c r="G229" s="468">
        <f>IFERROR(SUMIF(Лист1!$A:$A,Лист3!$A229,Лист1!K:K)/$F229,0)</f>
        <v>0</v>
      </c>
      <c r="H229" s="468">
        <f>IFERROR(SUMIF(Лист1!$A:$A,Лист3!$A229,Лист1!L:L)/$F229,0)</f>
        <v>0</v>
      </c>
      <c r="I229" s="468">
        <f>IFERROR(SUMIF(Лист1!$A:$A,Лист3!$A229,Лист1!M:M)/$F229,0)</f>
        <v>0</v>
      </c>
      <c r="J229" s="468">
        <f>IFERROR(SUMIF(Лист1!$A:$A,Лист3!$A229,Лист1!N:N)/$F229,0)</f>
        <v>0</v>
      </c>
      <c r="K229" s="468">
        <f>IFERROR(SUMIF(Лист1!$A:$A,Лист3!$A229,Лист1!O:O)/$F229,0)</f>
        <v>0</v>
      </c>
      <c r="L229" s="468">
        <f>IFERROR(SUMIF(Лист1!$A:$A,Лист3!$A229,Лист1!P:P)/$F229,0)</f>
        <v>0</v>
      </c>
    </row>
    <row r="230" spans="1:12" s="26" customFormat="1" x14ac:dyDescent="0.2">
      <c r="A230" s="338" t="s">
        <v>642</v>
      </c>
      <c r="B230" s="622" t="s">
        <v>95</v>
      </c>
      <c r="C230" s="50" t="s">
        <v>2</v>
      </c>
      <c r="D230" s="581">
        <v>18</v>
      </c>
      <c r="E230" s="93" t="s">
        <v>102</v>
      </c>
      <c r="F230" s="52">
        <v>147</v>
      </c>
      <c r="G230" s="468">
        <f>IFERROR(SUMIF(Лист1!$A:$A,Лист3!$A230,Лист1!K:K)/$F230,0)</f>
        <v>0</v>
      </c>
      <c r="H230" s="468">
        <f>IFERROR(SUMIF(Лист1!$A:$A,Лист3!$A230,Лист1!L:L)/$F230,0)</f>
        <v>0</v>
      </c>
      <c r="I230" s="468">
        <f>IFERROR(SUMIF(Лист1!$A:$A,Лист3!$A230,Лист1!M:M)/$F230,0)</f>
        <v>0</v>
      </c>
      <c r="J230" s="468">
        <f>IFERROR(SUMIF(Лист1!$A:$A,Лист3!$A230,Лист1!N:N)/$F230,0)</f>
        <v>0</v>
      </c>
      <c r="K230" s="468">
        <f>IFERROR(SUMIF(Лист1!$A:$A,Лист3!$A230,Лист1!O:O)/$F230,0)</f>
        <v>0</v>
      </c>
      <c r="L230" s="468">
        <f>IFERROR(SUMIF(Лист1!$A:$A,Лист3!$A230,Лист1!P:P)/$F230,0)</f>
        <v>0</v>
      </c>
    </row>
    <row r="231" spans="1:12" s="26" customFormat="1" x14ac:dyDescent="0.2">
      <c r="A231" s="338" t="s">
        <v>693</v>
      </c>
      <c r="B231" s="627" t="s">
        <v>692</v>
      </c>
      <c r="C231" s="630" t="s">
        <v>172</v>
      </c>
      <c r="D231" s="631">
        <v>16</v>
      </c>
      <c r="E231" s="93" t="s">
        <v>102</v>
      </c>
      <c r="F231" s="536">
        <v>144</v>
      </c>
      <c r="G231" s="468">
        <f>IFERROR(SUMIF(Лист1!$A:$A,Лист3!$A231,Лист1!K:K)/$F231,0)</f>
        <v>0</v>
      </c>
      <c r="H231" s="468">
        <f>IFERROR(SUMIF(Лист1!$A:$A,Лист3!$A231,Лист1!L:L)/$F231,0)</f>
        <v>0</v>
      </c>
      <c r="I231" s="468">
        <f>IFERROR(SUMIF(Лист1!$A:$A,Лист3!$A231,Лист1!M:M)/$F231,0)</f>
        <v>0</v>
      </c>
      <c r="J231" s="468">
        <f>IFERROR(SUMIF(Лист1!$A:$A,Лист3!$A231,Лист1!N:N)/$F231,0)</f>
        <v>0</v>
      </c>
      <c r="K231" s="468">
        <f>IFERROR(SUMIF(Лист1!$A:$A,Лист3!$A231,Лист1!O:O)/$F231,0)</f>
        <v>0</v>
      </c>
      <c r="L231" s="468">
        <f>IFERROR(SUMIF(Лист1!$A:$A,Лист3!$A231,Лист1!P:P)/$F231,0)</f>
        <v>0</v>
      </c>
    </row>
    <row r="232" spans="1:12" s="26" customFormat="1" ht="13.5" thickBot="1" x14ac:dyDescent="0.25">
      <c r="A232" s="338" t="s">
        <v>327</v>
      </c>
      <c r="B232" s="628" t="s">
        <v>136</v>
      </c>
      <c r="C232" s="280" t="s">
        <v>29</v>
      </c>
      <c r="D232" s="288">
        <v>12</v>
      </c>
      <c r="E232" s="94" t="s">
        <v>102</v>
      </c>
      <c r="F232" s="129">
        <v>190</v>
      </c>
      <c r="G232" s="468">
        <f>IFERROR(SUMIF(Лист1!$A:$A,Лист3!$A232,Лист1!K:K)/$F232,0)</f>
        <v>0</v>
      </c>
      <c r="H232" s="468">
        <f>IFERROR(SUMIF(Лист1!$A:$A,Лист3!$A232,Лист1!L:L)/$F232,0)</f>
        <v>0</v>
      </c>
      <c r="I232" s="468">
        <f>IFERROR(SUMIF(Лист1!$A:$A,Лист3!$A232,Лист1!M:M)/$F232,0)</f>
        <v>0</v>
      </c>
      <c r="J232" s="468">
        <f>IFERROR(SUMIF(Лист1!$A:$A,Лист3!$A232,Лист1!N:N)/$F232,0)</f>
        <v>0</v>
      </c>
      <c r="K232" s="468">
        <f>IFERROR(SUMIF(Лист1!$A:$A,Лист3!$A232,Лист1!O:O)/$F232,0)</f>
        <v>0</v>
      </c>
      <c r="L232" s="468">
        <f>IFERROR(SUMIF(Лист1!$A:$A,Лист3!$A232,Лист1!P:P)/$F232,0)</f>
        <v>0</v>
      </c>
    </row>
    <row r="233" spans="1:12" s="26" customFormat="1" ht="13.5" thickBot="1" x14ac:dyDescent="0.25">
      <c r="A233" s="338"/>
      <c r="B233" s="226" t="s">
        <v>34</v>
      </c>
      <c r="C233" s="227"/>
      <c r="D233" s="228"/>
      <c r="E233" s="228"/>
      <c r="F233" s="230"/>
      <c r="G233" s="468">
        <f>IFERROR(SUMIF(Лист1!$A:$A,Лист3!$A233,Лист1!K:K)/$F233,0)</f>
        <v>0</v>
      </c>
      <c r="H233" s="468">
        <f>IFERROR(SUMIF(Лист1!$A:$A,Лист3!$A233,Лист1!L:L)/$F233,0)</f>
        <v>0</v>
      </c>
      <c r="I233" s="468">
        <f>IFERROR(SUMIF(Лист1!$A:$A,Лист3!$A233,Лист1!M:M)/$F233,0)</f>
        <v>0</v>
      </c>
      <c r="J233" s="468">
        <f>IFERROR(SUMIF(Лист1!$A:$A,Лист3!$A233,Лист1!N:N)/$F233,0)</f>
        <v>0</v>
      </c>
      <c r="K233" s="468">
        <f>IFERROR(SUMIF(Лист1!$A:$A,Лист3!$A233,Лист1!O:O)/$F233,0)</f>
        <v>0</v>
      </c>
      <c r="L233" s="468">
        <f>IFERROR(SUMIF(Лист1!$A:$A,Лист3!$A233,Лист1!P:P)/$F233,0)</f>
        <v>0</v>
      </c>
    </row>
    <row r="234" spans="1:12" s="26" customFormat="1" ht="13.5" thickBot="1" x14ac:dyDescent="0.25">
      <c r="A234" s="338"/>
      <c r="B234" s="461" t="s">
        <v>119</v>
      </c>
      <c r="C234" s="313"/>
      <c r="D234" s="309"/>
      <c r="E234" s="309"/>
      <c r="F234" s="309"/>
      <c r="G234" s="468">
        <f>IFERROR(SUMIF(Лист1!$A:$A,Лист3!$A234,Лист1!K:K)/$F234,0)</f>
        <v>0</v>
      </c>
      <c r="H234" s="468">
        <f>IFERROR(SUMIF(Лист1!$A:$A,Лист3!$A234,Лист1!L:L)/$F234,0)</f>
        <v>0</v>
      </c>
      <c r="I234" s="468">
        <f>IFERROR(SUMIF(Лист1!$A:$A,Лист3!$A234,Лист1!M:M)/$F234,0)</f>
        <v>0</v>
      </c>
      <c r="J234" s="468">
        <f>IFERROR(SUMIF(Лист1!$A:$A,Лист3!$A234,Лист1!N:N)/$F234,0)</f>
        <v>0</v>
      </c>
      <c r="K234" s="468">
        <f>IFERROR(SUMIF(Лист1!$A:$A,Лист3!$A234,Лист1!O:O)/$F234,0)</f>
        <v>0</v>
      </c>
      <c r="L234" s="468">
        <f>IFERROR(SUMIF(Лист1!$A:$A,Лист3!$A234,Лист1!P:P)/$F234,0)</f>
        <v>0</v>
      </c>
    </row>
    <row r="235" spans="1:12" s="26" customFormat="1" x14ac:dyDescent="0.2">
      <c r="A235" s="338" t="s">
        <v>328</v>
      </c>
      <c r="B235" s="335" t="s">
        <v>137</v>
      </c>
      <c r="C235" s="277" t="s">
        <v>37</v>
      </c>
      <c r="D235" s="289">
        <v>15</v>
      </c>
      <c r="E235" s="95" t="s">
        <v>102</v>
      </c>
      <c r="F235" s="131">
        <v>168</v>
      </c>
      <c r="G235" s="468">
        <f>IFERROR(SUMIF(Лист1!$A:$A,Лист3!$A235,Лист1!K:K)/$F235,0)</f>
        <v>0</v>
      </c>
      <c r="H235" s="468">
        <f>IFERROR(SUMIF(Лист1!$A:$A,Лист3!$A235,Лист1!L:L)/$F235,0)</f>
        <v>0</v>
      </c>
      <c r="I235" s="468">
        <f>IFERROR(SUMIF(Лист1!$A:$A,Лист3!$A235,Лист1!M:M)/$F235,0)</f>
        <v>0</v>
      </c>
      <c r="J235" s="468">
        <f>IFERROR(SUMIF(Лист1!$A:$A,Лист3!$A235,Лист1!N:N)/$F235,0)</f>
        <v>0</v>
      </c>
      <c r="K235" s="468">
        <f>IFERROR(SUMIF(Лист1!$A:$A,Лист3!$A235,Лист1!O:O)/$F235,0)</f>
        <v>0</v>
      </c>
      <c r="L235" s="468">
        <f>IFERROR(SUMIF(Лист1!$A:$A,Лист3!$A235,Лист1!P:P)/$F235,0)</f>
        <v>0</v>
      </c>
    </row>
    <row r="236" spans="1:12" s="26" customFormat="1" x14ac:dyDescent="0.2">
      <c r="A236" s="338" t="s">
        <v>644</v>
      </c>
      <c r="B236" s="330" t="s">
        <v>117</v>
      </c>
      <c r="C236" s="50" t="s">
        <v>2</v>
      </c>
      <c r="D236" s="581">
        <v>18</v>
      </c>
      <c r="E236" s="93" t="s">
        <v>102</v>
      </c>
      <c r="F236" s="52">
        <v>147</v>
      </c>
      <c r="G236" s="468">
        <f>IFERROR(SUMIF(Лист1!$A:$A,Лист3!$A236,Лист1!K:K)/$F236,0)</f>
        <v>0</v>
      </c>
      <c r="H236" s="468">
        <f>IFERROR(SUMIF(Лист1!$A:$A,Лист3!$A236,Лист1!L:L)/$F236,0)</f>
        <v>0</v>
      </c>
      <c r="I236" s="468">
        <f>IFERROR(SUMIF(Лист1!$A:$A,Лист3!$A236,Лист1!M:M)/$F236,0)</f>
        <v>0</v>
      </c>
      <c r="J236" s="468">
        <f>IFERROR(SUMIF(Лист1!$A:$A,Лист3!$A236,Лист1!N:N)/$F236,0)</f>
        <v>0</v>
      </c>
      <c r="K236" s="468">
        <f>IFERROR(SUMIF(Лист1!$A:$A,Лист3!$A236,Лист1!O:O)/$F236,0)</f>
        <v>0</v>
      </c>
      <c r="L236" s="468">
        <f>IFERROR(SUMIF(Лист1!$A:$A,Лист3!$A236,Лист1!P:P)/$F236,0)</f>
        <v>0</v>
      </c>
    </row>
    <row r="237" spans="1:12" s="26" customFormat="1" ht="13.5" thickBot="1" x14ac:dyDescent="0.25">
      <c r="A237" s="338" t="s">
        <v>1207</v>
      </c>
      <c r="B237" s="333" t="s">
        <v>1208</v>
      </c>
      <c r="C237" s="630" t="s">
        <v>172</v>
      </c>
      <c r="D237" s="631">
        <v>16</v>
      </c>
      <c r="E237" s="93" t="s">
        <v>102</v>
      </c>
      <c r="F237" s="536">
        <v>144</v>
      </c>
      <c r="G237" s="468">
        <f>IFERROR(SUMIF(Лист1!$A:$A,Лист3!$A237,Лист1!K:K)/$F237,0)</f>
        <v>0</v>
      </c>
      <c r="H237" s="468">
        <f>IFERROR(SUMIF(Лист1!$A:$A,Лист3!$A237,Лист1!L:L)/$F237,0)</f>
        <v>0</v>
      </c>
      <c r="I237" s="468">
        <f>IFERROR(SUMIF(Лист1!$A:$A,Лист3!$A237,Лист1!M:M)/$F237,0)</f>
        <v>0</v>
      </c>
      <c r="J237" s="468">
        <f>IFERROR(SUMIF(Лист1!$A:$A,Лист3!$A237,Лист1!N:N)/$F237,0)</f>
        <v>0</v>
      </c>
      <c r="K237" s="468">
        <f>IFERROR(SUMIF(Лист1!$A:$A,Лист3!$A237,Лист1!O:O)/$F237,0)</f>
        <v>0</v>
      </c>
      <c r="L237" s="468">
        <f>IFERROR(SUMIF(Лист1!$A:$A,Лист3!$A237,Лист1!P:P)/$F237,0)</f>
        <v>0</v>
      </c>
    </row>
    <row r="238" spans="1:12" s="26" customFormat="1" ht="13.5" thickBot="1" x14ac:dyDescent="0.25">
      <c r="A238" s="338" t="s">
        <v>329</v>
      </c>
      <c r="B238" s="333" t="s">
        <v>138</v>
      </c>
      <c r="C238" s="280" t="s">
        <v>29</v>
      </c>
      <c r="D238" s="288">
        <v>12</v>
      </c>
      <c r="E238" s="94" t="s">
        <v>102</v>
      </c>
      <c r="F238" s="129">
        <v>190</v>
      </c>
      <c r="G238" s="468">
        <f>IFERROR(SUMIF(Лист1!$A:$A,Лист3!$A238,Лист1!K:K)/$F238,0)</f>
        <v>0</v>
      </c>
      <c r="H238" s="468">
        <f>IFERROR(SUMIF(Лист1!$A:$A,Лист3!$A238,Лист1!L:L)/$F238,0)</f>
        <v>0</v>
      </c>
      <c r="I238" s="468">
        <f>IFERROR(SUMIF(Лист1!$A:$A,Лист3!$A238,Лист1!M:M)/$F238,0)</f>
        <v>0</v>
      </c>
      <c r="J238" s="468">
        <f>IFERROR(SUMIF(Лист1!$A:$A,Лист3!$A238,Лист1!N:N)/$F238,0)</f>
        <v>0</v>
      </c>
      <c r="K238" s="468">
        <f>IFERROR(SUMIF(Лист1!$A:$A,Лист3!$A238,Лист1!O:O)/$F238,0)</f>
        <v>0</v>
      </c>
      <c r="L238" s="468">
        <f>IFERROR(SUMIF(Лист1!$A:$A,Лист3!$A238,Лист1!P:P)/$F238,0)</f>
        <v>0</v>
      </c>
    </row>
    <row r="239" spans="1:12" s="26" customFormat="1" ht="13.5" thickBot="1" x14ac:dyDescent="0.25">
      <c r="A239" s="338"/>
      <c r="B239" s="226" t="s">
        <v>34</v>
      </c>
      <c r="C239" s="227"/>
      <c r="D239" s="228"/>
      <c r="E239" s="228"/>
      <c r="F239" s="230"/>
      <c r="G239" s="468">
        <f>IFERROR(SUMIF(Лист1!$A:$A,Лист3!$A239,Лист1!K:K)/$F239,0)</f>
        <v>0</v>
      </c>
      <c r="H239" s="468">
        <f>IFERROR(SUMIF(Лист1!$A:$A,Лист3!$A239,Лист1!L:L)/$F239,0)</f>
        <v>0</v>
      </c>
      <c r="I239" s="468">
        <f>IFERROR(SUMIF(Лист1!$A:$A,Лист3!$A239,Лист1!M:M)/$F239,0)</f>
        <v>0</v>
      </c>
      <c r="J239" s="468">
        <f>IFERROR(SUMIF(Лист1!$A:$A,Лист3!$A239,Лист1!N:N)/$F239,0)</f>
        <v>0</v>
      </c>
      <c r="K239" s="468">
        <f>IFERROR(SUMIF(Лист1!$A:$A,Лист3!$A239,Лист1!O:O)/$F239,0)</f>
        <v>0</v>
      </c>
      <c r="L239" s="468">
        <f>IFERROR(SUMIF(Лист1!$A:$A,Лист3!$A239,Лист1!P:P)/$F239,0)</f>
        <v>0</v>
      </c>
    </row>
    <row r="240" spans="1:12" s="26" customFormat="1" ht="13.5" thickBot="1" x14ac:dyDescent="0.25">
      <c r="A240" s="338"/>
      <c r="B240" s="376" t="s">
        <v>114</v>
      </c>
      <c r="C240" s="377"/>
      <c r="D240" s="378"/>
      <c r="E240" s="378"/>
      <c r="F240" s="378"/>
      <c r="G240" s="468">
        <f>IFERROR(SUMIF(Лист1!$A:$A,Лист3!$A240,Лист1!K:K)/$F240,0)</f>
        <v>0</v>
      </c>
      <c r="H240" s="468">
        <f>IFERROR(SUMIF(Лист1!$A:$A,Лист3!$A240,Лист1!L:L)/$F240,0)</f>
        <v>0</v>
      </c>
      <c r="I240" s="468">
        <f>IFERROR(SUMIF(Лист1!$A:$A,Лист3!$A240,Лист1!M:M)/$F240,0)</f>
        <v>0</v>
      </c>
      <c r="J240" s="468">
        <f>IFERROR(SUMIF(Лист1!$A:$A,Лист3!$A240,Лист1!N:N)/$F240,0)</f>
        <v>0</v>
      </c>
      <c r="K240" s="468">
        <f>IFERROR(SUMIF(Лист1!$A:$A,Лист3!$A240,Лист1!O:O)/$F240,0)</f>
        <v>0</v>
      </c>
      <c r="L240" s="468">
        <f>IFERROR(SUMIF(Лист1!$A:$A,Лист3!$A240,Лист1!P:P)/$F240,0)</f>
        <v>0</v>
      </c>
    </row>
    <row r="241" spans="1:12" s="26" customFormat="1" x14ac:dyDescent="0.2">
      <c r="A241" s="338" t="s">
        <v>330</v>
      </c>
      <c r="B241" s="663" t="s">
        <v>112</v>
      </c>
      <c r="C241" s="131" t="s">
        <v>27</v>
      </c>
      <c r="D241" s="131">
        <v>16</v>
      </c>
      <c r="E241" s="131" t="s">
        <v>62</v>
      </c>
      <c r="F241" s="522">
        <v>144</v>
      </c>
      <c r="G241" s="468">
        <f>IFERROR(SUMIF(Лист1!$A:$A,Лист3!$A241,Лист1!K:K)/$F241,0)</f>
        <v>0</v>
      </c>
      <c r="H241" s="468">
        <f>IFERROR(SUMIF(Лист1!$A:$A,Лист3!$A241,Лист1!L:L)/$F241,0)</f>
        <v>0</v>
      </c>
      <c r="I241" s="468">
        <f>IFERROR(SUMIF(Лист1!$A:$A,Лист3!$A241,Лист1!M:M)/$F241,0)</f>
        <v>0</v>
      </c>
      <c r="J241" s="468">
        <f>IFERROR(SUMIF(Лист1!$A:$A,Лист3!$A241,Лист1!N:N)/$F241,0)</f>
        <v>0</v>
      </c>
      <c r="K241" s="468">
        <f>IFERROR(SUMIF(Лист1!$A:$A,Лист3!$A241,Лист1!O:O)/$F241,0)</f>
        <v>0</v>
      </c>
      <c r="L241" s="468">
        <f>IFERROR(SUMIF(Лист1!$A:$A,Лист3!$A241,Лист1!P:P)/$F241,0)</f>
        <v>0</v>
      </c>
    </row>
    <row r="242" spans="1:12" s="26" customFormat="1" x14ac:dyDescent="0.2">
      <c r="A242" s="338" t="s">
        <v>331</v>
      </c>
      <c r="B242" s="660" t="s">
        <v>113</v>
      </c>
      <c r="C242" s="127" t="s">
        <v>27</v>
      </c>
      <c r="D242" s="127">
        <v>16</v>
      </c>
      <c r="E242" s="127" t="s">
        <v>62</v>
      </c>
      <c r="F242" s="523">
        <v>144</v>
      </c>
      <c r="G242" s="468">
        <f>IFERROR(SUMIF(Лист1!$A:$A,Лист3!$A242,Лист1!K:K)/$F242,0)</f>
        <v>0</v>
      </c>
      <c r="H242" s="468">
        <f>IFERROR(SUMIF(Лист1!$A:$A,Лист3!$A242,Лист1!L:L)/$F242,0)</f>
        <v>0</v>
      </c>
      <c r="I242" s="468">
        <f>IFERROR(SUMIF(Лист1!$A:$A,Лист3!$A242,Лист1!M:M)/$F242,0)</f>
        <v>0</v>
      </c>
      <c r="J242" s="468">
        <f>IFERROR(SUMIF(Лист1!$A:$A,Лист3!$A242,Лист1!N:N)/$F242,0)</f>
        <v>0</v>
      </c>
      <c r="K242" s="468">
        <f>IFERROR(SUMIF(Лист1!$A:$A,Лист3!$A242,Лист1!O:O)/$F242,0)</f>
        <v>0</v>
      </c>
      <c r="L242" s="468">
        <f>IFERROR(SUMIF(Лист1!$A:$A,Лист3!$A242,Лист1!P:P)/$F242,0)</f>
        <v>0</v>
      </c>
    </row>
    <row r="243" spans="1:12" s="26" customFormat="1" x14ac:dyDescent="0.2">
      <c r="A243" s="338" t="s">
        <v>1024</v>
      </c>
      <c r="B243" s="660" t="s">
        <v>519</v>
      </c>
      <c r="C243" s="127" t="s">
        <v>27</v>
      </c>
      <c r="D243" s="127">
        <v>16</v>
      </c>
      <c r="E243" s="127" t="s">
        <v>62</v>
      </c>
      <c r="F243" s="523">
        <v>144</v>
      </c>
      <c r="G243" s="468">
        <f>IFERROR(SUMIF(Лист1!$A:$A,Лист3!$A243,Лист1!K:K)/$F243,0)</f>
        <v>0</v>
      </c>
      <c r="H243" s="468">
        <f>IFERROR(SUMIF(Лист1!$A:$A,Лист3!$A243,Лист1!L:L)/$F243,0)</f>
        <v>0</v>
      </c>
      <c r="I243" s="468">
        <f>IFERROR(SUMIF(Лист1!$A:$A,Лист3!$A243,Лист1!M:M)/$F243,0)</f>
        <v>0</v>
      </c>
      <c r="J243" s="468">
        <f>IFERROR(SUMIF(Лист1!$A:$A,Лист3!$A243,Лист1!N:N)/$F243,0)</f>
        <v>0</v>
      </c>
      <c r="K243" s="468">
        <f>IFERROR(SUMIF(Лист1!$A:$A,Лист3!$A243,Лист1!O:O)/$F243,0)</f>
        <v>0</v>
      </c>
      <c r="L243" s="468">
        <f>IFERROR(SUMIF(Лист1!$A:$A,Лист3!$A243,Лист1!P:P)/$F243,0)</f>
        <v>0</v>
      </c>
    </row>
    <row r="244" spans="1:12" s="26" customFormat="1" x14ac:dyDescent="0.2">
      <c r="A244" s="338" t="s">
        <v>1334</v>
      </c>
      <c r="B244" s="660" t="s">
        <v>1333</v>
      </c>
      <c r="C244" s="127" t="s">
        <v>27</v>
      </c>
      <c r="D244" s="127">
        <v>16</v>
      </c>
      <c r="E244" s="127" t="s">
        <v>62</v>
      </c>
      <c r="F244" s="523">
        <v>144</v>
      </c>
      <c r="G244" s="468">
        <f>IFERROR(SUMIF(Лист1!$A:$A,Лист3!$A244,Лист1!K:K)/$F244,0)</f>
        <v>0</v>
      </c>
      <c r="H244" s="468">
        <f>IFERROR(SUMIF(Лист1!$A:$A,Лист3!$A244,Лист1!L:L)/$F244,0)</f>
        <v>0</v>
      </c>
      <c r="I244" s="468">
        <f>IFERROR(SUMIF(Лист1!$A:$A,Лист3!$A244,Лист1!M:M)/$F244,0)</f>
        <v>0</v>
      </c>
      <c r="J244" s="468">
        <f>IFERROR(SUMIF(Лист1!$A:$A,Лист3!$A244,Лист1!N:N)/$F244,0)</f>
        <v>0</v>
      </c>
      <c r="K244" s="468">
        <f>IFERROR(SUMIF(Лист1!$A:$A,Лист3!$A244,Лист1!O:O)/$F244,0)</f>
        <v>0</v>
      </c>
      <c r="L244" s="468">
        <f>IFERROR(SUMIF(Лист1!$A:$A,Лист3!$A244,Лист1!P:P)/$F244,0)</f>
        <v>0</v>
      </c>
    </row>
    <row r="245" spans="1:12" s="26" customFormat="1" x14ac:dyDescent="0.2">
      <c r="A245" s="338" t="s">
        <v>873</v>
      </c>
      <c r="B245" s="660" t="s">
        <v>874</v>
      </c>
      <c r="C245" s="127" t="s">
        <v>27</v>
      </c>
      <c r="D245" s="127">
        <v>16</v>
      </c>
      <c r="E245" s="127" t="s">
        <v>62</v>
      </c>
      <c r="F245" s="523">
        <v>144</v>
      </c>
      <c r="G245" s="468">
        <f>IFERROR(SUMIF(Лист1!$A:$A,Лист3!$A245,Лист1!K:K)/$F245,0)</f>
        <v>0</v>
      </c>
      <c r="H245" s="468">
        <f>IFERROR(SUMIF(Лист1!$A:$A,Лист3!$A245,Лист1!L:L)/$F245,0)</f>
        <v>0</v>
      </c>
      <c r="I245" s="468">
        <f>IFERROR(SUMIF(Лист1!$A:$A,Лист3!$A245,Лист1!M:M)/$F245,0)</f>
        <v>0</v>
      </c>
      <c r="J245" s="468">
        <f>IFERROR(SUMIF(Лист1!$A:$A,Лист3!$A245,Лист1!N:N)/$F245,0)</f>
        <v>0</v>
      </c>
      <c r="K245" s="468">
        <f>IFERROR(SUMIF(Лист1!$A:$A,Лист3!$A245,Лист1!O:O)/$F245,0)</f>
        <v>0</v>
      </c>
      <c r="L245" s="468">
        <f>IFERROR(SUMIF(Лист1!$A:$A,Лист3!$A245,Лист1!P:P)/$F245,0)</f>
        <v>0</v>
      </c>
    </row>
    <row r="246" spans="1:12" s="26" customFormat="1" x14ac:dyDescent="0.2">
      <c r="A246" s="338" t="s">
        <v>332</v>
      </c>
      <c r="B246" s="660" t="s">
        <v>177</v>
      </c>
      <c r="C246" s="127" t="s">
        <v>27</v>
      </c>
      <c r="D246" s="127">
        <v>16</v>
      </c>
      <c r="E246" s="127" t="s">
        <v>62</v>
      </c>
      <c r="F246" s="523">
        <v>144</v>
      </c>
      <c r="G246" s="468">
        <f>IFERROR(SUMIF(Лист1!$A:$A,Лист3!$A246,Лист1!K:K)/$F246,0)</f>
        <v>0</v>
      </c>
      <c r="H246" s="468">
        <f>IFERROR(SUMIF(Лист1!$A:$A,Лист3!$A246,Лист1!L:L)/$F246,0)</f>
        <v>0</v>
      </c>
      <c r="I246" s="468">
        <f>IFERROR(SUMIF(Лист1!$A:$A,Лист3!$A246,Лист1!M:M)/$F246,0)</f>
        <v>0</v>
      </c>
      <c r="J246" s="468">
        <f>IFERROR(SUMIF(Лист1!$A:$A,Лист3!$A246,Лист1!N:N)/$F246,0)</f>
        <v>0</v>
      </c>
      <c r="K246" s="468">
        <f>IFERROR(SUMIF(Лист1!$A:$A,Лист3!$A246,Лист1!O:O)/$F246,0)</f>
        <v>0</v>
      </c>
      <c r="L246" s="468">
        <f>IFERROR(SUMIF(Лист1!$A:$A,Лист3!$A246,Лист1!P:P)/$F246,0)</f>
        <v>0</v>
      </c>
    </row>
    <row r="247" spans="1:12" s="26" customFormat="1" ht="13.5" thickBot="1" x14ac:dyDescent="0.25">
      <c r="A247" s="338"/>
      <c r="B247" s="519" t="s">
        <v>34</v>
      </c>
      <c r="C247" s="520"/>
      <c r="D247" s="493"/>
      <c r="E247" s="493"/>
      <c r="F247" s="521"/>
      <c r="G247" s="468">
        <f>IFERROR(SUMIF(Лист1!$A:$A,Лист3!$A247,Лист1!K:K)/$F247,0)</f>
        <v>0</v>
      </c>
      <c r="H247" s="468">
        <f>IFERROR(SUMIF(Лист1!$A:$A,Лист3!$A247,Лист1!L:L)/$F247,0)</f>
        <v>0</v>
      </c>
      <c r="I247" s="468">
        <f>IFERROR(SUMIF(Лист1!$A:$A,Лист3!$A247,Лист1!M:M)/$F247,0)</f>
        <v>0</v>
      </c>
      <c r="J247" s="468">
        <f>IFERROR(SUMIF(Лист1!$A:$A,Лист3!$A247,Лист1!N:N)/$F247,0)</f>
        <v>0</v>
      </c>
      <c r="K247" s="468">
        <f>IFERROR(SUMIF(Лист1!$A:$A,Лист3!$A247,Лист1!O:O)/$F247,0)</f>
        <v>0</v>
      </c>
      <c r="L247" s="468">
        <f>IFERROR(SUMIF(Лист1!$A:$A,Лист3!$A247,Лист1!P:P)/$F247,0)</f>
        <v>0</v>
      </c>
    </row>
    <row r="248" spans="1:12" s="26" customFormat="1" ht="13.5" thickBot="1" x14ac:dyDescent="0.25">
      <c r="A248" s="865"/>
      <c r="B248" s="1007" t="s">
        <v>228</v>
      </c>
      <c r="C248" s="376"/>
      <c r="D248" s="376"/>
      <c r="E248" s="376"/>
      <c r="F248" s="1008"/>
      <c r="G248" s="468">
        <f>IFERROR(SUMIF(Лист1!$A:$A,Лист3!$A248,Лист1!K:K)/$F248,0)</f>
        <v>0</v>
      </c>
      <c r="H248" s="468">
        <f>IFERROR(SUMIF(Лист1!$A:$A,Лист3!$A248,Лист1!L:L)/$F248,0)</f>
        <v>0</v>
      </c>
      <c r="I248" s="468">
        <f>IFERROR(SUMIF(Лист1!$A:$A,Лист3!$A248,Лист1!M:M)/$F248,0)</f>
        <v>0</v>
      </c>
      <c r="J248" s="468">
        <f>IFERROR(SUMIF(Лист1!$A:$A,Лист3!$A248,Лист1!N:N)/$F248,0)</f>
        <v>0</v>
      </c>
      <c r="K248" s="468">
        <f>IFERROR(SUMIF(Лист1!$A:$A,Лист3!$A248,Лист1!O:O)/$F248,0)</f>
        <v>0</v>
      </c>
      <c r="L248" s="468">
        <f>IFERROR(SUMIF(Лист1!$A:$A,Лист3!$A248,Лист1!P:P)/$F248,0)</f>
        <v>0</v>
      </c>
    </row>
    <row r="249" spans="1:12" s="26" customFormat="1" x14ac:dyDescent="0.2">
      <c r="A249" s="865" t="s">
        <v>333</v>
      </c>
      <c r="B249" s="1016" t="s">
        <v>224</v>
      </c>
      <c r="C249" s="131" t="s">
        <v>227</v>
      </c>
      <c r="D249" s="289">
        <v>16</v>
      </c>
      <c r="E249" s="131" t="s">
        <v>62</v>
      </c>
      <c r="F249" s="588">
        <v>144</v>
      </c>
      <c r="G249" s="468">
        <f>IFERROR(SUMIF(Лист1!$A:$A,Лист3!$A249,Лист1!K:K)/$F249,0)</f>
        <v>0</v>
      </c>
      <c r="H249" s="468">
        <f>IFERROR(SUMIF(Лист1!$A:$A,Лист3!$A249,Лист1!L:L)/$F249,0)</f>
        <v>0</v>
      </c>
      <c r="I249" s="468">
        <f>IFERROR(SUMIF(Лист1!$A:$A,Лист3!$A249,Лист1!M:M)/$F249,0)</f>
        <v>0</v>
      </c>
      <c r="J249" s="468">
        <f>IFERROR(SUMIF(Лист1!$A:$A,Лист3!$A249,Лист1!N:N)/$F249,0)</f>
        <v>0</v>
      </c>
      <c r="K249" s="468">
        <f>IFERROR(SUMIF(Лист1!$A:$A,Лист3!$A249,Лист1!O:O)/$F249,0)</f>
        <v>0</v>
      </c>
      <c r="L249" s="468">
        <f>IFERROR(SUMIF(Лист1!$A:$A,Лист3!$A249,Лист1!P:P)/$F249,0)</f>
        <v>0</v>
      </c>
    </row>
    <row r="250" spans="1:12" s="26" customFormat="1" x14ac:dyDescent="0.2">
      <c r="A250" s="865" t="s">
        <v>334</v>
      </c>
      <c r="B250" s="719" t="s">
        <v>225</v>
      </c>
      <c r="C250" s="127" t="s">
        <v>227</v>
      </c>
      <c r="D250" s="290">
        <v>16</v>
      </c>
      <c r="E250" s="127" t="s">
        <v>62</v>
      </c>
      <c r="F250" s="589">
        <v>144</v>
      </c>
      <c r="G250" s="468">
        <f>IFERROR(SUMIF(Лист1!$A:$A,Лист3!$A250,Лист1!K:K)/$F250,0)</f>
        <v>0</v>
      </c>
      <c r="H250" s="468">
        <f>IFERROR(SUMIF(Лист1!$A:$A,Лист3!$A250,Лист1!L:L)/$F250,0)</f>
        <v>0</v>
      </c>
      <c r="I250" s="468">
        <f>IFERROR(SUMIF(Лист1!$A:$A,Лист3!$A250,Лист1!M:M)/$F250,0)</f>
        <v>0</v>
      </c>
      <c r="J250" s="468">
        <f>IFERROR(SUMIF(Лист1!$A:$A,Лист3!$A250,Лист1!N:N)/$F250,0)</f>
        <v>0</v>
      </c>
      <c r="K250" s="468">
        <f>IFERROR(SUMIF(Лист1!$A:$A,Лист3!$A250,Лист1!O:O)/$F250,0)</f>
        <v>0</v>
      </c>
      <c r="L250" s="468">
        <f>IFERROR(SUMIF(Лист1!$A:$A,Лист3!$A250,Лист1!P:P)/$F250,0)</f>
        <v>0</v>
      </c>
    </row>
    <row r="251" spans="1:12" s="26" customFormat="1" x14ac:dyDescent="0.2">
      <c r="A251" s="865" t="s">
        <v>1332</v>
      </c>
      <c r="B251" s="719" t="s">
        <v>1331</v>
      </c>
      <c r="C251" s="127" t="s">
        <v>227</v>
      </c>
      <c r="D251" s="290">
        <v>16</v>
      </c>
      <c r="E251" s="127" t="s">
        <v>62</v>
      </c>
      <c r="F251" s="589">
        <v>144</v>
      </c>
      <c r="G251" s="468">
        <f>IFERROR(SUMIF(Лист1!$A:$A,Лист3!$A251,Лист1!K:K)/$F251,0)</f>
        <v>0</v>
      </c>
      <c r="H251" s="468">
        <f>IFERROR(SUMIF(Лист1!$A:$A,Лист3!$A251,Лист1!L:L)/$F251,0)</f>
        <v>0</v>
      </c>
      <c r="I251" s="468">
        <f>IFERROR(SUMIF(Лист1!$A:$A,Лист3!$A251,Лист1!M:M)/$F251,0)</f>
        <v>0</v>
      </c>
      <c r="J251" s="468">
        <f>IFERROR(SUMIF(Лист1!$A:$A,Лист3!$A251,Лист1!N:N)/$F251,0)</f>
        <v>0</v>
      </c>
      <c r="K251" s="468">
        <f>IFERROR(SUMIF(Лист1!$A:$A,Лист3!$A251,Лист1!O:O)/$F251,0)</f>
        <v>0</v>
      </c>
      <c r="L251" s="468">
        <f>IFERROR(SUMIF(Лист1!$A:$A,Лист3!$A251,Лист1!P:P)/$F251,0)</f>
        <v>0</v>
      </c>
    </row>
    <row r="252" spans="1:12" s="26" customFormat="1" x14ac:dyDescent="0.2">
      <c r="A252" s="865" t="s">
        <v>335</v>
      </c>
      <c r="B252" s="719" t="s">
        <v>226</v>
      </c>
      <c r="C252" s="127" t="s">
        <v>227</v>
      </c>
      <c r="D252" s="290">
        <v>16</v>
      </c>
      <c r="E252" s="127" t="s">
        <v>62</v>
      </c>
      <c r="F252" s="589">
        <v>144</v>
      </c>
      <c r="G252" s="468">
        <f>IFERROR(SUMIF(Лист1!$A:$A,Лист3!$A252,Лист1!K:K)/$F252,0)</f>
        <v>0</v>
      </c>
      <c r="H252" s="468">
        <f>IFERROR(SUMIF(Лист1!$A:$A,Лист3!$A252,Лист1!L:L)/$F252,0)</f>
        <v>0</v>
      </c>
      <c r="I252" s="468">
        <f>IFERROR(SUMIF(Лист1!$A:$A,Лист3!$A252,Лист1!M:M)/$F252,0)</f>
        <v>0</v>
      </c>
      <c r="J252" s="468">
        <f>IFERROR(SUMIF(Лист1!$A:$A,Лист3!$A252,Лист1!N:N)/$F252,0)</f>
        <v>0</v>
      </c>
      <c r="K252" s="468">
        <f>IFERROR(SUMIF(Лист1!$A:$A,Лист3!$A252,Лист1!O:O)/$F252,0)</f>
        <v>0</v>
      </c>
      <c r="L252" s="468">
        <f>IFERROR(SUMIF(Лист1!$A:$A,Лист3!$A252,Лист1!P:P)/$F252,0)</f>
        <v>0</v>
      </c>
    </row>
    <row r="253" spans="1:12" s="26" customFormat="1" x14ac:dyDescent="0.2">
      <c r="A253" s="865" t="s">
        <v>1290</v>
      </c>
      <c r="B253" s="719" t="s">
        <v>1291</v>
      </c>
      <c r="C253" s="492" t="s">
        <v>15</v>
      </c>
      <c r="D253" s="274">
        <v>8</v>
      </c>
      <c r="E253" s="93" t="s">
        <v>62</v>
      </c>
      <c r="F253" s="106">
        <v>64</v>
      </c>
      <c r="G253" s="468">
        <f>IFERROR(SUMIF(Лист1!$A:$A,Лист3!$A253,Лист1!K:K)/$F253,0)</f>
        <v>0</v>
      </c>
      <c r="H253" s="468">
        <f>IFERROR(SUMIF(Лист1!$A:$A,Лист3!$A253,Лист1!L:L)/$F253,0)</f>
        <v>0</v>
      </c>
      <c r="I253" s="468">
        <f>IFERROR(SUMIF(Лист1!$A:$A,Лист3!$A253,Лист1!M:M)/$F253,0)</f>
        <v>0</v>
      </c>
      <c r="J253" s="468">
        <f>IFERROR(SUMIF(Лист1!$A:$A,Лист3!$A253,Лист1!N:N)/$F253,0)</f>
        <v>0</v>
      </c>
      <c r="K253" s="468">
        <f>IFERROR(SUMIF(Лист1!$A:$A,Лист3!$A253,Лист1!O:O)/$F253,0)</f>
        <v>0</v>
      </c>
      <c r="L253" s="468">
        <f>IFERROR(SUMIF(Лист1!$A:$A,Лист3!$A253,Лист1!P:P)/$F253,0)</f>
        <v>0</v>
      </c>
    </row>
    <row r="254" spans="1:12" s="26" customFormat="1" x14ac:dyDescent="0.2">
      <c r="A254" s="865" t="s">
        <v>773</v>
      </c>
      <c r="B254" s="719" t="s">
        <v>772</v>
      </c>
      <c r="C254" s="127" t="s">
        <v>227</v>
      </c>
      <c r="D254" s="290">
        <v>16</v>
      </c>
      <c r="E254" s="127" t="s">
        <v>62</v>
      </c>
      <c r="F254" s="589">
        <v>144</v>
      </c>
      <c r="G254" s="468">
        <f>IFERROR(SUMIF(Лист1!$A:$A,Лист3!$A254,Лист1!K:K)/$F254,0)</f>
        <v>0</v>
      </c>
      <c r="H254" s="468">
        <f>IFERROR(SUMIF(Лист1!$A:$A,Лист3!$A254,Лист1!L:L)/$F254,0)</f>
        <v>0</v>
      </c>
      <c r="I254" s="468">
        <f>IFERROR(SUMIF(Лист1!$A:$A,Лист3!$A254,Лист1!M:M)/$F254,0)</f>
        <v>0</v>
      </c>
      <c r="J254" s="468">
        <f>IFERROR(SUMIF(Лист1!$A:$A,Лист3!$A254,Лист1!N:N)/$F254,0)</f>
        <v>0</v>
      </c>
      <c r="K254" s="468">
        <f>IFERROR(SUMIF(Лист1!$A:$A,Лист3!$A254,Лист1!O:O)/$F254,0)</f>
        <v>0</v>
      </c>
      <c r="L254" s="468">
        <f>IFERROR(SUMIF(Лист1!$A:$A,Лист3!$A254,Лист1!P:P)/$F254,0)</f>
        <v>0</v>
      </c>
    </row>
    <row r="255" spans="1:12" s="26" customFormat="1" x14ac:dyDescent="0.2">
      <c r="A255" s="865" t="s">
        <v>1286</v>
      </c>
      <c r="B255" s="719" t="s">
        <v>1287</v>
      </c>
      <c r="C255" s="492" t="s">
        <v>15</v>
      </c>
      <c r="D255" s="274">
        <v>8</v>
      </c>
      <c r="E255" s="93" t="s">
        <v>62</v>
      </c>
      <c r="F255" s="106">
        <v>64</v>
      </c>
      <c r="G255" s="468">
        <f>IFERROR(SUMIF(Лист1!$A:$A,Лист3!$A255,Лист1!K:K)/$F255,0)</f>
        <v>0</v>
      </c>
      <c r="H255" s="468">
        <f>IFERROR(SUMIF(Лист1!$A:$A,Лист3!$A255,Лист1!L:L)/$F255,0)</f>
        <v>0</v>
      </c>
      <c r="I255" s="468">
        <f>IFERROR(SUMIF(Лист1!$A:$A,Лист3!$A255,Лист1!M:M)/$F255,0)</f>
        <v>0</v>
      </c>
      <c r="J255" s="468">
        <f>IFERROR(SUMIF(Лист1!$A:$A,Лист3!$A255,Лист1!N:N)/$F255,0)</f>
        <v>0</v>
      </c>
      <c r="K255" s="468">
        <f>IFERROR(SUMIF(Лист1!$A:$A,Лист3!$A255,Лист1!O:O)/$F255,0)</f>
        <v>0</v>
      </c>
      <c r="L255" s="468">
        <f>IFERROR(SUMIF(Лист1!$A:$A,Лист3!$A255,Лист1!P:P)/$F255,0)</f>
        <v>0</v>
      </c>
    </row>
    <row r="256" spans="1:12" s="26" customFormat="1" x14ac:dyDescent="0.2">
      <c r="A256" s="865" t="s">
        <v>1288</v>
      </c>
      <c r="B256" s="719" t="s">
        <v>1289</v>
      </c>
      <c r="C256" s="492" t="s">
        <v>15</v>
      </c>
      <c r="D256" s="274">
        <v>8</v>
      </c>
      <c r="E256" s="93" t="s">
        <v>62</v>
      </c>
      <c r="F256" s="106">
        <v>64</v>
      </c>
      <c r="G256" s="468">
        <f>IFERROR(SUMIF(Лист1!$A:$A,Лист3!$A256,Лист1!K:K)/$F256,0)</f>
        <v>0</v>
      </c>
      <c r="H256" s="468">
        <f>IFERROR(SUMIF(Лист1!$A:$A,Лист3!$A256,Лист1!L:L)/$F256,0)</f>
        <v>0</v>
      </c>
      <c r="I256" s="468">
        <f>IFERROR(SUMIF(Лист1!$A:$A,Лист3!$A256,Лист1!M:M)/$F256,0)</f>
        <v>0</v>
      </c>
      <c r="J256" s="468">
        <f>IFERROR(SUMIF(Лист1!$A:$A,Лист3!$A256,Лист1!N:N)/$F256,0)</f>
        <v>0</v>
      </c>
      <c r="K256" s="468">
        <f>IFERROR(SUMIF(Лист1!$A:$A,Лист3!$A256,Лист1!O:O)/$F256,0)</f>
        <v>0</v>
      </c>
      <c r="L256" s="468">
        <f>IFERROR(SUMIF(Лист1!$A:$A,Лист3!$A256,Лист1!P:P)/$F256,0)</f>
        <v>0</v>
      </c>
    </row>
    <row r="257" spans="1:12" s="26" customFormat="1" x14ac:dyDescent="0.2">
      <c r="A257" s="865" t="s">
        <v>775</v>
      </c>
      <c r="B257" s="719" t="s">
        <v>774</v>
      </c>
      <c r="C257" s="127" t="s">
        <v>227</v>
      </c>
      <c r="D257" s="290">
        <v>16</v>
      </c>
      <c r="E257" s="127" t="s">
        <v>62</v>
      </c>
      <c r="F257" s="589">
        <v>144</v>
      </c>
      <c r="G257" s="468">
        <f>IFERROR(SUMIF(Лист1!$A:$A,Лист3!$A257,Лист1!K:K)/$F257,0)</f>
        <v>0</v>
      </c>
      <c r="H257" s="468">
        <f>IFERROR(SUMIF(Лист1!$A:$A,Лист3!$A257,Лист1!L:L)/$F257,0)</f>
        <v>0</v>
      </c>
      <c r="I257" s="468">
        <f>IFERROR(SUMIF(Лист1!$A:$A,Лист3!$A257,Лист1!M:M)/$F257,0)</f>
        <v>0</v>
      </c>
      <c r="J257" s="468">
        <f>IFERROR(SUMIF(Лист1!$A:$A,Лист3!$A257,Лист1!N:N)/$F257,0)</f>
        <v>0</v>
      </c>
      <c r="K257" s="468">
        <f>IFERROR(SUMIF(Лист1!$A:$A,Лист3!$A257,Лист1!O:O)/$F257,0)</f>
        <v>0</v>
      </c>
      <c r="L257" s="468">
        <f>IFERROR(SUMIF(Лист1!$A:$A,Лист3!$A257,Лист1!P:P)/$F257,0)</f>
        <v>0</v>
      </c>
    </row>
    <row r="258" spans="1:12" s="26" customFormat="1" x14ac:dyDescent="0.2">
      <c r="A258" s="865" t="s">
        <v>685</v>
      </c>
      <c r="B258" s="719" t="s">
        <v>684</v>
      </c>
      <c r="C258" s="127" t="s">
        <v>227</v>
      </c>
      <c r="D258" s="290">
        <v>16</v>
      </c>
      <c r="E258" s="127" t="s">
        <v>62</v>
      </c>
      <c r="F258" s="589">
        <v>144</v>
      </c>
      <c r="G258" s="468">
        <f>IFERROR(SUMIF(Лист1!$A:$A,Лист3!$A258,Лист1!K:K)/$F258,0)</f>
        <v>0</v>
      </c>
      <c r="H258" s="468">
        <f>IFERROR(SUMIF(Лист1!$A:$A,Лист3!$A258,Лист1!L:L)/$F258,0)</f>
        <v>0</v>
      </c>
      <c r="I258" s="468">
        <f>IFERROR(SUMIF(Лист1!$A:$A,Лист3!$A258,Лист1!M:M)/$F258,0)</f>
        <v>0</v>
      </c>
      <c r="J258" s="468">
        <f>IFERROR(SUMIF(Лист1!$A:$A,Лист3!$A258,Лист1!N:N)/$F258,0)</f>
        <v>0</v>
      </c>
      <c r="K258" s="468">
        <f>IFERROR(SUMIF(Лист1!$A:$A,Лист3!$A258,Лист1!O:O)/$F258,0)</f>
        <v>0</v>
      </c>
      <c r="L258" s="468">
        <f>IFERROR(SUMIF(Лист1!$A:$A,Лист3!$A258,Лист1!P:P)/$F258,0)</f>
        <v>0</v>
      </c>
    </row>
    <row r="259" spans="1:12" s="26" customFormat="1" x14ac:dyDescent="0.2">
      <c r="A259" s="865" t="s">
        <v>686</v>
      </c>
      <c r="B259" s="719" t="s">
        <v>687</v>
      </c>
      <c r="C259" s="127" t="s">
        <v>227</v>
      </c>
      <c r="D259" s="290">
        <v>16</v>
      </c>
      <c r="E259" s="127" t="s">
        <v>62</v>
      </c>
      <c r="F259" s="589">
        <v>144</v>
      </c>
      <c r="G259" s="468">
        <f>IFERROR(SUMIF(Лист1!$A:$A,Лист3!$A259,Лист1!K:K)/$F259,0)</f>
        <v>0</v>
      </c>
      <c r="H259" s="468">
        <f>IFERROR(SUMIF(Лист1!$A:$A,Лист3!$A259,Лист1!L:L)/$F259,0)</f>
        <v>0</v>
      </c>
      <c r="I259" s="468">
        <f>IFERROR(SUMIF(Лист1!$A:$A,Лист3!$A259,Лист1!M:M)/$F259,0)</f>
        <v>0</v>
      </c>
      <c r="J259" s="468">
        <f>IFERROR(SUMIF(Лист1!$A:$A,Лист3!$A259,Лист1!N:N)/$F259,0)</f>
        <v>0</v>
      </c>
      <c r="K259" s="468">
        <f>IFERROR(SUMIF(Лист1!$A:$A,Лист3!$A259,Лист1!O:O)/$F259,0)</f>
        <v>0</v>
      </c>
      <c r="L259" s="468">
        <f>IFERROR(SUMIF(Лист1!$A:$A,Лист3!$A259,Лист1!P:P)/$F259,0)</f>
        <v>0</v>
      </c>
    </row>
    <row r="260" spans="1:12" s="26" customFormat="1" x14ac:dyDescent="0.2">
      <c r="A260" s="865" t="s">
        <v>1223</v>
      </c>
      <c r="B260" s="719" t="s">
        <v>1222</v>
      </c>
      <c r="C260" s="127" t="s">
        <v>1221</v>
      </c>
      <c r="D260" s="290">
        <v>12</v>
      </c>
      <c r="E260" s="127" t="s">
        <v>62</v>
      </c>
      <c r="F260" s="589">
        <v>144</v>
      </c>
      <c r="G260" s="468">
        <f>IFERROR(SUMIF(Лист1!$A:$A,Лист3!$A260,Лист1!K:K)/$F260,0)</f>
        <v>0</v>
      </c>
      <c r="H260" s="468">
        <f>IFERROR(SUMIF(Лист1!$A:$A,Лист3!$A260,Лист1!L:L)/$F260,0)</f>
        <v>0</v>
      </c>
      <c r="I260" s="468">
        <f>IFERROR(SUMIF(Лист1!$A:$A,Лист3!$A260,Лист1!M:M)/$F260,0)</f>
        <v>0</v>
      </c>
      <c r="J260" s="468">
        <f>IFERROR(SUMIF(Лист1!$A:$A,Лист3!$A260,Лист1!N:N)/$F260,0)</f>
        <v>0</v>
      </c>
      <c r="K260" s="468">
        <f>IFERROR(SUMIF(Лист1!$A:$A,Лист3!$A260,Лист1!O:O)/$F260,0)</f>
        <v>0</v>
      </c>
      <c r="L260" s="468">
        <f>IFERROR(SUMIF(Лист1!$A:$A,Лист3!$A260,Лист1!P:P)/$F260,0)</f>
        <v>0</v>
      </c>
    </row>
    <row r="261" spans="1:12" s="26" customFormat="1" x14ac:dyDescent="0.2">
      <c r="A261" s="865" t="s">
        <v>1284</v>
      </c>
      <c r="B261" s="719" t="s">
        <v>1285</v>
      </c>
      <c r="C261" s="127">
        <v>700</v>
      </c>
      <c r="D261" s="290">
        <v>6</v>
      </c>
      <c r="E261" s="127" t="s">
        <v>62</v>
      </c>
      <c r="F261" s="1015">
        <v>144</v>
      </c>
      <c r="G261" s="468">
        <f>IFERROR(SUMIF(Лист1!$A:$A,Лист3!$A261,Лист1!K:K)/$F261,0)</f>
        <v>0</v>
      </c>
      <c r="H261" s="468">
        <f>IFERROR(SUMIF(Лист1!$A:$A,Лист3!$A261,Лист1!L:L)/$F261,0)</f>
        <v>0</v>
      </c>
      <c r="I261" s="468">
        <f>IFERROR(SUMIF(Лист1!$A:$A,Лист3!$A261,Лист1!M:M)/$F261,0)</f>
        <v>0</v>
      </c>
      <c r="J261" s="468">
        <f>IFERROR(SUMIF(Лист1!$A:$A,Лист3!$A261,Лист1!N:N)/$F261,0)</f>
        <v>0</v>
      </c>
      <c r="K261" s="468">
        <f>IFERROR(SUMIF(Лист1!$A:$A,Лист3!$A261,Лист1!O:O)/$F261,0)</f>
        <v>0</v>
      </c>
      <c r="L261" s="468">
        <f>IFERROR(SUMIF(Лист1!$A:$A,Лист3!$A261,Лист1!P:P)/$F261,0)</f>
        <v>0</v>
      </c>
    </row>
    <row r="262" spans="1:12" s="26" customFormat="1" x14ac:dyDescent="0.2">
      <c r="A262" s="865" t="s">
        <v>1283</v>
      </c>
      <c r="B262" s="719" t="s">
        <v>1282</v>
      </c>
      <c r="C262" s="492" t="s">
        <v>15</v>
      </c>
      <c r="D262" s="274">
        <v>8</v>
      </c>
      <c r="E262" s="93" t="s">
        <v>62</v>
      </c>
      <c r="F262" s="106">
        <v>64</v>
      </c>
      <c r="G262" s="468">
        <f>IFERROR(SUMIF(Лист1!$A:$A,Лист3!$A262,Лист1!K:K)/$F262,0)</f>
        <v>0</v>
      </c>
      <c r="H262" s="468">
        <f>IFERROR(SUMIF(Лист1!$A:$A,Лист3!$A262,Лист1!L:L)/$F262,0)</f>
        <v>0</v>
      </c>
      <c r="I262" s="468">
        <f>IFERROR(SUMIF(Лист1!$A:$A,Лист3!$A262,Лист1!M:M)/$F262,0)</f>
        <v>0</v>
      </c>
      <c r="J262" s="468">
        <f>IFERROR(SUMIF(Лист1!$A:$A,Лист3!$A262,Лист1!N:N)/$F262,0)</f>
        <v>0</v>
      </c>
      <c r="K262" s="468">
        <f>IFERROR(SUMIF(Лист1!$A:$A,Лист3!$A262,Лист1!O:O)/$F262,0)</f>
        <v>0</v>
      </c>
      <c r="L262" s="468">
        <f>IFERROR(SUMIF(Лист1!$A:$A,Лист3!$A262,Лист1!P:P)/$F262,0)</f>
        <v>0</v>
      </c>
    </row>
    <row r="263" spans="1:12" s="26" customFormat="1" ht="13.5" thickBot="1" x14ac:dyDescent="0.25">
      <c r="A263" s="1014" t="s">
        <v>1225</v>
      </c>
      <c r="B263" s="1017" t="s">
        <v>1224</v>
      </c>
      <c r="C263" s="612" t="s">
        <v>1221</v>
      </c>
      <c r="D263" s="1018">
        <v>12</v>
      </c>
      <c r="E263" s="612" t="s">
        <v>62</v>
      </c>
      <c r="F263" s="1009">
        <v>144</v>
      </c>
      <c r="G263" s="468">
        <f>IFERROR(SUMIF(Лист1!$A:$A,Лист3!$A263,Лист1!K:K)/$F263,0)</f>
        <v>0</v>
      </c>
      <c r="H263" s="468">
        <f>IFERROR(SUMIF(Лист1!$A:$A,Лист3!$A263,Лист1!L:L)/$F263,0)</f>
        <v>0</v>
      </c>
      <c r="I263" s="468">
        <f>IFERROR(SUMIF(Лист1!$A:$A,Лист3!$A263,Лист1!M:M)/$F263,0)</f>
        <v>0</v>
      </c>
      <c r="J263" s="468">
        <f>IFERROR(SUMIF(Лист1!$A:$A,Лист3!$A263,Лист1!N:N)/$F263,0)</f>
        <v>0</v>
      </c>
      <c r="K263" s="468">
        <f>IFERROR(SUMIF(Лист1!$A:$A,Лист3!$A263,Лист1!O:O)/$F263,0)</f>
        <v>0</v>
      </c>
      <c r="L263" s="468">
        <f>IFERROR(SUMIF(Лист1!$A:$A,Лист3!$A263,Лист1!P:P)/$F263,0)</f>
        <v>0</v>
      </c>
    </row>
    <row r="264" spans="1:12" s="26" customFormat="1" ht="13.5" thickBot="1" x14ac:dyDescent="0.25">
      <c r="A264" s="338"/>
      <c r="B264" s="519" t="s">
        <v>34</v>
      </c>
      <c r="C264" s="520"/>
      <c r="D264" s="493"/>
      <c r="E264" s="493"/>
      <c r="F264" s="521"/>
      <c r="G264" s="468">
        <f>IFERROR(SUMIF(Лист1!$A:$A,Лист3!$A264,Лист1!K:K)/$F264,0)</f>
        <v>0</v>
      </c>
      <c r="H264" s="468">
        <f>IFERROR(SUMIF(Лист1!$A:$A,Лист3!$A264,Лист1!L:L)/$F264,0)</f>
        <v>0</v>
      </c>
      <c r="I264" s="468">
        <f>IFERROR(SUMIF(Лист1!$A:$A,Лист3!$A264,Лист1!M:M)/$F264,0)</f>
        <v>0</v>
      </c>
      <c r="J264" s="468">
        <f>IFERROR(SUMIF(Лист1!$A:$A,Лист3!$A264,Лист1!N:N)/$F264,0)</f>
        <v>0</v>
      </c>
      <c r="K264" s="468">
        <f>IFERROR(SUMIF(Лист1!$A:$A,Лист3!$A264,Лист1!O:O)/$F264,0)</f>
        <v>0</v>
      </c>
      <c r="L264" s="468">
        <f>IFERROR(SUMIF(Лист1!$A:$A,Лист3!$A264,Лист1!P:P)/$F264,0)</f>
        <v>0</v>
      </c>
    </row>
    <row r="265" spans="1:12" s="26" customFormat="1" x14ac:dyDescent="0.2">
      <c r="A265" s="338"/>
      <c r="B265" s="376" t="s">
        <v>483</v>
      </c>
      <c r="C265" s="376"/>
      <c r="D265" s="378"/>
      <c r="E265" s="378"/>
      <c r="F265" s="378"/>
      <c r="G265" s="468">
        <f>IFERROR(SUMIF(Лист1!$A:$A,Лист3!$A265,Лист1!K:K)/$F265,0)</f>
        <v>0</v>
      </c>
      <c r="H265" s="468">
        <f>IFERROR(SUMIF(Лист1!$A:$A,Лист3!$A265,Лист1!L:L)/$F265,0)</f>
        <v>0</v>
      </c>
      <c r="I265" s="468">
        <f>IFERROR(SUMIF(Лист1!$A:$A,Лист3!$A265,Лист1!M:M)/$F265,0)</f>
        <v>0</v>
      </c>
      <c r="J265" s="468">
        <f>IFERROR(SUMIF(Лист1!$A:$A,Лист3!$A265,Лист1!N:N)/$F265,0)</f>
        <v>0</v>
      </c>
      <c r="K265" s="468">
        <f>IFERROR(SUMIF(Лист1!$A:$A,Лист3!$A265,Лист1!O:O)/$F265,0)</f>
        <v>0</v>
      </c>
      <c r="L265" s="468">
        <f>IFERROR(SUMIF(Лист1!$A:$A,Лист3!$A265,Лист1!P:P)/$F265,0)</f>
        <v>0</v>
      </c>
    </row>
    <row r="266" spans="1:12" s="26" customFormat="1" ht="13.5" thickBot="1" x14ac:dyDescent="0.25">
      <c r="A266" s="338" t="s">
        <v>485</v>
      </c>
      <c r="B266" s="333" t="s">
        <v>484</v>
      </c>
      <c r="C266" s="280" t="s">
        <v>172</v>
      </c>
      <c r="D266" s="288">
        <v>16</v>
      </c>
      <c r="E266" s="94" t="s">
        <v>63</v>
      </c>
      <c r="F266" s="382">
        <v>144</v>
      </c>
      <c r="G266" s="468">
        <f>IFERROR(SUMIF(Лист1!$A:$A,Лист3!$A266,Лист1!K:K)/$F266,0)</f>
        <v>0</v>
      </c>
      <c r="H266" s="468">
        <f>IFERROR(SUMIF(Лист1!$A:$A,Лист3!$A266,Лист1!L:L)/$F266,0)</f>
        <v>0</v>
      </c>
      <c r="I266" s="468">
        <f>IFERROR(SUMIF(Лист1!$A:$A,Лист3!$A266,Лист1!M:M)/$F266,0)</f>
        <v>0</v>
      </c>
      <c r="J266" s="468">
        <f>IFERROR(SUMIF(Лист1!$A:$A,Лист3!$A266,Лист1!N:N)/$F266,0)</f>
        <v>0</v>
      </c>
      <c r="K266" s="468">
        <f>IFERROR(SUMIF(Лист1!$A:$A,Лист3!$A266,Лист1!O:O)/$F266,0)</f>
        <v>0</v>
      </c>
      <c r="L266" s="468">
        <f>IFERROR(SUMIF(Лист1!$A:$A,Лист3!$A266,Лист1!P:P)/$F266,0)</f>
        <v>0</v>
      </c>
    </row>
    <row r="267" spans="1:12" s="26" customFormat="1" ht="13.5" thickBot="1" x14ac:dyDescent="0.25">
      <c r="A267" s="338"/>
      <c r="B267" s="226" t="s">
        <v>34</v>
      </c>
      <c r="C267" s="227"/>
      <c r="D267" s="228"/>
      <c r="E267" s="228"/>
      <c r="F267" s="230"/>
      <c r="G267" s="468">
        <f>IFERROR(SUMIF(Лист1!$A:$A,Лист3!$A267,Лист1!K:K)/$F267,0)</f>
        <v>0</v>
      </c>
      <c r="H267" s="468">
        <f>IFERROR(SUMIF(Лист1!$A:$A,Лист3!$A267,Лист1!L:L)/$F267,0)</f>
        <v>0</v>
      </c>
      <c r="I267" s="468">
        <f>IFERROR(SUMIF(Лист1!$A:$A,Лист3!$A267,Лист1!M:M)/$F267,0)</f>
        <v>0</v>
      </c>
      <c r="J267" s="468">
        <f>IFERROR(SUMIF(Лист1!$A:$A,Лист3!$A267,Лист1!N:N)/$F267,0)</f>
        <v>0</v>
      </c>
      <c r="K267" s="468">
        <f>IFERROR(SUMIF(Лист1!$A:$A,Лист3!$A267,Лист1!O:O)/$F267,0)</f>
        <v>0</v>
      </c>
      <c r="L267" s="468">
        <f>IFERROR(SUMIF(Лист1!$A:$A,Лист3!$A267,Лист1!P:P)/$F267,0)</f>
        <v>0</v>
      </c>
    </row>
    <row r="268" spans="1:12" s="26" customFormat="1" x14ac:dyDescent="0.2">
      <c r="A268" s="338"/>
      <c r="B268" s="376" t="s">
        <v>229</v>
      </c>
      <c r="C268" s="376"/>
      <c r="D268" s="378"/>
      <c r="E268" s="378"/>
      <c r="F268" s="378"/>
      <c r="G268" s="468">
        <f>IFERROR(SUMIF(Лист1!$A:$A,Лист3!$A268,Лист1!K:K)/$F268,0)</f>
        <v>0</v>
      </c>
      <c r="H268" s="468">
        <f>IFERROR(SUMIF(Лист1!$A:$A,Лист3!$A268,Лист1!L:L)/$F268,0)</f>
        <v>0</v>
      </c>
      <c r="I268" s="468">
        <f>IFERROR(SUMIF(Лист1!$A:$A,Лист3!$A268,Лист1!M:M)/$F268,0)</f>
        <v>0</v>
      </c>
      <c r="J268" s="468">
        <f>IFERROR(SUMIF(Лист1!$A:$A,Лист3!$A268,Лист1!N:N)/$F268,0)</f>
        <v>0</v>
      </c>
      <c r="K268" s="468">
        <f>IFERROR(SUMIF(Лист1!$A:$A,Лист3!$A268,Лист1!O:O)/$F268,0)</f>
        <v>0</v>
      </c>
      <c r="L268" s="468">
        <f>IFERROR(SUMIF(Лист1!$A:$A,Лист3!$A268,Лист1!P:P)/$F268,0)</f>
        <v>0</v>
      </c>
    </row>
    <row r="269" spans="1:12" s="26" customFormat="1" ht="13.5" thickBot="1" x14ac:dyDescent="0.25">
      <c r="A269" s="338" t="s">
        <v>336</v>
      </c>
      <c r="B269" s="330" t="s">
        <v>180</v>
      </c>
      <c r="C269" s="278" t="s">
        <v>172</v>
      </c>
      <c r="D269" s="290">
        <v>16</v>
      </c>
      <c r="E269" s="93" t="s">
        <v>102</v>
      </c>
      <c r="F269" s="124">
        <v>144</v>
      </c>
      <c r="G269" s="468">
        <f>IFERROR(SUMIF(Лист1!$A:$A,Лист3!$A269,Лист1!K:K)/$F269,0)</f>
        <v>0</v>
      </c>
      <c r="H269" s="468">
        <f>IFERROR(SUMIF(Лист1!$A:$A,Лист3!$A269,Лист1!L:L)/$F269,0)</f>
        <v>0</v>
      </c>
      <c r="I269" s="468">
        <f>IFERROR(SUMIF(Лист1!$A:$A,Лист3!$A269,Лист1!M:M)/$F269,0)</f>
        <v>0</v>
      </c>
      <c r="J269" s="468">
        <f>IFERROR(SUMIF(Лист1!$A:$A,Лист3!$A269,Лист1!N:N)/$F269,0)</f>
        <v>0</v>
      </c>
      <c r="K269" s="468">
        <f>IFERROR(SUMIF(Лист1!$A:$A,Лист3!$A269,Лист1!O:O)/$F269,0)</f>
        <v>0</v>
      </c>
      <c r="L269" s="468">
        <f>IFERROR(SUMIF(Лист1!$A:$A,Лист3!$A269,Лист1!P:P)/$F269,0)</f>
        <v>0</v>
      </c>
    </row>
    <row r="270" spans="1:12" s="26" customFormat="1" ht="13.5" thickBot="1" x14ac:dyDescent="0.25">
      <c r="A270" s="338"/>
      <c r="B270" s="226" t="s">
        <v>34</v>
      </c>
      <c r="C270" s="227"/>
      <c r="D270" s="228"/>
      <c r="E270" s="228"/>
      <c r="F270" s="230"/>
      <c r="G270" s="468">
        <f>IFERROR(SUMIF(Лист1!$A:$A,Лист3!$A270,Лист1!K:K)/$F270,0)</f>
        <v>0</v>
      </c>
      <c r="H270" s="468">
        <f>IFERROR(SUMIF(Лист1!$A:$A,Лист3!$A270,Лист1!L:L)/$F270,0)</f>
        <v>0</v>
      </c>
      <c r="I270" s="468">
        <f>IFERROR(SUMIF(Лист1!$A:$A,Лист3!$A270,Лист1!M:M)/$F270,0)</f>
        <v>0</v>
      </c>
      <c r="J270" s="468">
        <f>IFERROR(SUMIF(Лист1!$A:$A,Лист3!$A270,Лист1!N:N)/$F270,0)</f>
        <v>0</v>
      </c>
      <c r="K270" s="468">
        <f>IFERROR(SUMIF(Лист1!$A:$A,Лист3!$A270,Лист1!O:O)/$F270,0)</f>
        <v>0</v>
      </c>
      <c r="L270" s="468">
        <f>IFERROR(SUMIF(Лист1!$A:$A,Лист3!$A270,Лист1!P:P)/$F270,0)</f>
        <v>0</v>
      </c>
    </row>
    <row r="271" spans="1:12" s="26" customFormat="1" ht="13.5" thickBot="1" x14ac:dyDescent="0.25">
      <c r="A271" s="338"/>
      <c r="B271" s="461" t="s">
        <v>104</v>
      </c>
      <c r="C271" s="461"/>
      <c r="D271" s="309"/>
      <c r="E271" s="309"/>
      <c r="F271" s="309"/>
      <c r="G271" s="468">
        <f>IFERROR(SUMIF(Лист1!$A:$A,Лист3!$A271,Лист1!K:K)/$F271,0)</f>
        <v>0</v>
      </c>
      <c r="H271" s="468">
        <f>IFERROR(SUMIF(Лист1!$A:$A,Лист3!$A271,Лист1!L:L)/$F271,0)</f>
        <v>0</v>
      </c>
      <c r="I271" s="468">
        <f>IFERROR(SUMIF(Лист1!$A:$A,Лист3!$A271,Лист1!M:M)/$F271,0)</f>
        <v>0</v>
      </c>
      <c r="J271" s="468">
        <f>IFERROR(SUMIF(Лист1!$A:$A,Лист3!$A271,Лист1!N:N)/$F271,0)</f>
        <v>0</v>
      </c>
      <c r="K271" s="468">
        <f>IFERROR(SUMIF(Лист1!$A:$A,Лист3!$A271,Лист1!O:O)/$F271,0)</f>
        <v>0</v>
      </c>
      <c r="L271" s="468">
        <f>IFERROR(SUMIF(Лист1!$A:$A,Лист3!$A271,Лист1!P:P)/$F271,0)</f>
        <v>0</v>
      </c>
    </row>
    <row r="272" spans="1:12" s="26" customFormat="1" x14ac:dyDescent="0.2">
      <c r="A272" s="338" t="s">
        <v>337</v>
      </c>
      <c r="B272" s="664" t="s">
        <v>109</v>
      </c>
      <c r="C272" s="443" t="s">
        <v>106</v>
      </c>
      <c r="D272" s="115">
        <v>64</v>
      </c>
      <c r="E272" s="115" t="s">
        <v>62</v>
      </c>
      <c r="F272" s="136">
        <v>36</v>
      </c>
      <c r="G272" s="468">
        <f>IFERROR(SUMIF(Лист1!$A:$A,Лист3!$A272,Лист1!K:K)/$F272,0)</f>
        <v>0</v>
      </c>
      <c r="H272" s="468">
        <f>IFERROR(SUMIF(Лист1!$A:$A,Лист3!$A272,Лист1!L:L)/$F272,0)</f>
        <v>0</v>
      </c>
      <c r="I272" s="468">
        <f>IFERROR(SUMIF(Лист1!$A:$A,Лист3!$A272,Лист1!M:M)/$F272,0)</f>
        <v>0</v>
      </c>
      <c r="J272" s="468">
        <f>IFERROR(SUMIF(Лист1!$A:$A,Лист3!$A272,Лист1!N:N)/$F272,0)</f>
        <v>0</v>
      </c>
      <c r="K272" s="468">
        <f>IFERROR(SUMIF(Лист1!$A:$A,Лист3!$A272,Лист1!O:O)/$F272,0)</f>
        <v>0</v>
      </c>
      <c r="L272" s="468">
        <f>IFERROR(SUMIF(Лист1!$A:$A,Лист3!$A272,Лист1!P:P)/$F272,0)</f>
        <v>0</v>
      </c>
    </row>
    <row r="273" spans="1:12" s="26" customFormat="1" x14ac:dyDescent="0.2">
      <c r="A273" s="338" t="s">
        <v>610</v>
      </c>
      <c r="B273" s="665" t="s">
        <v>108</v>
      </c>
      <c r="C273" s="442" t="s">
        <v>105</v>
      </c>
      <c r="D273" s="492">
        <v>64</v>
      </c>
      <c r="E273" s="462" t="s">
        <v>62</v>
      </c>
      <c r="F273" s="123">
        <v>36</v>
      </c>
      <c r="G273" s="468">
        <f>IFERROR(SUMIF(Лист1!$A:$A,Лист3!$A273,Лист1!K:K)/$F273,0)</f>
        <v>0</v>
      </c>
      <c r="H273" s="468">
        <f>IFERROR(SUMIF(Лист1!$A:$A,Лист3!$A273,Лист1!L:L)/$F273,0)</f>
        <v>0</v>
      </c>
      <c r="I273" s="468">
        <f>IFERROR(SUMIF(Лист1!$A:$A,Лист3!$A273,Лист1!M:M)/$F273,0)</f>
        <v>0</v>
      </c>
      <c r="J273" s="468">
        <f>IFERROR(SUMIF(Лист1!$A:$A,Лист3!$A273,Лист1!N:N)/$F273,0)</f>
        <v>0</v>
      </c>
      <c r="K273" s="468">
        <f>IFERROR(SUMIF(Лист1!$A:$A,Лист3!$A273,Лист1!O:O)/$F273,0)</f>
        <v>0</v>
      </c>
      <c r="L273" s="468">
        <f>IFERROR(SUMIF(Лист1!$A:$A,Лист3!$A273,Лист1!P:P)/$F273,0)</f>
        <v>0</v>
      </c>
    </row>
    <row r="274" spans="1:12" s="26" customFormat="1" ht="13.5" thickBot="1" x14ac:dyDescent="0.25">
      <c r="A274" s="690" t="s">
        <v>437</v>
      </c>
      <c r="B274" s="666" t="s">
        <v>110</v>
      </c>
      <c r="C274" s="446" t="s">
        <v>107</v>
      </c>
      <c r="D274" s="492">
        <v>64</v>
      </c>
      <c r="E274" s="463" t="s">
        <v>62</v>
      </c>
      <c r="F274" s="134">
        <v>36</v>
      </c>
      <c r="G274" s="468">
        <f>IFERROR(SUMIF(Лист1!$A:$A,Лист3!$A274,Лист1!K:K)/$F274,0)</f>
        <v>0</v>
      </c>
      <c r="H274" s="468">
        <f>IFERROR(SUMIF(Лист1!$A:$A,Лист3!$A274,Лист1!L:L)/$F274,0)</f>
        <v>0</v>
      </c>
      <c r="I274" s="468">
        <f>IFERROR(SUMIF(Лист1!$A:$A,Лист3!$A274,Лист1!M:M)/$F274,0)</f>
        <v>0</v>
      </c>
      <c r="J274" s="468">
        <f>IFERROR(SUMIF(Лист1!$A:$A,Лист3!$A274,Лист1!N:N)/$F274,0)</f>
        <v>0</v>
      </c>
      <c r="K274" s="468">
        <f>IFERROR(SUMIF(Лист1!$A:$A,Лист3!$A274,Лист1!O:O)/$F274,0)</f>
        <v>0</v>
      </c>
      <c r="L274" s="468">
        <f>IFERROR(SUMIF(Лист1!$A:$A,Лист3!$A274,Лист1!P:P)/$F274,0)</f>
        <v>0</v>
      </c>
    </row>
    <row r="275" spans="1:12" s="26" customFormat="1" ht="13.5" thickBot="1" x14ac:dyDescent="0.25">
      <c r="A275" s="690"/>
      <c r="B275" s="226" t="s">
        <v>34</v>
      </c>
      <c r="C275" s="227"/>
      <c r="D275" s="493"/>
      <c r="E275" s="228"/>
      <c r="F275" s="230"/>
      <c r="G275" s="468">
        <f>IFERROR(SUMIF(Лист1!$A:$A,Лист3!$A275,Лист1!K:K)/$F275,0)</f>
        <v>0</v>
      </c>
      <c r="H275" s="468">
        <f>IFERROR(SUMIF(Лист1!$A:$A,Лист3!$A275,Лист1!L:L)/$F275,0)</f>
        <v>0</v>
      </c>
      <c r="I275" s="468">
        <f>IFERROR(SUMIF(Лист1!$A:$A,Лист3!$A275,Лист1!M:M)/$F275,0)</f>
        <v>0</v>
      </c>
      <c r="J275" s="468">
        <f>IFERROR(SUMIF(Лист1!$A:$A,Лист3!$A275,Лист1!N:N)/$F275,0)</f>
        <v>0</v>
      </c>
      <c r="K275" s="468">
        <f>IFERROR(SUMIF(Лист1!$A:$A,Лист3!$A275,Лист1!O:O)/$F275,0)</f>
        <v>0</v>
      </c>
      <c r="L275" s="468">
        <f>IFERROR(SUMIF(Лист1!$A:$A,Лист3!$A275,Лист1!P:P)/$F275,0)</f>
        <v>0</v>
      </c>
    </row>
    <row r="276" spans="1:12" s="26" customFormat="1" ht="13.5" thickBot="1" x14ac:dyDescent="0.25">
      <c r="A276" s="690"/>
      <c r="B276" s="309" t="s">
        <v>80</v>
      </c>
      <c r="C276" s="309"/>
      <c r="D276" s="309"/>
      <c r="E276" s="309"/>
      <c r="F276" s="309"/>
      <c r="G276" s="468">
        <f>IFERROR(SUMIF(Лист1!$A:$A,Лист3!$A276,Лист1!K:K)/$F276,0)</f>
        <v>0</v>
      </c>
      <c r="H276" s="468">
        <f>IFERROR(SUMIF(Лист1!$A:$A,Лист3!$A276,Лист1!L:L)/$F276,0)</f>
        <v>0</v>
      </c>
      <c r="I276" s="468">
        <f>IFERROR(SUMIF(Лист1!$A:$A,Лист3!$A276,Лист1!M:M)/$F276,0)</f>
        <v>0</v>
      </c>
      <c r="J276" s="468">
        <f>IFERROR(SUMIF(Лист1!$A:$A,Лист3!$A276,Лист1!N:N)/$F276,0)</f>
        <v>0</v>
      </c>
      <c r="K276" s="468">
        <f>IFERROR(SUMIF(Лист1!$A:$A,Лист3!$A276,Лист1!O:O)/$F276,0)</f>
        <v>0</v>
      </c>
      <c r="L276" s="468">
        <f>IFERROR(SUMIF(Лист1!$A:$A,Лист3!$A276,Лист1!P:P)/$F276,0)</f>
        <v>0</v>
      </c>
    </row>
    <row r="277" spans="1:12" s="26" customFormat="1" x14ac:dyDescent="0.2">
      <c r="A277" s="690" t="s">
        <v>338</v>
      </c>
      <c r="B277" s="667" t="s">
        <v>156</v>
      </c>
      <c r="C277" s="91" t="s">
        <v>129</v>
      </c>
      <c r="D277" s="1104">
        <v>64</v>
      </c>
      <c r="E277" s="115" t="s">
        <v>62</v>
      </c>
      <c r="F277" s="91">
        <v>36</v>
      </c>
      <c r="G277" s="468">
        <f>IFERROR(SUMIF(Лист1!$A:$A,Лист3!$A277,Лист1!K:K)/$F277,0)</f>
        <v>0</v>
      </c>
      <c r="H277" s="468">
        <f>IFERROR(SUMIF(Лист1!$A:$A,Лист3!$A277,Лист1!L:L)/$F277,0)</f>
        <v>0</v>
      </c>
      <c r="I277" s="468">
        <f>IFERROR(SUMIF(Лист1!$A:$A,Лист3!$A277,Лист1!M:M)/$F277,0)</f>
        <v>0</v>
      </c>
      <c r="J277" s="468">
        <f>IFERROR(SUMIF(Лист1!$A:$A,Лист3!$A277,Лист1!N:N)/$F277,0)</f>
        <v>0</v>
      </c>
      <c r="K277" s="468">
        <f>IFERROR(SUMIF(Лист1!$A:$A,Лист3!$A277,Лист1!O:O)/$F277,0)</f>
        <v>0</v>
      </c>
      <c r="L277" s="468">
        <f>IFERROR(SUMIF(Лист1!$A:$A,Лист3!$A277,Лист1!P:P)/$F277,0)</f>
        <v>0</v>
      </c>
    </row>
    <row r="278" spans="1:12" s="26" customFormat="1" x14ac:dyDescent="0.2">
      <c r="A278" s="690" t="s">
        <v>339</v>
      </c>
      <c r="B278" s="668" t="s">
        <v>176</v>
      </c>
      <c r="C278" s="93" t="s">
        <v>129</v>
      </c>
      <c r="D278" s="1101"/>
      <c r="E278" s="127" t="s">
        <v>62</v>
      </c>
      <c r="F278" s="93">
        <v>36</v>
      </c>
      <c r="G278" s="468">
        <f>IFERROR(SUMIF(Лист1!$A:$A,Лист3!$A278,Лист1!K:K)/$F278,0)</f>
        <v>0</v>
      </c>
      <c r="H278" s="468">
        <f>IFERROR(SUMIF(Лист1!$A:$A,Лист3!$A278,Лист1!L:L)/$F278,0)</f>
        <v>0</v>
      </c>
      <c r="I278" s="468">
        <f>IFERROR(SUMIF(Лист1!$A:$A,Лист3!$A278,Лист1!M:M)/$F278,0)</f>
        <v>0</v>
      </c>
      <c r="J278" s="468">
        <f>IFERROR(SUMIF(Лист1!$A:$A,Лист3!$A278,Лист1!N:N)/$F278,0)</f>
        <v>0</v>
      </c>
      <c r="K278" s="468">
        <f>IFERROR(SUMIF(Лист1!$A:$A,Лист3!$A278,Лист1!O:O)/$F278,0)</f>
        <v>0</v>
      </c>
      <c r="L278" s="468">
        <f>IFERROR(SUMIF(Лист1!$A:$A,Лист3!$A278,Лист1!P:P)/$F278,0)</f>
        <v>0</v>
      </c>
    </row>
    <row r="279" spans="1:12" s="26" customFormat="1" ht="12.75" customHeight="1" x14ac:dyDescent="0.2">
      <c r="A279" s="690" t="s">
        <v>340</v>
      </c>
      <c r="B279" s="660" t="s">
        <v>81</v>
      </c>
      <c r="C279" s="1098" t="s">
        <v>453</v>
      </c>
      <c r="D279" s="1101"/>
      <c r="E279" s="127" t="s">
        <v>62</v>
      </c>
      <c r="F279" s="93">
        <v>36</v>
      </c>
      <c r="G279" s="468">
        <f>IFERROR(SUMIF(Лист1!$A:$A,Лист3!$A279,Лист1!K:K)/$F279,0)</f>
        <v>0</v>
      </c>
      <c r="H279" s="468">
        <f>IFERROR(SUMIF(Лист1!$A:$A,Лист3!$A279,Лист1!L:L)/$F279,0)</f>
        <v>0</v>
      </c>
      <c r="I279" s="468">
        <f>IFERROR(SUMIF(Лист1!$A:$A,Лист3!$A279,Лист1!M:M)/$F279,0)</f>
        <v>0</v>
      </c>
      <c r="J279" s="468">
        <f>IFERROR(SUMIF(Лист1!$A:$A,Лист3!$A279,Лист1!N:N)/$F279,0)</f>
        <v>0</v>
      </c>
      <c r="K279" s="468">
        <f>IFERROR(SUMIF(Лист1!$A:$A,Лист3!$A279,Лист1!O:O)/$F279,0)</f>
        <v>0</v>
      </c>
      <c r="L279" s="468">
        <f>IFERROR(SUMIF(Лист1!$A:$A,Лист3!$A279,Лист1!P:P)/$F279,0)</f>
        <v>0</v>
      </c>
    </row>
    <row r="280" spans="1:12" s="26" customFormat="1" x14ac:dyDescent="0.2">
      <c r="A280" s="690" t="s">
        <v>341</v>
      </c>
      <c r="B280" s="660" t="s">
        <v>88</v>
      </c>
      <c r="C280" s="1099"/>
      <c r="D280" s="1101"/>
      <c r="E280" s="127" t="s">
        <v>62</v>
      </c>
      <c r="F280" s="93">
        <v>36</v>
      </c>
      <c r="G280" s="468">
        <f>IFERROR(SUMIF(Лист1!$A:$A,Лист3!$A280,Лист1!K:K)/$F280,0)</f>
        <v>0</v>
      </c>
      <c r="H280" s="468">
        <f>IFERROR(SUMIF(Лист1!$A:$A,Лист3!$A280,Лист1!L:L)/$F280,0)</f>
        <v>0</v>
      </c>
      <c r="I280" s="468">
        <f>IFERROR(SUMIF(Лист1!$A:$A,Лист3!$A280,Лист1!M:M)/$F280,0)</f>
        <v>0</v>
      </c>
      <c r="J280" s="468">
        <f>IFERROR(SUMIF(Лист1!$A:$A,Лист3!$A280,Лист1!N:N)/$F280,0)</f>
        <v>0</v>
      </c>
      <c r="K280" s="468">
        <f>IFERROR(SUMIF(Лист1!$A:$A,Лист3!$A280,Лист1!O:O)/$F280,0)</f>
        <v>0</v>
      </c>
      <c r="L280" s="468">
        <f>IFERROR(SUMIF(Лист1!$A:$A,Лист3!$A280,Лист1!P:P)/$F280,0)</f>
        <v>0</v>
      </c>
    </row>
    <row r="281" spans="1:12" s="26" customFormat="1" x14ac:dyDescent="0.2">
      <c r="A281" s="690" t="s">
        <v>473</v>
      </c>
      <c r="B281" s="660" t="s">
        <v>155</v>
      </c>
      <c r="C281" s="1099"/>
      <c r="D281" s="1101"/>
      <c r="E281" s="492" t="s">
        <v>62</v>
      </c>
      <c r="F281" s="123">
        <v>36</v>
      </c>
      <c r="G281" s="468">
        <f>IFERROR(SUMIF(Лист1!$A:$A,Лист3!$A281,Лист1!K:K)/$F281,0)</f>
        <v>0</v>
      </c>
      <c r="H281" s="468">
        <f>IFERROR(SUMIF(Лист1!$A:$A,Лист3!$A281,Лист1!L:L)/$F281,0)</f>
        <v>0</v>
      </c>
      <c r="I281" s="468">
        <f>IFERROR(SUMIF(Лист1!$A:$A,Лист3!$A281,Лист1!M:M)/$F281,0)</f>
        <v>0</v>
      </c>
      <c r="J281" s="468">
        <f>IFERROR(SUMIF(Лист1!$A:$A,Лист3!$A281,Лист1!N:N)/$F281,0)</f>
        <v>0</v>
      </c>
      <c r="K281" s="468">
        <f>IFERROR(SUMIF(Лист1!$A:$A,Лист3!$A281,Лист1!O:O)/$F281,0)</f>
        <v>0</v>
      </c>
      <c r="L281" s="468">
        <f>IFERROR(SUMIF(Лист1!$A:$A,Лист3!$A281,Лист1!P:P)/$F281,0)</f>
        <v>0</v>
      </c>
    </row>
    <row r="282" spans="1:12" s="26" customFormat="1" x14ac:dyDescent="0.2">
      <c r="A282" s="690" t="s">
        <v>476</v>
      </c>
      <c r="B282" s="660" t="s">
        <v>101</v>
      </c>
      <c r="C282" s="1099"/>
      <c r="D282" s="1101"/>
      <c r="E282" s="492" t="s">
        <v>62</v>
      </c>
      <c r="F282" s="123">
        <v>36</v>
      </c>
      <c r="G282" s="468">
        <f>IFERROR(SUMIF(Лист1!$A:$A,Лист3!$A282,Лист1!K:K)/$F282,0)</f>
        <v>0</v>
      </c>
      <c r="H282" s="468">
        <f>IFERROR(SUMIF(Лист1!$A:$A,Лист3!$A282,Лист1!L:L)/$F282,0)</f>
        <v>0</v>
      </c>
      <c r="I282" s="468">
        <f>IFERROR(SUMIF(Лист1!$A:$A,Лист3!$A282,Лист1!M:M)/$F282,0)</f>
        <v>0</v>
      </c>
      <c r="J282" s="468">
        <f>IFERROR(SUMIF(Лист1!$A:$A,Лист3!$A282,Лист1!N:N)/$F282,0)</f>
        <v>0</v>
      </c>
      <c r="K282" s="468">
        <f>IFERROR(SUMIF(Лист1!$A:$A,Лист3!$A282,Лист1!O:O)/$F282,0)</f>
        <v>0</v>
      </c>
      <c r="L282" s="468">
        <f>IFERROR(SUMIF(Лист1!$A:$A,Лист3!$A282,Лист1!P:P)/$F282,0)</f>
        <v>0</v>
      </c>
    </row>
    <row r="283" spans="1:12" s="26" customFormat="1" ht="12.75" customHeight="1" x14ac:dyDescent="0.2">
      <c r="A283" s="690" t="s">
        <v>454</v>
      </c>
      <c r="B283" s="660" t="s">
        <v>32</v>
      </c>
      <c r="C283" s="1099"/>
      <c r="D283" s="1101"/>
      <c r="E283" s="492" t="s">
        <v>62</v>
      </c>
      <c r="F283" s="123">
        <v>36</v>
      </c>
      <c r="G283" s="468">
        <f>IFERROR(SUMIF(Лист1!$A:$A,Лист3!$A283,Лист1!K:K)/$F283,0)</f>
        <v>0</v>
      </c>
      <c r="H283" s="468">
        <f>IFERROR(SUMIF(Лист1!$A:$A,Лист3!$A283,Лист1!L:L)/$F283,0)</f>
        <v>0</v>
      </c>
      <c r="I283" s="468">
        <f>IFERROR(SUMIF(Лист1!$A:$A,Лист3!$A283,Лист1!M:M)/$F283,0)</f>
        <v>0</v>
      </c>
      <c r="J283" s="468">
        <f>IFERROR(SUMIF(Лист1!$A:$A,Лист3!$A283,Лист1!N:N)/$F283,0)</f>
        <v>0</v>
      </c>
      <c r="K283" s="468">
        <f>IFERROR(SUMIF(Лист1!$A:$A,Лист3!$A283,Лист1!O:O)/$F283,0)</f>
        <v>0</v>
      </c>
      <c r="L283" s="468">
        <f>IFERROR(SUMIF(Лист1!$A:$A,Лист3!$A283,Лист1!P:P)/$F283,0)</f>
        <v>0</v>
      </c>
    </row>
    <row r="284" spans="1:12" s="26" customFormat="1" ht="12" customHeight="1" x14ac:dyDescent="0.2">
      <c r="A284" s="690" t="s">
        <v>518</v>
      </c>
      <c r="B284" s="665" t="s">
        <v>89</v>
      </c>
      <c r="C284" s="1099"/>
      <c r="D284" s="1101"/>
      <c r="E284" s="492" t="s">
        <v>62</v>
      </c>
      <c r="F284" s="52">
        <v>36</v>
      </c>
      <c r="G284" s="468">
        <f>IFERROR(SUMIF(Лист1!$A:$A,Лист3!$A284,Лист1!K:K)/$F284,0)</f>
        <v>0</v>
      </c>
      <c r="H284" s="468">
        <f>IFERROR(SUMIF(Лист1!$A:$A,Лист3!$A284,Лист1!L:L)/$F284,0)</f>
        <v>0</v>
      </c>
      <c r="I284" s="468">
        <f>IFERROR(SUMIF(Лист1!$A:$A,Лист3!$A284,Лист1!M:M)/$F284,0)</f>
        <v>0</v>
      </c>
      <c r="J284" s="468">
        <f>IFERROR(SUMIF(Лист1!$A:$A,Лист3!$A284,Лист1!N:N)/$F284,0)</f>
        <v>0</v>
      </c>
      <c r="K284" s="468">
        <f>IFERROR(SUMIF(Лист1!$A:$A,Лист3!$A284,Лист1!O:O)/$F284,0)</f>
        <v>0</v>
      </c>
      <c r="L284" s="468">
        <f>IFERROR(SUMIF(Лист1!$A:$A,Лист3!$A284,Лист1!P:P)/$F284,0)</f>
        <v>0</v>
      </c>
    </row>
    <row r="285" spans="1:12" s="26" customFormat="1" ht="12.75" customHeight="1" x14ac:dyDescent="0.2">
      <c r="A285" s="690" t="s">
        <v>498</v>
      </c>
      <c r="B285" s="660" t="s">
        <v>45</v>
      </c>
      <c r="C285" s="1100"/>
      <c r="D285" s="1102"/>
      <c r="E285" s="492" t="s">
        <v>62</v>
      </c>
      <c r="F285" s="123">
        <v>36</v>
      </c>
      <c r="G285" s="468">
        <f>IFERROR(SUMIF(Лист1!$A:$A,Лист3!$A285,Лист1!K:K)/$F285,0)</f>
        <v>0</v>
      </c>
      <c r="H285" s="468">
        <f>IFERROR(SUMIF(Лист1!$A:$A,Лист3!$A285,Лист1!L:L)/$F285,0)</f>
        <v>0</v>
      </c>
      <c r="I285" s="468">
        <f>IFERROR(SUMIF(Лист1!$A:$A,Лист3!$A285,Лист1!M:M)/$F285,0)</f>
        <v>0</v>
      </c>
      <c r="J285" s="468">
        <f>IFERROR(SUMIF(Лист1!$A:$A,Лист3!$A285,Лист1!N:N)/$F285,0)</f>
        <v>0</v>
      </c>
      <c r="K285" s="468">
        <f>IFERROR(SUMIF(Лист1!$A:$A,Лист3!$A285,Лист1!O:O)/$F285,0)</f>
        <v>0</v>
      </c>
      <c r="L285" s="468">
        <f>IFERROR(SUMIF(Лист1!$A:$A,Лист3!$A285,Лист1!P:P)/$F285,0)</f>
        <v>0</v>
      </c>
    </row>
    <row r="286" spans="1:12" s="26" customFormat="1" ht="12.75" customHeight="1" x14ac:dyDescent="0.2">
      <c r="A286" s="690" t="s">
        <v>649</v>
      </c>
      <c r="B286" s="669" t="s">
        <v>654</v>
      </c>
      <c r="C286" s="579" t="s">
        <v>530</v>
      </c>
      <c r="D286" s="1103">
        <v>32</v>
      </c>
      <c r="E286" s="492" t="s">
        <v>62</v>
      </c>
      <c r="F286" s="123">
        <v>60</v>
      </c>
      <c r="G286" s="468">
        <f>IFERROR(SUMIF(Лист1!$A:$A,Лист3!$A286,Лист1!K:K)/$F286,0)</f>
        <v>0</v>
      </c>
      <c r="H286" s="468">
        <f>IFERROR(SUMIF(Лист1!$A:$A,Лист3!$A286,Лист1!L:L)/$F286,0)</f>
        <v>0</v>
      </c>
      <c r="I286" s="468">
        <f>IFERROR(SUMIF(Лист1!$A:$A,Лист3!$A286,Лист1!M:M)/$F286,0)</f>
        <v>0</v>
      </c>
      <c r="J286" s="468">
        <f>IFERROR(SUMIF(Лист1!$A:$A,Лист3!$A286,Лист1!N:N)/$F286,0)</f>
        <v>0</v>
      </c>
      <c r="K286" s="468">
        <f>IFERROR(SUMIF(Лист1!$A:$A,Лист3!$A286,Лист1!O:O)/$F286,0)</f>
        <v>0</v>
      </c>
      <c r="L286" s="468">
        <f>IFERROR(SUMIF(Лист1!$A:$A,Лист3!$A286,Лист1!P:P)/$F286,0)</f>
        <v>0</v>
      </c>
    </row>
    <row r="287" spans="1:12" s="26" customFormat="1" ht="12.75" customHeight="1" x14ac:dyDescent="0.2">
      <c r="A287" s="690" t="s">
        <v>650</v>
      </c>
      <c r="B287" s="669" t="s">
        <v>655</v>
      </c>
      <c r="C287" s="579" t="s">
        <v>530</v>
      </c>
      <c r="D287" s="1101"/>
      <c r="E287" s="492" t="s">
        <v>62</v>
      </c>
      <c r="F287" s="123">
        <v>60</v>
      </c>
      <c r="G287" s="468">
        <f>IFERROR(SUMIF(Лист1!$A:$A,Лист3!$A287,Лист1!K:K)/$F287,0)</f>
        <v>0</v>
      </c>
      <c r="H287" s="468">
        <f>IFERROR(SUMIF(Лист1!$A:$A,Лист3!$A287,Лист1!L:L)/$F287,0)</f>
        <v>0</v>
      </c>
      <c r="I287" s="468">
        <f>IFERROR(SUMIF(Лист1!$A:$A,Лист3!$A287,Лист1!M:M)/$F287,0)</f>
        <v>0</v>
      </c>
      <c r="J287" s="468">
        <f>IFERROR(SUMIF(Лист1!$A:$A,Лист3!$A287,Лист1!N:N)/$F287,0)</f>
        <v>0</v>
      </c>
      <c r="K287" s="468">
        <f>IFERROR(SUMIF(Лист1!$A:$A,Лист3!$A287,Лист1!O:O)/$F287,0)</f>
        <v>0</v>
      </c>
      <c r="L287" s="468">
        <f>IFERROR(SUMIF(Лист1!$A:$A,Лист3!$A287,Лист1!P:P)/$F287,0)</f>
        <v>0</v>
      </c>
    </row>
    <row r="288" spans="1:12" s="26" customFormat="1" ht="12.75" customHeight="1" x14ac:dyDescent="0.2">
      <c r="A288" s="690" t="s">
        <v>652</v>
      </c>
      <c r="B288" s="669" t="s">
        <v>656</v>
      </c>
      <c r="C288" s="579" t="s">
        <v>530</v>
      </c>
      <c r="D288" s="1101"/>
      <c r="E288" s="492" t="s">
        <v>62</v>
      </c>
      <c r="F288" s="123">
        <v>60</v>
      </c>
      <c r="G288" s="468">
        <f>IFERROR(SUMIF(Лист1!$A:$A,Лист3!$A288,Лист1!K:K)/$F288,0)</f>
        <v>0</v>
      </c>
      <c r="H288" s="468">
        <f>IFERROR(SUMIF(Лист1!$A:$A,Лист3!$A288,Лист1!L:L)/$F288,0)</f>
        <v>0</v>
      </c>
      <c r="I288" s="468">
        <f>IFERROR(SUMIF(Лист1!$A:$A,Лист3!$A288,Лист1!M:M)/$F288,0)</f>
        <v>0</v>
      </c>
      <c r="J288" s="468">
        <f>IFERROR(SUMIF(Лист1!$A:$A,Лист3!$A288,Лист1!N:N)/$F288,0)</f>
        <v>0</v>
      </c>
      <c r="K288" s="468">
        <f>IFERROR(SUMIF(Лист1!$A:$A,Лист3!$A288,Лист1!O:O)/$F288,0)</f>
        <v>0</v>
      </c>
      <c r="L288" s="468">
        <f>IFERROR(SUMIF(Лист1!$A:$A,Лист3!$A288,Лист1!P:P)/$F288,0)</f>
        <v>0</v>
      </c>
    </row>
    <row r="289" spans="1:12" s="26" customFormat="1" ht="12.75" customHeight="1" x14ac:dyDescent="0.2">
      <c r="A289" s="690" t="s">
        <v>659</v>
      </c>
      <c r="B289" s="669" t="s">
        <v>658</v>
      </c>
      <c r="C289" s="579" t="s">
        <v>530</v>
      </c>
      <c r="D289" s="1101"/>
      <c r="E289" s="492" t="s">
        <v>62</v>
      </c>
      <c r="F289" s="123">
        <v>60</v>
      </c>
      <c r="G289" s="468">
        <f>IFERROR(SUMIF(Лист1!$A:$A,Лист3!$A289,Лист1!K:K)/$F289,0)</f>
        <v>0</v>
      </c>
      <c r="H289" s="468">
        <f>IFERROR(SUMIF(Лист1!$A:$A,Лист3!$A289,Лист1!L:L)/$F289,0)</f>
        <v>0</v>
      </c>
      <c r="I289" s="468">
        <f>IFERROR(SUMIF(Лист1!$A:$A,Лист3!$A289,Лист1!M:M)/$F289,0)</f>
        <v>0</v>
      </c>
      <c r="J289" s="468">
        <f>IFERROR(SUMIF(Лист1!$A:$A,Лист3!$A289,Лист1!N:N)/$F289,0)</f>
        <v>0</v>
      </c>
      <c r="K289" s="468">
        <f>IFERROR(SUMIF(Лист1!$A:$A,Лист3!$A289,Лист1!O:O)/$F289,0)</f>
        <v>0</v>
      </c>
      <c r="L289" s="468">
        <f>IFERROR(SUMIF(Лист1!$A:$A,Лист3!$A289,Лист1!P:P)/$F289,0)</f>
        <v>0</v>
      </c>
    </row>
    <row r="290" spans="1:12" s="26" customFormat="1" ht="12.75" customHeight="1" x14ac:dyDescent="0.2">
      <c r="A290" s="690" t="s">
        <v>661</v>
      </c>
      <c r="B290" s="669" t="s">
        <v>660</v>
      </c>
      <c r="C290" s="579" t="s">
        <v>530</v>
      </c>
      <c r="D290" s="1101"/>
      <c r="E290" s="492" t="s">
        <v>62</v>
      </c>
      <c r="F290" s="123">
        <v>60</v>
      </c>
      <c r="G290" s="468">
        <f>IFERROR(SUMIF(Лист1!$A:$A,Лист3!$A290,Лист1!K:K)/$F290,0)</f>
        <v>0</v>
      </c>
      <c r="H290" s="468">
        <f>IFERROR(SUMIF(Лист1!$A:$A,Лист3!$A290,Лист1!L:L)/$F290,0)</f>
        <v>0</v>
      </c>
      <c r="I290" s="468">
        <f>IFERROR(SUMIF(Лист1!$A:$A,Лист3!$A290,Лист1!M:M)/$F290,0)</f>
        <v>0</v>
      </c>
      <c r="J290" s="468">
        <f>IFERROR(SUMIF(Лист1!$A:$A,Лист3!$A290,Лист1!N:N)/$F290,0)</f>
        <v>0</v>
      </c>
      <c r="K290" s="468">
        <f>IFERROR(SUMIF(Лист1!$A:$A,Лист3!$A290,Лист1!O:O)/$F290,0)</f>
        <v>0</v>
      </c>
      <c r="L290" s="468">
        <f>IFERROR(SUMIF(Лист1!$A:$A,Лист3!$A290,Лист1!P:P)/$F290,0)</f>
        <v>0</v>
      </c>
    </row>
    <row r="291" spans="1:12" s="26" customFormat="1" ht="12.75" customHeight="1" x14ac:dyDescent="0.2">
      <c r="A291" s="690" t="s">
        <v>663</v>
      </c>
      <c r="B291" s="669" t="s">
        <v>662</v>
      </c>
      <c r="C291" s="579" t="s">
        <v>530</v>
      </c>
      <c r="D291" s="1101"/>
      <c r="E291" s="492" t="s">
        <v>62</v>
      </c>
      <c r="F291" s="123">
        <v>60</v>
      </c>
      <c r="G291" s="468">
        <f>IFERROR(SUMIF(Лист1!$A:$A,Лист3!$A291,Лист1!K:K)/$F291,0)</f>
        <v>0</v>
      </c>
      <c r="H291" s="468">
        <f>IFERROR(SUMIF(Лист1!$A:$A,Лист3!$A291,Лист1!L:L)/$F291,0)</f>
        <v>0</v>
      </c>
      <c r="I291" s="468">
        <f>IFERROR(SUMIF(Лист1!$A:$A,Лист3!$A291,Лист1!M:M)/$F291,0)</f>
        <v>0</v>
      </c>
      <c r="J291" s="468">
        <f>IFERROR(SUMIF(Лист1!$A:$A,Лист3!$A291,Лист1!N:N)/$F291,0)</f>
        <v>0</v>
      </c>
      <c r="K291" s="468">
        <f>IFERROR(SUMIF(Лист1!$A:$A,Лист3!$A291,Лист1!O:O)/$F291,0)</f>
        <v>0</v>
      </c>
      <c r="L291" s="468">
        <f>IFERROR(SUMIF(Лист1!$A:$A,Лист3!$A291,Лист1!P:P)/$F291,0)</f>
        <v>0</v>
      </c>
    </row>
    <row r="292" spans="1:12" s="26" customFormat="1" ht="12.75" customHeight="1" x14ac:dyDescent="0.2">
      <c r="A292" s="690" t="s">
        <v>653</v>
      </c>
      <c r="B292" s="669" t="s">
        <v>657</v>
      </c>
      <c r="C292" s="503" t="s">
        <v>129</v>
      </c>
      <c r="D292" s="1101"/>
      <c r="E292" s="492" t="s">
        <v>62</v>
      </c>
      <c r="F292" s="123">
        <v>60</v>
      </c>
      <c r="G292" s="468">
        <f>IFERROR(SUMIF(Лист1!$A:$A,Лист3!$A292,Лист1!K:K)/$F292,0)</f>
        <v>0</v>
      </c>
      <c r="H292" s="468">
        <f>IFERROR(SUMIF(Лист1!$A:$A,Лист3!$A292,Лист1!L:L)/$F292,0)</f>
        <v>0</v>
      </c>
      <c r="I292" s="468">
        <f>IFERROR(SUMIF(Лист1!$A:$A,Лист3!$A292,Лист1!M:M)/$F292,0)</f>
        <v>0</v>
      </c>
      <c r="J292" s="468">
        <f>IFERROR(SUMIF(Лист1!$A:$A,Лист3!$A292,Лист1!N:N)/$F292,0)</f>
        <v>0</v>
      </c>
      <c r="K292" s="468">
        <f>IFERROR(SUMIF(Лист1!$A:$A,Лист3!$A292,Лист1!O:O)/$F292,0)</f>
        <v>0</v>
      </c>
      <c r="L292" s="468">
        <f>IFERROR(SUMIF(Лист1!$A:$A,Лист3!$A292,Лист1!P:P)/$F292,0)</f>
        <v>0</v>
      </c>
    </row>
    <row r="293" spans="1:12" s="26" customFormat="1" ht="12.75" customHeight="1" x14ac:dyDescent="0.2">
      <c r="A293" s="690" t="s">
        <v>651</v>
      </c>
      <c r="B293" s="669" t="s">
        <v>655</v>
      </c>
      <c r="C293" s="503" t="s">
        <v>129</v>
      </c>
      <c r="D293" s="1102"/>
      <c r="E293" s="492" t="s">
        <v>62</v>
      </c>
      <c r="F293" s="123"/>
      <c r="G293" s="468">
        <f>IFERROR(SUMIF(Лист1!$A:$A,Лист3!$A293,Лист1!K:K)/$F293,0)</f>
        <v>0</v>
      </c>
      <c r="H293" s="468">
        <f>IFERROR(SUMIF(Лист1!$A:$A,Лист3!$A293,Лист1!L:L)/$F293,0)</f>
        <v>0</v>
      </c>
      <c r="I293" s="468">
        <f>IFERROR(SUMIF(Лист1!$A:$A,Лист3!$A293,Лист1!M:M)/$F293,0)</f>
        <v>0</v>
      </c>
      <c r="J293" s="468">
        <f>IFERROR(SUMIF(Лист1!$A:$A,Лист3!$A293,Лист1!N:N)/$F293,0)</f>
        <v>0</v>
      </c>
      <c r="K293" s="468">
        <f>IFERROR(SUMIF(Лист1!$A:$A,Лист3!$A293,Лист1!O:O)/$F293,0)</f>
        <v>0</v>
      </c>
      <c r="L293" s="468">
        <f>IFERROR(SUMIF(Лист1!$A:$A,Лист3!$A293,Лист1!P:P)/$F293,0)</f>
        <v>0</v>
      </c>
    </row>
    <row r="294" spans="1:12" s="26" customFormat="1" x14ac:dyDescent="0.2">
      <c r="A294" s="690" t="s">
        <v>342</v>
      </c>
      <c r="B294" s="660" t="s">
        <v>88</v>
      </c>
      <c r="C294" s="517" t="s">
        <v>530</v>
      </c>
      <c r="D294" s="518">
        <v>48</v>
      </c>
      <c r="E294" s="492" t="s">
        <v>62</v>
      </c>
      <c r="F294" s="123">
        <v>48</v>
      </c>
      <c r="G294" s="468">
        <f>IFERROR(SUMIF(Лист1!$A:$A,Лист3!$A294,Лист1!K:K)/$F294,0)</f>
        <v>0</v>
      </c>
      <c r="H294" s="468">
        <f>IFERROR(SUMIF(Лист1!$A:$A,Лист3!$A294,Лист1!L:L)/$F294,0)</f>
        <v>0</v>
      </c>
      <c r="I294" s="468">
        <f>IFERROR(SUMIF(Лист1!$A:$A,Лист3!$A294,Лист1!M:M)/$F294,0)</f>
        <v>0</v>
      </c>
      <c r="J294" s="468">
        <f>IFERROR(SUMIF(Лист1!$A:$A,Лист3!$A294,Лист1!N:N)/$F294,0)</f>
        <v>0</v>
      </c>
      <c r="K294" s="468">
        <f>IFERROR(SUMIF(Лист1!$A:$A,Лист3!$A294,Лист1!O:O)/$F294,0)</f>
        <v>0</v>
      </c>
      <c r="L294" s="468">
        <f>IFERROR(SUMIF(Лист1!$A:$A,Лист3!$A294,Лист1!P:P)/$F294,0)</f>
        <v>0</v>
      </c>
    </row>
    <row r="295" spans="1:12" s="26" customFormat="1" x14ac:dyDescent="0.2">
      <c r="A295" s="690">
        <v>31931</v>
      </c>
      <c r="B295" s="660" t="s">
        <v>527</v>
      </c>
      <c r="C295" s="517" t="s">
        <v>529</v>
      </c>
      <c r="D295" s="518">
        <v>32</v>
      </c>
      <c r="E295" s="492" t="s">
        <v>62</v>
      </c>
      <c r="F295" s="123">
        <v>24</v>
      </c>
      <c r="G295" s="468">
        <f>IFERROR(SUMIF(Лист1!$A:$A,Лист3!$A295,Лист1!K:K)/$F295,0)</f>
        <v>0</v>
      </c>
      <c r="H295" s="468">
        <f>IFERROR(SUMIF(Лист1!$A:$A,Лист3!$A295,Лист1!L:L)/$F295,0)</f>
        <v>0</v>
      </c>
      <c r="I295" s="468">
        <f>IFERROR(SUMIF(Лист1!$A:$A,Лист3!$A295,Лист1!M:M)/$F295,0)</f>
        <v>0</v>
      </c>
      <c r="J295" s="468">
        <f>IFERROR(SUMIF(Лист1!$A:$A,Лист3!$A295,Лист1!N:N)/$F295,0)</f>
        <v>0</v>
      </c>
      <c r="K295" s="468">
        <f>IFERROR(SUMIF(Лист1!$A:$A,Лист3!$A295,Лист1!O:O)/$F295,0)</f>
        <v>0</v>
      </c>
      <c r="L295" s="468">
        <f>IFERROR(SUMIF(Лист1!$A:$A,Лист3!$A295,Лист1!P:P)/$F295,0)</f>
        <v>0</v>
      </c>
    </row>
    <row r="296" spans="1:12" s="26" customFormat="1" x14ac:dyDescent="0.2">
      <c r="A296" s="690">
        <v>31930</v>
      </c>
      <c r="B296" s="660" t="s">
        <v>528</v>
      </c>
      <c r="C296" s="517" t="s">
        <v>529</v>
      </c>
      <c r="D296" s="518">
        <v>32</v>
      </c>
      <c r="E296" s="492" t="s">
        <v>62</v>
      </c>
      <c r="F296" s="123">
        <v>24</v>
      </c>
      <c r="G296" s="468">
        <f>IFERROR(SUMIF(Лист1!$A:$A,Лист3!$A296,Лист1!K:K)/$F296,0)</f>
        <v>0</v>
      </c>
      <c r="H296" s="468">
        <f>IFERROR(SUMIF(Лист1!$A:$A,Лист3!$A296,Лист1!L:L)/$F296,0)</f>
        <v>0</v>
      </c>
      <c r="I296" s="468">
        <f>IFERROR(SUMIF(Лист1!$A:$A,Лист3!$A296,Лист1!M:M)/$F296,0)</f>
        <v>0</v>
      </c>
      <c r="J296" s="468">
        <f>IFERROR(SUMIF(Лист1!$A:$A,Лист3!$A296,Лист1!N:N)/$F296,0)</f>
        <v>0</v>
      </c>
      <c r="K296" s="468">
        <f>IFERROR(SUMIF(Лист1!$A:$A,Лист3!$A296,Лист1!O:O)/$F296,0)</f>
        <v>0</v>
      </c>
      <c r="L296" s="468">
        <f>IFERROR(SUMIF(Лист1!$A:$A,Лист3!$A296,Лист1!P:P)/$F296,0)</f>
        <v>0</v>
      </c>
    </row>
    <row r="297" spans="1:12" s="26" customFormat="1" x14ac:dyDescent="0.2">
      <c r="A297" s="690" t="s">
        <v>1054</v>
      </c>
      <c r="B297" s="660" t="s">
        <v>1052</v>
      </c>
      <c r="C297" s="517" t="s">
        <v>1053</v>
      </c>
      <c r="D297" s="518">
        <v>64</v>
      </c>
      <c r="E297" s="492" t="s">
        <v>62</v>
      </c>
      <c r="F297" s="123">
        <v>36</v>
      </c>
      <c r="G297" s="468">
        <f>IFERROR(SUMIF(Лист1!$A:$A,Лист3!$A297,Лист1!K:K)/$F297,0)</f>
        <v>0</v>
      </c>
      <c r="H297" s="468">
        <f>IFERROR(SUMIF(Лист1!$A:$A,Лист3!$A297,Лист1!L:L)/$F297,0)</f>
        <v>0</v>
      </c>
      <c r="I297" s="468">
        <f>IFERROR(SUMIF(Лист1!$A:$A,Лист3!$A297,Лист1!M:M)/$F297,0)</f>
        <v>0</v>
      </c>
      <c r="J297" s="468">
        <f>IFERROR(SUMIF(Лист1!$A:$A,Лист3!$A297,Лист1!N:N)/$F297,0)</f>
        <v>0</v>
      </c>
      <c r="K297" s="468">
        <f>IFERROR(SUMIF(Лист1!$A:$A,Лист3!$A297,Лист1!O:O)/$F297,0)</f>
        <v>0</v>
      </c>
      <c r="L297" s="468">
        <f>IFERROR(SUMIF(Лист1!$A:$A,Лист3!$A297,Лист1!P:P)/$F297,0)</f>
        <v>0</v>
      </c>
    </row>
    <row r="298" spans="1:12" s="26" customFormat="1" ht="13.5" thickBot="1" x14ac:dyDescent="0.25">
      <c r="A298" s="690" t="s">
        <v>343</v>
      </c>
      <c r="B298" s="670" t="s">
        <v>32</v>
      </c>
      <c r="C298" s="52" t="s">
        <v>82</v>
      </c>
      <c r="D298" s="52">
        <v>24</v>
      </c>
      <c r="E298" s="492" t="s">
        <v>62</v>
      </c>
      <c r="F298" s="52">
        <v>80</v>
      </c>
      <c r="G298" s="468">
        <f>IFERROR(SUMIF(Лист1!$A:$A,Лист3!$A298,Лист1!K:K)/$F298,0)</f>
        <v>0</v>
      </c>
      <c r="H298" s="468">
        <f>IFERROR(SUMIF(Лист1!$A:$A,Лист3!$A298,Лист1!L:L)/$F298,0)</f>
        <v>0</v>
      </c>
      <c r="I298" s="468">
        <f>IFERROR(SUMIF(Лист1!$A:$A,Лист3!$A298,Лист1!M:M)/$F298,0)</f>
        <v>0</v>
      </c>
      <c r="J298" s="468">
        <f>IFERROR(SUMIF(Лист1!$A:$A,Лист3!$A298,Лист1!N:N)/$F298,0)</f>
        <v>0</v>
      </c>
      <c r="K298" s="468">
        <f>IFERROR(SUMIF(Лист1!$A:$A,Лист3!$A298,Лист1!O:O)/$F298,0)</f>
        <v>0</v>
      </c>
      <c r="L298" s="468">
        <f>IFERROR(SUMIF(Лист1!$A:$A,Лист3!$A298,Лист1!P:P)/$F298,0)</f>
        <v>0</v>
      </c>
    </row>
    <row r="299" spans="1:12" s="26" customFormat="1" ht="13.5" thickBot="1" x14ac:dyDescent="0.25">
      <c r="A299" s="338"/>
      <c r="B299" s="246" t="s">
        <v>34</v>
      </c>
      <c r="C299" s="247"/>
      <c r="D299" s="228"/>
      <c r="E299" s="228"/>
      <c r="F299" s="230"/>
      <c r="G299" s="468">
        <f>IFERROR(SUMIF(Лист1!$A:$A,Лист3!$A299,Лист1!K:K)/$F299,0)</f>
        <v>0</v>
      </c>
      <c r="H299" s="468">
        <f>IFERROR(SUMIF(Лист1!$A:$A,Лист3!$A299,Лист1!L:L)/$F299,0)</f>
        <v>0</v>
      </c>
      <c r="I299" s="468">
        <f>IFERROR(SUMIF(Лист1!$A:$A,Лист3!$A299,Лист1!M:M)/$F299,0)</f>
        <v>0</v>
      </c>
      <c r="J299" s="468">
        <f>IFERROR(SUMIF(Лист1!$A:$A,Лист3!$A299,Лист1!N:N)/$F299,0)</f>
        <v>0</v>
      </c>
      <c r="K299" s="468">
        <f>IFERROR(SUMIF(Лист1!$A:$A,Лист3!$A299,Лист1!O:O)/$F299,0)</f>
        <v>0</v>
      </c>
      <c r="L299" s="468">
        <f>IFERROR(SUMIF(Лист1!$A:$A,Лист3!$A299,Лист1!P:P)/$F299,0)</f>
        <v>0</v>
      </c>
    </row>
    <row r="300" spans="1:12" s="26" customFormat="1" x14ac:dyDescent="0.2">
      <c r="A300" s="338" t="s">
        <v>233</v>
      </c>
      <c r="B300" s="671" t="s">
        <v>25</v>
      </c>
      <c r="C300" s="47"/>
      <c r="D300" s="48">
        <v>500</v>
      </c>
      <c r="E300" s="48"/>
      <c r="F300" s="92"/>
      <c r="G300" s="468">
        <f>IFERROR(SUMIF(Лист1!$A:$A,Лист3!$A300,Лист1!K:K)/$F300,0)</f>
        <v>0</v>
      </c>
      <c r="H300" s="468">
        <f>IFERROR(SUMIF(Лист1!$A:$A,Лист3!$A300,Лист1!L:L)/$F300,0)</f>
        <v>0</v>
      </c>
      <c r="I300" s="468">
        <f>IFERROR(SUMIF(Лист1!$A:$A,Лист3!$A300,Лист1!M:M)/$F300,0)</f>
        <v>0</v>
      </c>
      <c r="J300" s="468">
        <f>IFERROR(SUMIF(Лист1!$A:$A,Лист3!$A300,Лист1!N:N)/$F300,0)</f>
        <v>0</v>
      </c>
      <c r="K300" s="468">
        <f>IFERROR(SUMIF(Лист1!$A:$A,Лист3!$A300,Лист1!O:O)/$F300,0)</f>
        <v>0</v>
      </c>
      <c r="L300" s="468">
        <f>IFERROR(SUMIF(Лист1!$A:$A,Лист3!$A300,Лист1!P:P)/$F300,0)</f>
        <v>0</v>
      </c>
    </row>
    <row r="301" spans="1:12" s="26" customFormat="1" x14ac:dyDescent="0.2">
      <c r="A301" s="338" t="s">
        <v>631</v>
      </c>
      <c r="B301" s="672" t="s">
        <v>630</v>
      </c>
      <c r="C301" s="571"/>
      <c r="D301" s="572">
        <v>500</v>
      </c>
      <c r="E301" s="572"/>
      <c r="F301" s="574"/>
      <c r="G301" s="468">
        <f>IFERROR(SUMIF(Лист1!$A:$A,Лист3!$A301,Лист1!K:K)/$F301,0)</f>
        <v>0</v>
      </c>
      <c r="H301" s="468">
        <f>IFERROR(SUMIF(Лист1!$A:$A,Лист3!$A301,Лист1!L:L)/$F301,0)</f>
        <v>0</v>
      </c>
      <c r="I301" s="468">
        <f>IFERROR(SUMIF(Лист1!$A:$A,Лист3!$A301,Лист1!M:M)/$F301,0)</f>
        <v>0</v>
      </c>
      <c r="J301" s="468">
        <f>IFERROR(SUMIF(Лист1!$A:$A,Лист3!$A301,Лист1!N:N)/$F301,0)</f>
        <v>0</v>
      </c>
      <c r="K301" s="468">
        <f>IFERROR(SUMIF(Лист1!$A:$A,Лист3!$A301,Лист1!O:O)/$F301,0)</f>
        <v>0</v>
      </c>
      <c r="L301" s="468">
        <f>IFERROR(SUMIF(Лист1!$A:$A,Лист3!$A301,Лист1!P:P)/$F301,0)</f>
        <v>0</v>
      </c>
    </row>
    <row r="302" spans="1:12" s="26" customFormat="1" ht="13.5" thickBot="1" x14ac:dyDescent="0.25">
      <c r="A302" s="338" t="s">
        <v>234</v>
      </c>
      <c r="B302" s="673" t="s">
        <v>200</v>
      </c>
      <c r="C302" s="428"/>
      <c r="D302" s="429">
        <v>500</v>
      </c>
      <c r="E302" s="429"/>
      <c r="F302" s="429"/>
      <c r="G302" s="468">
        <f>IFERROR(SUMIF(Лист1!$A:$A,Лист3!$A302,Лист1!K:K)/$F302,0)</f>
        <v>0</v>
      </c>
      <c r="H302" s="468">
        <f>IFERROR(SUMIF(Лист1!$A:$A,Лист3!$A302,Лист1!L:L)/$F302,0)</f>
        <v>0</v>
      </c>
      <c r="I302" s="468">
        <f>IFERROR(SUMIF(Лист1!$A:$A,Лист3!$A302,Лист1!M:M)/$F302,0)</f>
        <v>0</v>
      </c>
      <c r="J302" s="468">
        <f>IFERROR(SUMIF(Лист1!$A:$A,Лист3!$A302,Лист1!N:N)/$F302,0)</f>
        <v>0</v>
      </c>
      <c r="K302" s="468">
        <f>IFERROR(SUMIF(Лист1!$A:$A,Лист3!$A302,Лист1!O:O)/$F302,0)</f>
        <v>0</v>
      </c>
      <c r="L302" s="468">
        <f>IFERROR(SUMIF(Лист1!$A:$A,Лист3!$A302,Лист1!P:P)/$F302,0)</f>
        <v>0</v>
      </c>
    </row>
    <row r="303" spans="1:12" s="26" customFormat="1" x14ac:dyDescent="0.2">
      <c r="A303" s="338" t="s">
        <v>344</v>
      </c>
      <c r="B303" s="674" t="s">
        <v>157</v>
      </c>
      <c r="C303" s="414" t="s">
        <v>36</v>
      </c>
      <c r="D303" s="415">
        <v>25</v>
      </c>
      <c r="E303" s="416" t="s">
        <v>63</v>
      </c>
      <c r="F303" s="416">
        <v>35</v>
      </c>
      <c r="G303" s="468">
        <f>IFERROR(SUMIF(Лист1!$A:$A,Лист3!$A303,Лист1!K:K)/$F303,0)</f>
        <v>0</v>
      </c>
      <c r="H303" s="468">
        <f>IFERROR(SUMIF(Лист1!$A:$A,Лист3!$A303,Лист1!L:L)/$F303,0)</f>
        <v>0</v>
      </c>
      <c r="I303" s="468">
        <f>IFERROR(SUMIF(Лист1!$A:$A,Лист3!$A303,Лист1!M:M)/$F303,0)</f>
        <v>0</v>
      </c>
      <c r="J303" s="468">
        <f>IFERROR(SUMIF(Лист1!$A:$A,Лист3!$A303,Лист1!N:N)/$F303,0)</f>
        <v>0</v>
      </c>
      <c r="K303" s="468">
        <f>IFERROR(SUMIF(Лист1!$A:$A,Лист3!$A303,Лист1!O:O)/$F303,0)</f>
        <v>0</v>
      </c>
      <c r="L303" s="468">
        <f>IFERROR(SUMIF(Лист1!$A:$A,Лист3!$A303,Лист1!P:P)/$F303,0)</f>
        <v>0</v>
      </c>
    </row>
    <row r="304" spans="1:12" s="26" customFormat="1" x14ac:dyDescent="0.2">
      <c r="A304" s="338" t="s">
        <v>345</v>
      </c>
      <c r="B304" s="675" t="s">
        <v>158</v>
      </c>
      <c r="C304" s="304" t="s">
        <v>36</v>
      </c>
      <c r="D304" s="274">
        <v>25</v>
      </c>
      <c r="E304" s="93" t="s">
        <v>63</v>
      </c>
      <c r="F304" s="97">
        <v>35</v>
      </c>
      <c r="G304" s="468">
        <f>IFERROR(SUMIF(Лист1!$A:$A,Лист3!$A304,Лист1!K:K)/$F304,0)</f>
        <v>0</v>
      </c>
      <c r="H304" s="468">
        <f>IFERROR(SUMIF(Лист1!$A:$A,Лист3!$A304,Лист1!L:L)/$F304,0)</f>
        <v>0</v>
      </c>
      <c r="I304" s="468">
        <f>IFERROR(SUMIF(Лист1!$A:$A,Лист3!$A304,Лист1!M:M)/$F304,0)</f>
        <v>0</v>
      </c>
      <c r="J304" s="468">
        <f>IFERROR(SUMIF(Лист1!$A:$A,Лист3!$A304,Лист1!N:N)/$F304,0)</f>
        <v>0</v>
      </c>
      <c r="K304" s="468">
        <f>IFERROR(SUMIF(Лист1!$A:$A,Лист3!$A304,Лист1!O:O)/$F304,0)</f>
        <v>0</v>
      </c>
      <c r="L304" s="468">
        <f>IFERROR(SUMIF(Лист1!$A:$A,Лист3!$A304,Лист1!P:P)/$F304,0)</f>
        <v>0</v>
      </c>
    </row>
    <row r="305" spans="1:12" s="26" customFormat="1" x14ac:dyDescent="0.2">
      <c r="A305" s="338" t="s">
        <v>346</v>
      </c>
      <c r="B305" s="675" t="s">
        <v>159</v>
      </c>
      <c r="C305" s="304" t="s">
        <v>36</v>
      </c>
      <c r="D305" s="274">
        <v>25</v>
      </c>
      <c r="E305" s="93" t="s">
        <v>63</v>
      </c>
      <c r="F305" s="97">
        <v>35</v>
      </c>
      <c r="G305" s="468">
        <f>IFERROR(SUMIF(Лист1!$A:$A,Лист3!$A305,Лист1!K:K)/$F305,0)</f>
        <v>0</v>
      </c>
      <c r="H305" s="468">
        <f>IFERROR(SUMIF(Лист1!$A:$A,Лист3!$A305,Лист1!L:L)/$F305,0)</f>
        <v>0</v>
      </c>
      <c r="I305" s="468">
        <f>IFERROR(SUMIF(Лист1!$A:$A,Лист3!$A305,Лист1!M:M)/$F305,0)</f>
        <v>0</v>
      </c>
      <c r="J305" s="468">
        <f>IFERROR(SUMIF(Лист1!$A:$A,Лист3!$A305,Лист1!N:N)/$F305,0)</f>
        <v>0</v>
      </c>
      <c r="K305" s="468">
        <f>IFERROR(SUMIF(Лист1!$A:$A,Лист3!$A305,Лист1!O:O)/$F305,0)</f>
        <v>0</v>
      </c>
      <c r="L305" s="468">
        <f>IFERROR(SUMIF(Лист1!$A:$A,Лист3!$A305,Лист1!P:P)/$F305,0)</f>
        <v>0</v>
      </c>
    </row>
    <row r="306" spans="1:12" s="26" customFormat="1" x14ac:dyDescent="0.2">
      <c r="A306" s="338" t="s">
        <v>818</v>
      </c>
      <c r="B306" s="675" t="s">
        <v>157</v>
      </c>
      <c r="C306" s="304" t="s">
        <v>817</v>
      </c>
      <c r="D306" s="276">
        <v>14</v>
      </c>
      <c r="E306" s="93" t="s">
        <v>63</v>
      </c>
      <c r="F306" s="97">
        <v>30</v>
      </c>
      <c r="G306" s="468">
        <f>IFERROR(SUMIF(Лист1!$A:$A,Лист3!$A306,Лист1!K:K)/$F306,0)</f>
        <v>0</v>
      </c>
      <c r="H306" s="468">
        <f>IFERROR(SUMIF(Лист1!$A:$A,Лист3!$A306,Лист1!L:L)/$F306,0)</f>
        <v>0</v>
      </c>
      <c r="I306" s="468">
        <f>IFERROR(SUMIF(Лист1!$A:$A,Лист3!$A306,Лист1!M:M)/$F306,0)</f>
        <v>0</v>
      </c>
      <c r="J306" s="468">
        <f>IFERROR(SUMIF(Лист1!$A:$A,Лист3!$A306,Лист1!N:N)/$F306,0)</f>
        <v>0</v>
      </c>
      <c r="K306" s="468">
        <f>IFERROR(SUMIF(Лист1!$A:$A,Лист3!$A306,Лист1!O:O)/$F306,0)</f>
        <v>0</v>
      </c>
      <c r="L306" s="468">
        <f>IFERROR(SUMIF(Лист1!$A:$A,Лист3!$A306,Лист1!P:P)/$F306,0)</f>
        <v>0</v>
      </c>
    </row>
    <row r="307" spans="1:12" s="26" customFormat="1" x14ac:dyDescent="0.2">
      <c r="A307" s="338" t="s">
        <v>973</v>
      </c>
      <c r="B307" s="675" t="s">
        <v>159</v>
      </c>
      <c r="C307" s="304" t="s">
        <v>817</v>
      </c>
      <c r="D307" s="276">
        <v>14</v>
      </c>
      <c r="E307" s="93" t="s">
        <v>63</v>
      </c>
      <c r="F307" s="97">
        <v>30</v>
      </c>
      <c r="G307" s="468">
        <f>IFERROR(SUMIF(Лист1!$A:$A,Лист3!$A307,Лист1!K:K)/$F307,0)</f>
        <v>0</v>
      </c>
      <c r="H307" s="468">
        <f>IFERROR(SUMIF(Лист1!$A:$A,Лист3!$A307,Лист1!L:L)/$F307,0)</f>
        <v>0</v>
      </c>
      <c r="I307" s="468">
        <f>IFERROR(SUMIF(Лист1!$A:$A,Лист3!$A307,Лист1!M:M)/$F307,0)</f>
        <v>0</v>
      </c>
      <c r="J307" s="468">
        <f>IFERROR(SUMIF(Лист1!$A:$A,Лист3!$A307,Лист1!N:N)/$F307,0)</f>
        <v>0</v>
      </c>
      <c r="K307" s="468">
        <f>IFERROR(SUMIF(Лист1!$A:$A,Лист3!$A307,Лист1!O:O)/$F307,0)</f>
        <v>0</v>
      </c>
      <c r="L307" s="468">
        <f>IFERROR(SUMIF(Лист1!$A:$A,Лист3!$A307,Лист1!P:P)/$F307,0)</f>
        <v>0</v>
      </c>
    </row>
    <row r="308" spans="1:12" s="26" customFormat="1" x14ac:dyDescent="0.2">
      <c r="A308" s="338" t="s">
        <v>974</v>
      </c>
      <c r="B308" s="675" t="s">
        <v>159</v>
      </c>
      <c r="C308" s="304" t="s">
        <v>2</v>
      </c>
      <c r="D308" s="276">
        <v>14</v>
      </c>
      <c r="E308" s="93" t="s">
        <v>63</v>
      </c>
      <c r="F308" s="97">
        <v>30</v>
      </c>
      <c r="G308" s="468">
        <f>IFERROR(SUMIF(Лист1!$A:$A,Лист3!$A308,Лист1!K:K)/$F308,0)</f>
        <v>0</v>
      </c>
      <c r="H308" s="468">
        <f>IFERROR(SUMIF(Лист1!$A:$A,Лист3!$A308,Лист1!L:L)/$F308,0)</f>
        <v>0</v>
      </c>
      <c r="I308" s="468">
        <f>IFERROR(SUMIF(Лист1!$A:$A,Лист3!$A308,Лист1!M:M)/$F308,0)</f>
        <v>0</v>
      </c>
      <c r="J308" s="468">
        <f>IFERROR(SUMIF(Лист1!$A:$A,Лист3!$A308,Лист1!N:N)/$F308,0)</f>
        <v>0</v>
      </c>
      <c r="K308" s="468">
        <f>IFERROR(SUMIF(Лист1!$A:$A,Лист3!$A308,Лист1!O:O)/$F308,0)</f>
        <v>0</v>
      </c>
      <c r="L308" s="468">
        <f>IFERROR(SUMIF(Лист1!$A:$A,Лист3!$A308,Лист1!P:P)/$F308,0)</f>
        <v>0</v>
      </c>
    </row>
    <row r="309" spans="1:12" s="26" customFormat="1" x14ac:dyDescent="0.2">
      <c r="A309" s="338" t="s">
        <v>347</v>
      </c>
      <c r="B309" s="675" t="s">
        <v>121</v>
      </c>
      <c r="C309" s="305" t="s">
        <v>122</v>
      </c>
      <c r="D309" s="107">
        <v>25</v>
      </c>
      <c r="E309" s="93" t="s">
        <v>63</v>
      </c>
      <c r="F309" s="93">
        <v>35</v>
      </c>
      <c r="G309" s="468">
        <f>IFERROR(SUMIF(Лист1!$A:$A,Лист3!$A309,Лист1!K:K)/$F309,0)</f>
        <v>0</v>
      </c>
      <c r="H309" s="468">
        <f>IFERROR(SUMIF(Лист1!$A:$A,Лист3!$A309,Лист1!L:L)/$F309,0)</f>
        <v>0</v>
      </c>
      <c r="I309" s="468">
        <f>IFERROR(SUMIF(Лист1!$A:$A,Лист3!$A309,Лист1!M:M)/$F309,0)</f>
        <v>0</v>
      </c>
      <c r="J309" s="468">
        <f>IFERROR(SUMIF(Лист1!$A:$A,Лист3!$A309,Лист1!N:N)/$F309,0)</f>
        <v>0</v>
      </c>
      <c r="K309" s="468">
        <f>IFERROR(SUMIF(Лист1!$A:$A,Лист3!$A309,Лист1!O:O)/$F309,0)</f>
        <v>0</v>
      </c>
      <c r="L309" s="468">
        <f>IFERROR(SUMIF(Лист1!$A:$A,Лист3!$A309,Лист1!P:P)/$F309,0)</f>
        <v>0</v>
      </c>
    </row>
    <row r="310" spans="1:12" s="26" customFormat="1" x14ac:dyDescent="0.2">
      <c r="A310" s="338" t="s">
        <v>348</v>
      </c>
      <c r="B310" s="675" t="s">
        <v>123</v>
      </c>
      <c r="C310" s="305" t="s">
        <v>122</v>
      </c>
      <c r="D310" s="107">
        <v>25</v>
      </c>
      <c r="E310" s="93" t="s">
        <v>63</v>
      </c>
      <c r="F310" s="93">
        <v>35</v>
      </c>
      <c r="G310" s="468">
        <f>IFERROR(SUMIF(Лист1!$A:$A,Лист3!$A310,Лист1!K:K)/$F310,0)</f>
        <v>0</v>
      </c>
      <c r="H310" s="468">
        <f>IFERROR(SUMIF(Лист1!$A:$A,Лист3!$A310,Лист1!L:L)/$F310,0)</f>
        <v>0</v>
      </c>
      <c r="I310" s="468">
        <f>IFERROR(SUMIF(Лист1!$A:$A,Лист3!$A310,Лист1!M:M)/$F310,0)</f>
        <v>0</v>
      </c>
      <c r="J310" s="468">
        <f>IFERROR(SUMIF(Лист1!$A:$A,Лист3!$A310,Лист1!N:N)/$F310,0)</f>
        <v>0</v>
      </c>
      <c r="K310" s="468">
        <f>IFERROR(SUMIF(Лист1!$A:$A,Лист3!$A310,Лист1!O:O)/$F310,0)</f>
        <v>0</v>
      </c>
      <c r="L310" s="468">
        <f>IFERROR(SUMIF(Лист1!$A:$A,Лист3!$A310,Лист1!P:P)/$F310,0)</f>
        <v>0</v>
      </c>
    </row>
    <row r="311" spans="1:12" s="26" customFormat="1" x14ac:dyDescent="0.2">
      <c r="A311" s="338">
        <v>31945</v>
      </c>
      <c r="B311" s="675" t="s">
        <v>524</v>
      </c>
      <c r="C311" s="305" t="s">
        <v>525</v>
      </c>
      <c r="D311" s="107">
        <v>14</v>
      </c>
      <c r="E311" s="93" t="s">
        <v>63</v>
      </c>
      <c r="F311" s="93">
        <v>30</v>
      </c>
      <c r="G311" s="468">
        <f>IFERROR(SUMIF(Лист1!$A:$A,Лист3!$A311,Лист1!K:K)/$F311,0)</f>
        <v>0</v>
      </c>
      <c r="H311" s="468">
        <f>IFERROR(SUMIF(Лист1!$A:$A,Лист3!$A311,Лист1!L:L)/$F311,0)</f>
        <v>0</v>
      </c>
      <c r="I311" s="468">
        <f>IFERROR(SUMIF(Лист1!$A:$A,Лист3!$A311,Лист1!M:M)/$F311,0)</f>
        <v>0</v>
      </c>
      <c r="J311" s="468">
        <f>IFERROR(SUMIF(Лист1!$A:$A,Лист3!$A311,Лист1!N:N)/$F311,0)</f>
        <v>0</v>
      </c>
      <c r="K311" s="468">
        <f>IFERROR(SUMIF(Лист1!$A:$A,Лист3!$A311,Лист1!O:O)/$F311,0)</f>
        <v>0</v>
      </c>
      <c r="L311" s="468">
        <f>IFERROR(SUMIF(Лист1!$A:$A,Лист3!$A311,Лист1!P:P)/$F311,0)</f>
        <v>0</v>
      </c>
    </row>
    <row r="312" spans="1:12" s="26" customFormat="1" x14ac:dyDescent="0.2">
      <c r="A312" s="338">
        <v>31946</v>
      </c>
      <c r="B312" s="675" t="s">
        <v>526</v>
      </c>
      <c r="C312" s="305" t="s">
        <v>525</v>
      </c>
      <c r="D312" s="107">
        <v>14</v>
      </c>
      <c r="E312" s="93" t="s">
        <v>63</v>
      </c>
      <c r="F312" s="93">
        <v>30</v>
      </c>
      <c r="G312" s="468">
        <f>IFERROR(SUMIF(Лист1!$A:$A,Лист3!$A312,Лист1!K:K)/$F312,0)</f>
        <v>0</v>
      </c>
      <c r="H312" s="468">
        <f>IFERROR(SUMIF(Лист1!$A:$A,Лист3!$A312,Лист1!L:L)/$F312,0)</f>
        <v>0</v>
      </c>
      <c r="I312" s="468">
        <f>IFERROR(SUMIF(Лист1!$A:$A,Лист3!$A312,Лист1!M:M)/$F312,0)</f>
        <v>0</v>
      </c>
      <c r="J312" s="468">
        <f>IFERROR(SUMIF(Лист1!$A:$A,Лист3!$A312,Лист1!N:N)/$F312,0)</f>
        <v>0</v>
      </c>
      <c r="K312" s="468">
        <f>IFERROR(SUMIF(Лист1!$A:$A,Лист3!$A312,Лист1!O:O)/$F312,0)</f>
        <v>0</v>
      </c>
      <c r="L312" s="468">
        <f>IFERROR(SUMIF(Лист1!$A:$A,Лист3!$A312,Лист1!P:P)/$F312,0)</f>
        <v>0</v>
      </c>
    </row>
    <row r="313" spans="1:12" s="26" customFormat="1" x14ac:dyDescent="0.2">
      <c r="A313" s="338"/>
      <c r="B313" s="675"/>
      <c r="C313" s="305"/>
      <c r="D313" s="107"/>
      <c r="E313" s="93"/>
      <c r="F313" s="93"/>
      <c r="G313" s="468">
        <f>IFERROR(SUMIF(Лист1!$A:$A,Лист3!$A313,Лист1!K:K)/$F313,0)</f>
        <v>0</v>
      </c>
      <c r="H313" s="468">
        <f>IFERROR(SUMIF(Лист1!$A:$A,Лист3!$A313,Лист1!L:L)/$F313,0)</f>
        <v>0</v>
      </c>
      <c r="I313" s="468">
        <f>IFERROR(SUMIF(Лист1!$A:$A,Лист3!$A313,Лист1!M:M)/$F313,0)</f>
        <v>0</v>
      </c>
      <c r="J313" s="468">
        <f>IFERROR(SUMIF(Лист1!$A:$A,Лист3!$A313,Лист1!N:N)/$F313,0)</f>
        <v>0</v>
      </c>
      <c r="K313" s="468">
        <f>IFERROR(SUMIF(Лист1!$A:$A,Лист3!$A313,Лист1!O:O)/$F313,0)</f>
        <v>0</v>
      </c>
      <c r="L313" s="468">
        <f>IFERROR(SUMIF(Лист1!$A:$A,Лист3!$A313,Лист1!P:P)/$F313,0)</f>
        <v>0</v>
      </c>
    </row>
    <row r="314" spans="1:12" s="26" customFormat="1" x14ac:dyDescent="0.2">
      <c r="A314" s="339" t="s">
        <v>349</v>
      </c>
      <c r="B314" s="676" t="s">
        <v>127</v>
      </c>
      <c r="C314" s="306" t="s">
        <v>128</v>
      </c>
      <c r="D314" s="303">
        <v>30</v>
      </c>
      <c r="E314" s="296" t="s">
        <v>64</v>
      </c>
      <c r="F314" s="299">
        <v>30</v>
      </c>
      <c r="G314" s="468">
        <f>IFERROR(SUMIF(Лист1!$A:$A,Лист3!$A314,Лист1!K:K)/$F314,0)</f>
        <v>0</v>
      </c>
      <c r="H314" s="468">
        <f>IFERROR(SUMIF(Лист1!$A:$A,Лист3!$A314,Лист1!L:L)/$F314,0)</f>
        <v>0</v>
      </c>
      <c r="I314" s="468">
        <f>IFERROR(SUMIF(Лист1!$A:$A,Лист3!$A314,Лист1!M:M)/$F314,0)</f>
        <v>0</v>
      </c>
      <c r="J314" s="468">
        <f>IFERROR(SUMIF(Лист1!$A:$A,Лист3!$A314,Лист1!N:N)/$F314,0)</f>
        <v>0</v>
      </c>
      <c r="K314" s="468">
        <f>IFERROR(SUMIF(Лист1!$A:$A,Лист3!$A314,Лист1!O:O)/$F314,0)</f>
        <v>0</v>
      </c>
      <c r="L314" s="468">
        <f>IFERROR(SUMIF(Лист1!$A:$A,Лист3!$A314,Лист1!P:P)/$F314,0)</f>
        <v>0</v>
      </c>
    </row>
    <row r="315" spans="1:12" s="26" customFormat="1" x14ac:dyDescent="0.2">
      <c r="A315" s="339" t="s">
        <v>648</v>
      </c>
      <c r="B315" s="676" t="s">
        <v>472</v>
      </c>
      <c r="C315" s="306" t="s">
        <v>128</v>
      </c>
      <c r="D315" s="303">
        <v>16</v>
      </c>
      <c r="E315" s="296" t="s">
        <v>64</v>
      </c>
      <c r="F315" s="299">
        <v>30</v>
      </c>
      <c r="G315" s="468">
        <f>IFERROR(SUMIF(Лист1!$A:$A,Лист3!$A315,Лист1!K:K)/$F315,0)</f>
        <v>0</v>
      </c>
      <c r="H315" s="468">
        <f>IFERROR(SUMIF(Лист1!$A:$A,Лист3!$A315,Лист1!L:L)/$F315,0)</f>
        <v>0</v>
      </c>
      <c r="I315" s="468">
        <f>IFERROR(SUMIF(Лист1!$A:$A,Лист3!$A315,Лист1!M:M)/$F315,0)</f>
        <v>0</v>
      </c>
      <c r="J315" s="468">
        <f>IFERROR(SUMIF(Лист1!$A:$A,Лист3!$A315,Лист1!N:N)/$F315,0)</f>
        <v>0</v>
      </c>
      <c r="K315" s="468">
        <f>IFERROR(SUMIF(Лист1!$A:$A,Лист3!$A315,Лист1!O:O)/$F315,0)</f>
        <v>0</v>
      </c>
      <c r="L315" s="468">
        <f>IFERROR(SUMIF(Лист1!$A:$A,Лист3!$A315,Лист1!P:P)/$F315,0)</f>
        <v>0</v>
      </c>
    </row>
    <row r="316" spans="1:12" s="26" customFormat="1" x14ac:dyDescent="0.2">
      <c r="A316" s="339" t="s">
        <v>500</v>
      </c>
      <c r="B316" s="676" t="s">
        <v>499</v>
      </c>
      <c r="C316" s="306" t="s">
        <v>128</v>
      </c>
      <c r="D316" s="303">
        <v>20</v>
      </c>
      <c r="E316" s="296" t="s">
        <v>64</v>
      </c>
      <c r="F316" s="299">
        <v>30</v>
      </c>
      <c r="G316" s="468">
        <f>IFERROR(SUMIF(Лист1!$A:$A,Лист3!$A316,Лист1!K:K)/$F316,0)</f>
        <v>0</v>
      </c>
      <c r="H316" s="468">
        <f>IFERROR(SUMIF(Лист1!$A:$A,Лист3!$A316,Лист1!L:L)/$F316,0)</f>
        <v>0</v>
      </c>
      <c r="I316" s="468">
        <f>IFERROR(SUMIF(Лист1!$A:$A,Лист3!$A316,Лист1!M:M)/$F316,0)</f>
        <v>0</v>
      </c>
      <c r="J316" s="468">
        <f>IFERROR(SUMIF(Лист1!$A:$A,Лист3!$A316,Лист1!N:N)/$F316,0)</f>
        <v>0</v>
      </c>
      <c r="K316" s="468">
        <f>IFERROR(SUMIF(Лист1!$A:$A,Лист3!$A316,Лист1!O:O)/$F316,0)</f>
        <v>0</v>
      </c>
      <c r="L316" s="468">
        <f>IFERROR(SUMIF(Лист1!$A:$A,Лист3!$A316,Лист1!P:P)/$F316,0)</f>
        <v>0</v>
      </c>
    </row>
    <row r="317" spans="1:12" s="26" customFormat="1" x14ac:dyDescent="0.2">
      <c r="A317" s="339"/>
      <c r="B317" s="676"/>
      <c r="C317" s="306"/>
      <c r="D317" s="303"/>
      <c r="E317" s="296"/>
      <c r="F317" s="299"/>
      <c r="G317" s="468">
        <f>IFERROR(SUMIF(Лист1!$A:$A,Лист3!$A317,Лист1!K:K)/$F317,0)</f>
        <v>0</v>
      </c>
      <c r="H317" s="468">
        <f>IFERROR(SUMIF(Лист1!$A:$A,Лист3!$A317,Лист1!L:L)/$F317,0)</f>
        <v>0</v>
      </c>
      <c r="I317" s="468">
        <f>IFERROR(SUMIF(Лист1!$A:$A,Лист3!$A317,Лист1!M:M)/$F317,0)</f>
        <v>0</v>
      </c>
      <c r="J317" s="468">
        <f>IFERROR(SUMIF(Лист1!$A:$A,Лист3!$A317,Лист1!N:N)/$F317,0)</f>
        <v>0</v>
      </c>
      <c r="K317" s="468">
        <f>IFERROR(SUMIF(Лист1!$A:$A,Лист3!$A317,Лист1!O:O)/$F317,0)</f>
        <v>0</v>
      </c>
      <c r="L317" s="468">
        <f>IFERROR(SUMIF(Лист1!$A:$A,Лист3!$A317,Лист1!P:P)/$F317,0)</f>
        <v>0</v>
      </c>
    </row>
    <row r="318" spans="1:12" s="26" customFormat="1" x14ac:dyDescent="0.2">
      <c r="A318" s="338" t="s">
        <v>350</v>
      </c>
      <c r="B318" s="675" t="s">
        <v>201</v>
      </c>
      <c r="C318" s="305" t="s">
        <v>202</v>
      </c>
      <c r="D318" s="107"/>
      <c r="E318" s="93" t="s">
        <v>64</v>
      </c>
      <c r="F318" s="93">
        <v>100</v>
      </c>
      <c r="G318" s="468">
        <f>IFERROR(SUMIF(Лист1!$A:$A,Лист3!$A318,Лист1!K:K)/$F318,0)</f>
        <v>0</v>
      </c>
      <c r="H318" s="468">
        <f>IFERROR(SUMIF(Лист1!$A:$A,Лист3!$A318,Лист1!L:L)/$F318,0)</f>
        <v>0</v>
      </c>
      <c r="I318" s="468">
        <f>IFERROR(SUMIF(Лист1!$A:$A,Лист3!$A318,Лист1!M:M)/$F318,0)</f>
        <v>0</v>
      </c>
      <c r="J318" s="468">
        <f>IFERROR(SUMIF(Лист1!$A:$A,Лист3!$A318,Лист1!N:N)/$F318,0)</f>
        <v>0</v>
      </c>
      <c r="K318" s="468">
        <f>IFERROR(SUMIF(Лист1!$A:$A,Лист3!$A318,Лист1!O:O)/$F318,0)</f>
        <v>0</v>
      </c>
      <c r="L318" s="468">
        <f>IFERROR(SUMIF(Лист1!$A:$A,Лист3!$A318,Лист1!P:P)/$F318,0)</f>
        <v>0</v>
      </c>
    </row>
    <row r="319" spans="1:12" s="26" customFormat="1" x14ac:dyDescent="0.2">
      <c r="A319" s="338" t="s">
        <v>351</v>
      </c>
      <c r="B319" s="675" t="s">
        <v>190</v>
      </c>
      <c r="C319" s="305" t="s">
        <v>202</v>
      </c>
      <c r="D319" s="107"/>
      <c r="E319" s="93" t="s">
        <v>64</v>
      </c>
      <c r="F319" s="93">
        <v>100</v>
      </c>
      <c r="G319" s="468">
        <f>IFERROR(SUMIF(Лист1!$A:$A,Лист3!$A319,Лист1!K:K)/$F319,0)</f>
        <v>0</v>
      </c>
      <c r="H319" s="468">
        <f>IFERROR(SUMIF(Лист1!$A:$A,Лист3!$A319,Лист1!L:L)/$F319,0)</f>
        <v>0</v>
      </c>
      <c r="I319" s="468">
        <f>IFERROR(SUMIF(Лист1!$A:$A,Лист3!$A319,Лист1!M:M)/$F319,0)</f>
        <v>0</v>
      </c>
      <c r="J319" s="468">
        <f>IFERROR(SUMIF(Лист1!$A:$A,Лист3!$A319,Лист1!N:N)/$F319,0)</f>
        <v>0</v>
      </c>
      <c r="K319" s="468">
        <f>IFERROR(SUMIF(Лист1!$A:$A,Лист3!$A319,Лист1!O:O)/$F319,0)</f>
        <v>0</v>
      </c>
      <c r="L319" s="468">
        <f>IFERROR(SUMIF(Лист1!$A:$A,Лист3!$A319,Лист1!P:P)/$F319,0)</f>
        <v>0</v>
      </c>
    </row>
    <row r="320" spans="1:12" s="26" customFormat="1" x14ac:dyDescent="0.2">
      <c r="A320" s="338">
        <v>31195</v>
      </c>
      <c r="B320" s="675" t="s">
        <v>520</v>
      </c>
      <c r="C320" s="305" t="s">
        <v>521</v>
      </c>
      <c r="D320" s="107">
        <v>22</v>
      </c>
      <c r="E320" s="93" t="s">
        <v>64</v>
      </c>
      <c r="F320" s="93">
        <v>80</v>
      </c>
      <c r="G320" s="468">
        <f>IFERROR(SUMIF(Лист1!$A:$A,Лист3!$A320,Лист1!K:K)/$F320,0)</f>
        <v>0</v>
      </c>
      <c r="H320" s="468">
        <f>IFERROR(SUMIF(Лист1!$A:$A,Лист3!$A320,Лист1!L:L)/$F320,0)</f>
        <v>0</v>
      </c>
      <c r="I320" s="468">
        <f>IFERROR(SUMIF(Лист1!$A:$A,Лист3!$A320,Лист1!M:M)/$F320,0)</f>
        <v>0</v>
      </c>
      <c r="J320" s="468">
        <f>IFERROR(SUMIF(Лист1!$A:$A,Лист3!$A320,Лист1!N:N)/$F320,0)</f>
        <v>0</v>
      </c>
      <c r="K320" s="468">
        <f>IFERROR(SUMIF(Лист1!$A:$A,Лист3!$A320,Лист1!O:O)/$F320,0)</f>
        <v>0</v>
      </c>
      <c r="L320" s="468">
        <f>IFERROR(SUMIF(Лист1!$A:$A,Лист3!$A320,Лист1!P:P)/$F320,0)</f>
        <v>0</v>
      </c>
    </row>
    <row r="321" spans="1:12" s="26" customFormat="1" x14ac:dyDescent="0.2">
      <c r="A321" s="338" t="s">
        <v>568</v>
      </c>
      <c r="B321" s="675" t="s">
        <v>508</v>
      </c>
      <c r="C321" s="305" t="s">
        <v>521</v>
      </c>
      <c r="D321" s="107">
        <v>22</v>
      </c>
      <c r="E321" s="93"/>
      <c r="F321" s="93">
        <v>80</v>
      </c>
      <c r="G321" s="468">
        <f>IFERROR(SUMIF(Лист1!$A:$A,Лист3!$A321,Лист1!K:K)/$F321,0)</f>
        <v>0</v>
      </c>
      <c r="H321" s="468">
        <f>IFERROR(SUMIF(Лист1!$A:$A,Лист3!$A321,Лист1!L:L)/$F321,0)</f>
        <v>0</v>
      </c>
      <c r="I321" s="468">
        <f>IFERROR(SUMIF(Лист1!$A:$A,Лист3!$A321,Лист1!M:M)/$F321,0)</f>
        <v>0</v>
      </c>
      <c r="J321" s="468">
        <f>IFERROR(SUMIF(Лист1!$A:$A,Лист3!$A321,Лист1!N:N)/$F321,0)</f>
        <v>0</v>
      </c>
      <c r="K321" s="468">
        <f>IFERROR(SUMIF(Лист1!$A:$A,Лист3!$A321,Лист1!O:O)/$F321,0)</f>
        <v>0</v>
      </c>
      <c r="L321" s="468">
        <f>IFERROR(SUMIF(Лист1!$A:$A,Лист3!$A321,Лист1!P:P)/$F321,0)</f>
        <v>0</v>
      </c>
    </row>
    <row r="322" spans="1:12" s="26" customFormat="1" x14ac:dyDescent="0.2">
      <c r="A322" s="338">
        <v>31198</v>
      </c>
      <c r="B322" s="675" t="s">
        <v>509</v>
      </c>
      <c r="C322" s="305" t="s">
        <v>521</v>
      </c>
      <c r="D322" s="107">
        <v>22</v>
      </c>
      <c r="E322" s="93" t="s">
        <v>63</v>
      </c>
      <c r="F322" s="93">
        <v>80</v>
      </c>
      <c r="G322" s="468">
        <f>IFERROR(SUMIF(Лист1!$A:$A,Лист3!$A322,Лист1!K:K)/$F322,0)</f>
        <v>0</v>
      </c>
      <c r="H322" s="468">
        <f>IFERROR(SUMIF(Лист1!$A:$A,Лист3!$A322,Лист1!L:L)/$F322,0)</f>
        <v>0</v>
      </c>
      <c r="I322" s="468">
        <f>IFERROR(SUMIF(Лист1!$A:$A,Лист3!$A322,Лист1!M:M)/$F322,0)</f>
        <v>0</v>
      </c>
      <c r="J322" s="468">
        <f>IFERROR(SUMIF(Лист1!$A:$A,Лист3!$A322,Лист1!N:N)/$F322,0)</f>
        <v>0</v>
      </c>
      <c r="K322" s="468">
        <f>IFERROR(SUMIF(Лист1!$A:$A,Лист3!$A322,Лист1!O:O)/$F322,0)</f>
        <v>0</v>
      </c>
      <c r="L322" s="468">
        <f>IFERROR(SUMIF(Лист1!$A:$A,Лист3!$A322,Лист1!P:P)/$F322,0)</f>
        <v>0</v>
      </c>
    </row>
    <row r="323" spans="1:12" s="26" customFormat="1" x14ac:dyDescent="0.2">
      <c r="A323" s="339" t="s">
        <v>397</v>
      </c>
      <c r="B323" s="676" t="s">
        <v>399</v>
      </c>
      <c r="C323" s="306" t="s">
        <v>128</v>
      </c>
      <c r="D323" s="303">
        <v>16</v>
      </c>
      <c r="E323" s="93" t="s">
        <v>64</v>
      </c>
      <c r="F323" s="299">
        <v>80</v>
      </c>
      <c r="G323" s="468">
        <f>IFERROR(SUMIF(Лист1!$A:$A,Лист3!$A323,Лист1!K:K)/$F323,0)</f>
        <v>0</v>
      </c>
      <c r="H323" s="468">
        <f>IFERROR(SUMIF(Лист1!$A:$A,Лист3!$A323,Лист1!L:L)/$F323,0)</f>
        <v>0</v>
      </c>
      <c r="I323" s="468">
        <f>IFERROR(SUMIF(Лист1!$A:$A,Лист3!$A323,Лист1!M:M)/$F323,0)</f>
        <v>0</v>
      </c>
      <c r="J323" s="468">
        <f>IFERROR(SUMIF(Лист1!$A:$A,Лист3!$A323,Лист1!N:N)/$F323,0)</f>
        <v>0</v>
      </c>
      <c r="K323" s="468">
        <f>IFERROR(SUMIF(Лист1!$A:$A,Лист3!$A323,Лист1!O:O)/$F323,0)</f>
        <v>0</v>
      </c>
      <c r="L323" s="468">
        <f>IFERROR(SUMIF(Лист1!$A:$A,Лист3!$A323,Лист1!P:P)/$F323,0)</f>
        <v>0</v>
      </c>
    </row>
    <row r="324" spans="1:12" s="26" customFormat="1" x14ac:dyDescent="0.2">
      <c r="A324" s="339" t="s">
        <v>398</v>
      </c>
      <c r="B324" s="676" t="s">
        <v>400</v>
      </c>
      <c r="C324" s="306" t="s">
        <v>128</v>
      </c>
      <c r="D324" s="303">
        <v>16</v>
      </c>
      <c r="E324" s="93" t="s">
        <v>64</v>
      </c>
      <c r="F324" s="299">
        <v>80</v>
      </c>
      <c r="G324" s="468">
        <f>IFERROR(SUMIF(Лист1!$A:$A,Лист3!$A324,Лист1!K:K)/$F324,0)</f>
        <v>0</v>
      </c>
      <c r="H324" s="468">
        <f>IFERROR(SUMIF(Лист1!$A:$A,Лист3!$A324,Лист1!L:L)/$F324,0)</f>
        <v>0</v>
      </c>
      <c r="I324" s="468">
        <f>IFERROR(SUMIF(Лист1!$A:$A,Лист3!$A324,Лист1!M:M)/$F324,0)</f>
        <v>0</v>
      </c>
      <c r="J324" s="468">
        <f>IFERROR(SUMIF(Лист1!$A:$A,Лист3!$A324,Лист1!N:N)/$F324,0)</f>
        <v>0</v>
      </c>
      <c r="K324" s="468">
        <f>IFERROR(SUMIF(Лист1!$A:$A,Лист3!$A324,Лист1!O:O)/$F324,0)</f>
        <v>0</v>
      </c>
      <c r="L324" s="468">
        <f>IFERROR(SUMIF(Лист1!$A:$A,Лист3!$A324,Лист1!P:P)/$F324,0)</f>
        <v>0</v>
      </c>
    </row>
    <row r="325" spans="1:12" s="26" customFormat="1" x14ac:dyDescent="0.2">
      <c r="A325" s="339" t="s">
        <v>352</v>
      </c>
      <c r="B325" s="676" t="s">
        <v>236</v>
      </c>
      <c r="C325" s="306" t="s">
        <v>235</v>
      </c>
      <c r="D325" s="303">
        <v>29</v>
      </c>
      <c r="E325" s="93" t="s">
        <v>64</v>
      </c>
      <c r="F325" s="299">
        <v>100</v>
      </c>
      <c r="G325" s="468">
        <f>IFERROR(SUMIF(Лист1!$A:$A,Лист3!$A325,Лист1!K:K)/$F325,0)</f>
        <v>0</v>
      </c>
      <c r="H325" s="468">
        <f>IFERROR(SUMIF(Лист1!$A:$A,Лист3!$A325,Лист1!L:L)/$F325,0)</f>
        <v>0</v>
      </c>
      <c r="I325" s="468">
        <f>IFERROR(SUMIF(Лист1!$A:$A,Лист3!$A325,Лист1!M:M)/$F325,0)</f>
        <v>0</v>
      </c>
      <c r="J325" s="468">
        <f>IFERROR(SUMIF(Лист1!$A:$A,Лист3!$A325,Лист1!N:N)/$F325,0)</f>
        <v>0</v>
      </c>
      <c r="K325" s="468">
        <f>IFERROR(SUMIF(Лист1!$A:$A,Лист3!$A325,Лист1!O:O)/$F325,0)</f>
        <v>0</v>
      </c>
      <c r="L325" s="468">
        <f>IFERROR(SUMIF(Лист1!$A:$A,Лист3!$A325,Лист1!P:P)/$F325,0)</f>
        <v>0</v>
      </c>
    </row>
    <row r="326" spans="1:12" s="26" customFormat="1" x14ac:dyDescent="0.2">
      <c r="A326" s="339" t="s">
        <v>353</v>
      </c>
      <c r="B326" s="676" t="s">
        <v>237</v>
      </c>
      <c r="C326" s="306" t="s">
        <v>238</v>
      </c>
      <c r="D326" s="303">
        <v>30</v>
      </c>
      <c r="E326" s="93" t="s">
        <v>64</v>
      </c>
      <c r="F326" s="299">
        <v>100</v>
      </c>
      <c r="G326" s="468">
        <f>IFERROR(SUMIF(Лист1!$A:$A,Лист3!$A326,Лист1!K:K)/$F326,0)</f>
        <v>0</v>
      </c>
      <c r="H326" s="468">
        <f>IFERROR(SUMIF(Лист1!$A:$A,Лист3!$A326,Лист1!L:L)/$F326,0)</f>
        <v>0</v>
      </c>
      <c r="I326" s="468">
        <f>IFERROR(SUMIF(Лист1!$A:$A,Лист3!$A326,Лист1!M:M)/$F326,0)</f>
        <v>0</v>
      </c>
      <c r="J326" s="468">
        <f>IFERROR(SUMIF(Лист1!$A:$A,Лист3!$A326,Лист1!N:N)/$F326,0)</f>
        <v>0</v>
      </c>
      <c r="K326" s="468">
        <f>IFERROR(SUMIF(Лист1!$A:$A,Лист3!$A326,Лист1!O:O)/$F326,0)</f>
        <v>0</v>
      </c>
      <c r="L326" s="468">
        <f>IFERROR(SUMIF(Лист1!$A:$A,Лист3!$A326,Лист1!P:P)/$F326,0)</f>
        <v>0</v>
      </c>
    </row>
    <row r="327" spans="1:12" s="26" customFormat="1" x14ac:dyDescent="0.2">
      <c r="A327" s="339" t="s">
        <v>354</v>
      </c>
      <c r="B327" s="676" t="s">
        <v>239</v>
      </c>
      <c r="C327" s="306" t="s">
        <v>240</v>
      </c>
      <c r="D327" s="303">
        <v>30</v>
      </c>
      <c r="E327" s="93" t="s">
        <v>64</v>
      </c>
      <c r="F327" s="299">
        <v>100</v>
      </c>
      <c r="G327" s="468">
        <f>IFERROR(SUMIF(Лист1!$A:$A,Лист3!$A327,Лист1!K:K)/$F327,0)</f>
        <v>0</v>
      </c>
      <c r="H327" s="468">
        <f>IFERROR(SUMIF(Лист1!$A:$A,Лист3!$A327,Лист1!L:L)/$F327,0)</f>
        <v>0</v>
      </c>
      <c r="I327" s="468">
        <f>IFERROR(SUMIF(Лист1!$A:$A,Лист3!$A327,Лист1!M:M)/$F327,0)</f>
        <v>0</v>
      </c>
      <c r="J327" s="468">
        <f>IFERROR(SUMIF(Лист1!$A:$A,Лист3!$A327,Лист1!N:N)/$F327,0)</f>
        <v>0</v>
      </c>
      <c r="K327" s="468">
        <f>IFERROR(SUMIF(Лист1!$A:$A,Лист3!$A327,Лист1!O:O)/$F327,0)</f>
        <v>0</v>
      </c>
      <c r="L327" s="468">
        <f>IFERROR(SUMIF(Лист1!$A:$A,Лист3!$A327,Лист1!P:P)/$F327,0)</f>
        <v>0</v>
      </c>
    </row>
    <row r="328" spans="1:12" s="26" customFormat="1" x14ac:dyDescent="0.2">
      <c r="A328" s="339" t="s">
        <v>355</v>
      </c>
      <c r="B328" s="676" t="s">
        <v>241</v>
      </c>
      <c r="C328" s="306" t="s">
        <v>240</v>
      </c>
      <c r="D328" s="303">
        <v>20</v>
      </c>
      <c r="E328" s="93" t="s">
        <v>64</v>
      </c>
      <c r="F328" s="299">
        <v>100</v>
      </c>
      <c r="G328" s="468">
        <f>IFERROR(SUMIF(Лист1!$A:$A,Лист3!$A328,Лист1!K:K)/$F328,0)</f>
        <v>0</v>
      </c>
      <c r="H328" s="468">
        <f>IFERROR(SUMIF(Лист1!$A:$A,Лист3!$A328,Лист1!L:L)/$F328,0)</f>
        <v>0</v>
      </c>
      <c r="I328" s="468">
        <f>IFERROR(SUMIF(Лист1!$A:$A,Лист3!$A328,Лист1!M:M)/$F328,0)</f>
        <v>0</v>
      </c>
      <c r="J328" s="468">
        <f>IFERROR(SUMIF(Лист1!$A:$A,Лист3!$A328,Лист1!N:N)/$F328,0)</f>
        <v>0</v>
      </c>
      <c r="K328" s="468">
        <f>IFERROR(SUMIF(Лист1!$A:$A,Лист3!$A328,Лист1!O:O)/$F328,0)</f>
        <v>0</v>
      </c>
      <c r="L328" s="468">
        <f>IFERROR(SUMIF(Лист1!$A:$A,Лист3!$A328,Лист1!P:P)/$F328,0)</f>
        <v>0</v>
      </c>
    </row>
    <row r="329" spans="1:12" s="26" customFormat="1" x14ac:dyDescent="0.2">
      <c r="A329" s="339" t="s">
        <v>356</v>
      </c>
      <c r="B329" s="676" t="s">
        <v>250</v>
      </c>
      <c r="C329" s="306" t="s">
        <v>249</v>
      </c>
      <c r="D329" s="303">
        <v>30</v>
      </c>
      <c r="E329" s="93" t="s">
        <v>64</v>
      </c>
      <c r="F329" s="299">
        <v>100</v>
      </c>
      <c r="G329" s="468">
        <f>IFERROR(SUMIF(Лист1!$A:$A,Лист3!$A329,Лист1!K:K)/$F329,0)</f>
        <v>0</v>
      </c>
      <c r="H329" s="468">
        <f>IFERROR(SUMIF(Лист1!$A:$A,Лист3!$A329,Лист1!L:L)/$F329,0)</f>
        <v>0</v>
      </c>
      <c r="I329" s="468">
        <f>IFERROR(SUMIF(Лист1!$A:$A,Лист3!$A329,Лист1!M:M)/$F329,0)</f>
        <v>0</v>
      </c>
      <c r="J329" s="468">
        <f>IFERROR(SUMIF(Лист1!$A:$A,Лист3!$A329,Лист1!N:N)/$F329,0)</f>
        <v>0</v>
      </c>
      <c r="K329" s="468">
        <f>IFERROR(SUMIF(Лист1!$A:$A,Лист3!$A329,Лист1!O:O)/$F329,0)</f>
        <v>0</v>
      </c>
      <c r="L329" s="468">
        <f>IFERROR(SUMIF(Лист1!$A:$A,Лист3!$A329,Лист1!P:P)/$F329,0)</f>
        <v>0</v>
      </c>
    </row>
    <row r="330" spans="1:12" s="26" customFormat="1" x14ac:dyDescent="0.2">
      <c r="A330" s="339" t="s">
        <v>596</v>
      </c>
      <c r="B330" s="676" t="s">
        <v>474</v>
      </c>
      <c r="C330" s="306" t="s">
        <v>475</v>
      </c>
      <c r="D330" s="303">
        <v>60</v>
      </c>
      <c r="E330" s="93" t="s">
        <v>64</v>
      </c>
      <c r="F330" s="299">
        <v>100</v>
      </c>
      <c r="G330" s="468">
        <f>IFERROR(SUMIF(Лист1!$A:$A,Лист3!$A330,Лист1!K:K)/$F330,0)</f>
        <v>0</v>
      </c>
      <c r="H330" s="468">
        <f>IFERROR(SUMIF(Лист1!$A:$A,Лист3!$A330,Лист1!L:L)/$F330,0)</f>
        <v>0</v>
      </c>
      <c r="I330" s="468">
        <f>IFERROR(SUMIF(Лист1!$A:$A,Лист3!$A330,Лист1!M:M)/$F330,0)</f>
        <v>0</v>
      </c>
      <c r="J330" s="468">
        <f>IFERROR(SUMIF(Лист1!$A:$A,Лист3!$A330,Лист1!N:N)/$F330,0)</f>
        <v>0</v>
      </c>
      <c r="K330" s="468">
        <f>IFERROR(SUMIF(Лист1!$A:$A,Лист3!$A330,Лист1!O:O)/$F330,0)</f>
        <v>0</v>
      </c>
      <c r="L330" s="468">
        <f>IFERROR(SUMIF(Лист1!$A:$A,Лист3!$A330,Лист1!P:P)/$F330,0)</f>
        <v>0</v>
      </c>
    </row>
    <row r="331" spans="1:12" s="26" customFormat="1" x14ac:dyDescent="0.2">
      <c r="A331" s="339" t="s">
        <v>629</v>
      </c>
      <c r="B331" s="676" t="s">
        <v>619</v>
      </c>
      <c r="C331" s="306" t="s">
        <v>72</v>
      </c>
      <c r="D331" s="303">
        <v>10</v>
      </c>
      <c r="E331" s="93" t="s">
        <v>64</v>
      </c>
      <c r="F331" s="299">
        <v>100</v>
      </c>
      <c r="G331" s="468">
        <f>IFERROR(SUMIF(Лист1!$A:$A,Лист3!$A331,Лист1!K:K)/$F331,0)</f>
        <v>0</v>
      </c>
      <c r="H331" s="468">
        <f>IFERROR(SUMIF(Лист1!$A:$A,Лист3!$A331,Лист1!L:L)/$F331,0)</f>
        <v>0</v>
      </c>
      <c r="I331" s="468">
        <f>IFERROR(SUMIF(Лист1!$A:$A,Лист3!$A331,Лист1!M:M)/$F331,0)</f>
        <v>0</v>
      </c>
      <c r="J331" s="468">
        <f>IFERROR(SUMIF(Лист1!$A:$A,Лист3!$A331,Лист1!N:N)/$F331,0)</f>
        <v>0</v>
      </c>
      <c r="K331" s="468">
        <f>IFERROR(SUMIF(Лист1!$A:$A,Лист3!$A331,Лист1!O:O)/$F331,0)</f>
        <v>0</v>
      </c>
      <c r="L331" s="468">
        <f>IFERROR(SUMIF(Лист1!$A:$A,Лист3!$A331,Лист1!P:P)/$F331,0)</f>
        <v>0</v>
      </c>
    </row>
    <row r="332" spans="1:12" s="26" customFormat="1" x14ac:dyDescent="0.2">
      <c r="A332" s="339" t="s">
        <v>829</v>
      </c>
      <c r="B332" s="675" t="s">
        <v>828</v>
      </c>
      <c r="C332" s="305" t="s">
        <v>761</v>
      </c>
      <c r="D332" s="107">
        <v>20</v>
      </c>
      <c r="E332" s="93" t="s">
        <v>63</v>
      </c>
      <c r="F332" s="620">
        <v>30</v>
      </c>
      <c r="G332" s="468">
        <f>IFERROR(SUMIF(Лист1!$A:$A,Лист3!$A332,Лист1!K:K)/$F332,0)</f>
        <v>0</v>
      </c>
      <c r="H332" s="468">
        <f>IFERROR(SUMIF(Лист1!$A:$A,Лист3!$A332,Лист1!L:L)/$F332,0)</f>
        <v>0</v>
      </c>
      <c r="I332" s="468">
        <f>IFERROR(SUMIF(Лист1!$A:$A,Лист3!$A332,Лист1!M:M)/$F332,0)</f>
        <v>0</v>
      </c>
      <c r="J332" s="468">
        <f>IFERROR(SUMIF(Лист1!$A:$A,Лист3!$A332,Лист1!N:N)/$F332,0)</f>
        <v>0</v>
      </c>
      <c r="K332" s="468">
        <f>IFERROR(SUMIF(Лист1!$A:$A,Лист3!$A332,Лист1!O:O)/$F332,0)</f>
        <v>0</v>
      </c>
      <c r="L332" s="468">
        <f>IFERROR(SUMIF(Лист1!$A:$A,Лист3!$A332,Лист1!P:P)/$F332,0)</f>
        <v>0</v>
      </c>
    </row>
    <row r="333" spans="1:12" s="26" customFormat="1" x14ac:dyDescent="0.2">
      <c r="A333" s="339" t="s">
        <v>762</v>
      </c>
      <c r="B333" s="675" t="s">
        <v>760</v>
      </c>
      <c r="C333" s="305" t="s">
        <v>761</v>
      </c>
      <c r="D333" s="107">
        <v>20</v>
      </c>
      <c r="E333" s="93" t="s">
        <v>63</v>
      </c>
      <c r="F333" s="620">
        <v>30</v>
      </c>
      <c r="G333" s="468">
        <f>IFERROR(SUMIF(Лист1!$A:$A,Лист3!$A333,Лист1!K:K)/$F333,0)</f>
        <v>0</v>
      </c>
      <c r="H333" s="468">
        <f>IFERROR(SUMIF(Лист1!$A:$A,Лист3!$A333,Лист1!L:L)/$F333,0)</f>
        <v>0</v>
      </c>
      <c r="I333" s="468">
        <f>IFERROR(SUMIF(Лист1!$A:$A,Лист3!$A333,Лист1!M:M)/$F333,0)</f>
        <v>0</v>
      </c>
      <c r="J333" s="468">
        <f>IFERROR(SUMIF(Лист1!$A:$A,Лист3!$A333,Лист1!N:N)/$F333,0)</f>
        <v>0</v>
      </c>
      <c r="K333" s="468">
        <f>IFERROR(SUMIF(Лист1!$A:$A,Лист3!$A333,Лист1!O:O)/$F333,0)</f>
        <v>0</v>
      </c>
      <c r="L333" s="468">
        <f>IFERROR(SUMIF(Лист1!$A:$A,Лист3!$A333,Лист1!P:P)/$F333,0)</f>
        <v>0</v>
      </c>
    </row>
    <row r="334" spans="1:12" s="26" customFormat="1" x14ac:dyDescent="0.2">
      <c r="A334" s="338" t="s">
        <v>448</v>
      </c>
      <c r="B334" s="675" t="s">
        <v>442</v>
      </c>
      <c r="C334" s="305" t="s">
        <v>446</v>
      </c>
      <c r="D334" s="274">
        <v>42</v>
      </c>
      <c r="E334" s="93" t="s">
        <v>64</v>
      </c>
      <c r="F334" s="93">
        <v>35</v>
      </c>
      <c r="G334" s="468">
        <f>IFERROR(SUMIF(Лист1!$A:$A,Лист3!$A334,Лист1!K:K)/$F334,0)</f>
        <v>0</v>
      </c>
      <c r="H334" s="468">
        <f>IFERROR(SUMIF(Лист1!$A:$A,Лист3!$A334,Лист1!L:L)/$F334,0)</f>
        <v>0</v>
      </c>
      <c r="I334" s="468">
        <f>IFERROR(SUMIF(Лист1!$A:$A,Лист3!$A334,Лист1!M:M)/$F334,0)</f>
        <v>0</v>
      </c>
      <c r="J334" s="468">
        <f>IFERROR(SUMIF(Лист1!$A:$A,Лист3!$A334,Лист1!N:N)/$F334,0)</f>
        <v>0</v>
      </c>
      <c r="K334" s="468">
        <f>IFERROR(SUMIF(Лист1!$A:$A,Лист3!$A334,Лист1!O:O)/$F334,0)</f>
        <v>0</v>
      </c>
      <c r="L334" s="468">
        <f>IFERROR(SUMIF(Лист1!$A:$A,Лист3!$A334,Лист1!P:P)/$F334,0)</f>
        <v>0</v>
      </c>
    </row>
    <row r="335" spans="1:12" s="26" customFormat="1" x14ac:dyDescent="0.2">
      <c r="A335" s="338" t="s">
        <v>753</v>
      </c>
      <c r="B335" s="675" t="s">
        <v>752</v>
      </c>
      <c r="C335" s="305" t="s">
        <v>36</v>
      </c>
      <c r="D335" s="274">
        <v>18</v>
      </c>
      <c r="E335" s="93" t="s">
        <v>64</v>
      </c>
      <c r="F335" s="93">
        <v>36</v>
      </c>
      <c r="G335" s="468">
        <f>IFERROR(SUMIF(Лист1!$A:$A,Лист3!$A335,Лист1!K:K)/$F335,0)</f>
        <v>0</v>
      </c>
      <c r="H335" s="468">
        <f>IFERROR(SUMIF(Лист1!$A:$A,Лист3!$A335,Лист1!L:L)/$F335,0)</f>
        <v>0</v>
      </c>
      <c r="I335" s="468">
        <f>IFERROR(SUMIF(Лист1!$A:$A,Лист3!$A335,Лист1!M:M)/$F335,0)</f>
        <v>0</v>
      </c>
      <c r="J335" s="468">
        <f>IFERROR(SUMIF(Лист1!$A:$A,Лист3!$A335,Лист1!N:N)/$F335,0)</f>
        <v>0</v>
      </c>
      <c r="K335" s="468">
        <f>IFERROR(SUMIF(Лист1!$A:$A,Лист3!$A335,Лист1!O:O)/$F335,0)</f>
        <v>0</v>
      </c>
      <c r="L335" s="468">
        <f>IFERROR(SUMIF(Лист1!$A:$A,Лист3!$A335,Лист1!P:P)/$F335,0)</f>
        <v>0</v>
      </c>
    </row>
    <row r="336" spans="1:12" s="26" customFormat="1" x14ac:dyDescent="0.2">
      <c r="A336" s="338" t="s">
        <v>449</v>
      </c>
      <c r="B336" s="675" t="s">
        <v>443</v>
      </c>
      <c r="C336" s="305" t="s">
        <v>446</v>
      </c>
      <c r="D336" s="274">
        <v>42</v>
      </c>
      <c r="E336" s="93" t="s">
        <v>64</v>
      </c>
      <c r="F336" s="93">
        <v>35</v>
      </c>
      <c r="G336" s="468">
        <f>IFERROR(SUMIF(Лист1!$A:$A,Лист3!$A336,Лист1!K:K)/$F336,0)</f>
        <v>0</v>
      </c>
      <c r="H336" s="468">
        <f>IFERROR(SUMIF(Лист1!$A:$A,Лист3!$A336,Лист1!L:L)/$F336,0)</f>
        <v>0</v>
      </c>
      <c r="I336" s="468">
        <f>IFERROR(SUMIF(Лист1!$A:$A,Лист3!$A336,Лист1!M:M)/$F336,0)</f>
        <v>0</v>
      </c>
      <c r="J336" s="468">
        <f>IFERROR(SUMIF(Лист1!$A:$A,Лист3!$A336,Лист1!N:N)/$F336,0)</f>
        <v>0</v>
      </c>
      <c r="K336" s="468">
        <f>IFERROR(SUMIF(Лист1!$A:$A,Лист3!$A336,Лист1!O:O)/$F336,0)</f>
        <v>0</v>
      </c>
      <c r="L336" s="468">
        <f>IFERROR(SUMIF(Лист1!$A:$A,Лист3!$A336,Лист1!P:P)/$F336,0)</f>
        <v>0</v>
      </c>
    </row>
    <row r="337" spans="1:12" s="26" customFormat="1" x14ac:dyDescent="0.2">
      <c r="A337" s="338" t="s">
        <v>945</v>
      </c>
      <c r="B337" s="675" t="s">
        <v>946</v>
      </c>
      <c r="C337" s="305" t="s">
        <v>235</v>
      </c>
      <c r="D337" s="274">
        <v>18</v>
      </c>
      <c r="E337" s="93" t="s">
        <v>64</v>
      </c>
      <c r="F337" s="93">
        <v>28</v>
      </c>
      <c r="G337" s="468">
        <f>IFERROR(SUMIF(Лист1!$A:$A,Лист3!$A337,Лист1!K:K)/$F337,0)</f>
        <v>0</v>
      </c>
      <c r="H337" s="468">
        <f>IFERROR(SUMIF(Лист1!$A:$A,Лист3!$A337,Лист1!L:L)/$F337,0)</f>
        <v>0</v>
      </c>
      <c r="I337" s="468">
        <f>IFERROR(SUMIF(Лист1!$A:$A,Лист3!$A337,Лист1!M:M)/$F337,0)</f>
        <v>0</v>
      </c>
      <c r="J337" s="468">
        <f>IFERROR(SUMIF(Лист1!$A:$A,Лист3!$A337,Лист1!N:N)/$F337,0)</f>
        <v>0</v>
      </c>
      <c r="K337" s="468">
        <f>IFERROR(SUMIF(Лист1!$A:$A,Лист3!$A337,Лист1!O:O)/$F337,0)</f>
        <v>0</v>
      </c>
      <c r="L337" s="468">
        <f>IFERROR(SUMIF(Лист1!$A:$A,Лист3!$A337,Лист1!P:P)/$F337,0)</f>
        <v>0</v>
      </c>
    </row>
    <row r="338" spans="1:12" s="26" customFormat="1" x14ac:dyDescent="0.2">
      <c r="A338" s="338" t="s">
        <v>450</v>
      </c>
      <c r="B338" s="675" t="s">
        <v>444</v>
      </c>
      <c r="C338" s="305" t="s">
        <v>446</v>
      </c>
      <c r="D338" s="274">
        <v>42</v>
      </c>
      <c r="E338" s="93" t="s">
        <v>64</v>
      </c>
      <c r="F338" s="93">
        <v>35</v>
      </c>
      <c r="G338" s="468">
        <f>IFERROR(SUMIF(Лист1!$A:$A,Лист3!$A338,Лист1!K:K)/$F338,0)</f>
        <v>0</v>
      </c>
      <c r="H338" s="468">
        <f>IFERROR(SUMIF(Лист1!$A:$A,Лист3!$A338,Лист1!L:L)/$F338,0)</f>
        <v>0</v>
      </c>
      <c r="I338" s="468">
        <f>IFERROR(SUMIF(Лист1!$A:$A,Лист3!$A338,Лист1!M:M)/$F338,0)</f>
        <v>0</v>
      </c>
      <c r="J338" s="468">
        <f>IFERROR(SUMIF(Лист1!$A:$A,Лист3!$A338,Лист1!N:N)/$F338,0)</f>
        <v>0</v>
      </c>
      <c r="K338" s="468">
        <f>IFERROR(SUMIF(Лист1!$A:$A,Лист3!$A338,Лист1!O:O)/$F338,0)</f>
        <v>0</v>
      </c>
      <c r="L338" s="468">
        <f>IFERROR(SUMIF(Лист1!$A:$A,Лист3!$A338,Лист1!P:P)/$F338,0)</f>
        <v>0</v>
      </c>
    </row>
    <row r="339" spans="1:12" s="26" customFormat="1" x14ac:dyDescent="0.2">
      <c r="A339" s="338" t="s">
        <v>755</v>
      </c>
      <c r="B339" s="675" t="s">
        <v>756</v>
      </c>
      <c r="C339" s="305" t="s">
        <v>36</v>
      </c>
      <c r="D339" s="274">
        <v>18</v>
      </c>
      <c r="E339" s="93" t="s">
        <v>64</v>
      </c>
      <c r="F339" s="93">
        <v>36</v>
      </c>
      <c r="G339" s="468">
        <f>IFERROR(SUMIF(Лист1!$A:$A,Лист3!$A339,Лист1!K:K)/$F339,0)</f>
        <v>0</v>
      </c>
      <c r="H339" s="468">
        <f>IFERROR(SUMIF(Лист1!$A:$A,Лист3!$A339,Лист1!L:L)/$F339,0)</f>
        <v>0</v>
      </c>
      <c r="I339" s="468">
        <f>IFERROR(SUMIF(Лист1!$A:$A,Лист3!$A339,Лист1!M:M)/$F339,0)</f>
        <v>0</v>
      </c>
      <c r="J339" s="468">
        <f>IFERROR(SUMIF(Лист1!$A:$A,Лист3!$A339,Лист1!N:N)/$F339,0)</f>
        <v>0</v>
      </c>
      <c r="K339" s="468">
        <f>IFERROR(SUMIF(Лист1!$A:$A,Лист3!$A339,Лист1!O:O)/$F339,0)</f>
        <v>0</v>
      </c>
      <c r="L339" s="468">
        <f>IFERROR(SUMIF(Лист1!$A:$A,Лист3!$A339,Лист1!P:P)/$F339,0)</f>
        <v>0</v>
      </c>
    </row>
    <row r="340" spans="1:12" s="26" customFormat="1" x14ac:dyDescent="0.2">
      <c r="A340" s="338" t="s">
        <v>947</v>
      </c>
      <c r="B340" s="675" t="s">
        <v>948</v>
      </c>
      <c r="C340" s="305" t="s">
        <v>235</v>
      </c>
      <c r="D340" s="274">
        <v>18</v>
      </c>
      <c r="E340" s="93" t="s">
        <v>64</v>
      </c>
      <c r="F340" s="93">
        <v>28</v>
      </c>
      <c r="G340" s="468">
        <f>IFERROR(SUMIF(Лист1!$A:$A,Лист3!$A340,Лист1!K:K)/$F340,0)</f>
        <v>0</v>
      </c>
      <c r="H340" s="468">
        <f>IFERROR(SUMIF(Лист1!$A:$A,Лист3!$A340,Лист1!L:L)/$F340,0)</f>
        <v>0</v>
      </c>
      <c r="I340" s="468">
        <f>IFERROR(SUMIF(Лист1!$A:$A,Лист3!$A340,Лист1!M:M)/$F340,0)</f>
        <v>0</v>
      </c>
      <c r="J340" s="468">
        <f>IFERROR(SUMIF(Лист1!$A:$A,Лист3!$A340,Лист1!N:N)/$F340,0)</f>
        <v>0</v>
      </c>
      <c r="K340" s="468">
        <f>IFERROR(SUMIF(Лист1!$A:$A,Лист3!$A340,Лист1!O:O)/$F340,0)</f>
        <v>0</v>
      </c>
      <c r="L340" s="468">
        <f>IFERROR(SUMIF(Лист1!$A:$A,Лист3!$A340,Лист1!P:P)/$F340,0)</f>
        <v>0</v>
      </c>
    </row>
    <row r="341" spans="1:12" s="26" customFormat="1" x14ac:dyDescent="0.2">
      <c r="A341" s="338" t="s">
        <v>1298</v>
      </c>
      <c r="B341" s="675" t="s">
        <v>1297</v>
      </c>
      <c r="C341" s="305" t="s">
        <v>235</v>
      </c>
      <c r="D341" s="274">
        <v>18</v>
      </c>
      <c r="E341" s="93" t="s">
        <v>64</v>
      </c>
      <c r="F341" s="93">
        <v>28</v>
      </c>
      <c r="G341" s="468">
        <f>IFERROR(SUMIF(Лист1!$A:$A,Лист3!$A341,Лист1!K:K)/$F341,0)</f>
        <v>0</v>
      </c>
      <c r="H341" s="468">
        <f>IFERROR(SUMIF(Лист1!$A:$A,Лист3!$A341,Лист1!L:L)/$F341,0)</f>
        <v>0</v>
      </c>
      <c r="I341" s="468">
        <f>IFERROR(SUMIF(Лист1!$A:$A,Лист3!$A341,Лист1!M:M)/$F341,0)</f>
        <v>0</v>
      </c>
      <c r="J341" s="468">
        <f>IFERROR(SUMIF(Лист1!$A:$A,Лист3!$A341,Лист1!N:N)/$F341,0)</f>
        <v>0</v>
      </c>
      <c r="K341" s="468">
        <f>IFERROR(SUMIF(Лист1!$A:$A,Лист3!$A341,Лист1!O:O)/$F341,0)</f>
        <v>0</v>
      </c>
      <c r="L341" s="468">
        <f>IFERROR(SUMIF(Лист1!$A:$A,Лист3!$A341,Лист1!P:P)/$F341,0)</f>
        <v>0</v>
      </c>
    </row>
    <row r="342" spans="1:12" s="26" customFormat="1" x14ac:dyDescent="0.2">
      <c r="A342" s="338" t="s">
        <v>452</v>
      </c>
      <c r="B342" s="675" t="s">
        <v>445</v>
      </c>
      <c r="C342" s="305" t="s">
        <v>446</v>
      </c>
      <c r="D342" s="274">
        <v>42</v>
      </c>
      <c r="E342" s="93" t="s">
        <v>64</v>
      </c>
      <c r="F342" s="93">
        <v>35</v>
      </c>
      <c r="G342" s="468">
        <f>IFERROR(SUMIF(Лист1!$A:$A,Лист3!$A342,Лист1!K:K)/$F342,0)</f>
        <v>0</v>
      </c>
      <c r="H342" s="468">
        <f>IFERROR(SUMIF(Лист1!$A:$A,Лист3!$A342,Лист1!L:L)/$F342,0)</f>
        <v>0</v>
      </c>
      <c r="I342" s="468">
        <f>IFERROR(SUMIF(Лист1!$A:$A,Лист3!$A342,Лист1!M:M)/$F342,0)</f>
        <v>0</v>
      </c>
      <c r="J342" s="468">
        <f>IFERROR(SUMIF(Лист1!$A:$A,Лист3!$A342,Лист1!N:N)/$F342,0)</f>
        <v>0</v>
      </c>
      <c r="K342" s="468">
        <f>IFERROR(SUMIF(Лист1!$A:$A,Лист3!$A342,Лист1!O:O)/$F342,0)</f>
        <v>0</v>
      </c>
      <c r="L342" s="468">
        <f>IFERROR(SUMIF(Лист1!$A:$A,Лист3!$A342,Лист1!P:P)/$F342,0)</f>
        <v>0</v>
      </c>
    </row>
    <row r="343" spans="1:12" s="26" customFormat="1" x14ac:dyDescent="0.2">
      <c r="A343" s="338" t="s">
        <v>1043</v>
      </c>
      <c r="B343" s="675" t="s">
        <v>1042</v>
      </c>
      <c r="C343" s="305" t="s">
        <v>36</v>
      </c>
      <c r="D343" s="274">
        <v>18</v>
      </c>
      <c r="E343" s="93" t="s">
        <v>64</v>
      </c>
      <c r="F343" s="93">
        <v>36</v>
      </c>
      <c r="G343" s="468">
        <f>IFERROR(SUMIF(Лист1!$A:$A,Лист3!$A343,Лист1!K:K)/$F343,0)</f>
        <v>0</v>
      </c>
      <c r="H343" s="468">
        <f>IFERROR(SUMIF(Лист1!$A:$A,Лист3!$A343,Лист1!L:L)/$F343,0)</f>
        <v>0</v>
      </c>
      <c r="I343" s="468">
        <f>IFERROR(SUMIF(Лист1!$A:$A,Лист3!$A343,Лист1!M:M)/$F343,0)</f>
        <v>0</v>
      </c>
      <c r="J343" s="468">
        <f>IFERROR(SUMIF(Лист1!$A:$A,Лист3!$A343,Лист1!N:N)/$F343,0)</f>
        <v>0</v>
      </c>
      <c r="K343" s="468">
        <f>IFERROR(SUMIF(Лист1!$A:$A,Лист3!$A343,Лист1!O:O)/$F343,0)</f>
        <v>0</v>
      </c>
      <c r="L343" s="468">
        <f>IFERROR(SUMIF(Лист1!$A:$A,Лист3!$A343,Лист1!P:P)/$F343,0)</f>
        <v>0</v>
      </c>
    </row>
    <row r="344" spans="1:12" s="26" customFormat="1" x14ac:dyDescent="0.2">
      <c r="A344" s="338" t="s">
        <v>1047</v>
      </c>
      <c r="B344" s="675" t="s">
        <v>1046</v>
      </c>
      <c r="C344" s="305" t="s">
        <v>235</v>
      </c>
      <c r="D344" s="274">
        <v>18</v>
      </c>
      <c r="E344" s="93" t="s">
        <v>64</v>
      </c>
      <c r="F344" s="93">
        <v>28</v>
      </c>
      <c r="G344" s="468">
        <f>IFERROR(SUMIF(Лист1!$A:$A,Лист3!$A344,Лист1!K:K)/$F344,0)</f>
        <v>0</v>
      </c>
      <c r="H344" s="468">
        <f>IFERROR(SUMIF(Лист1!$A:$A,Лист3!$A344,Лист1!L:L)/$F344,0)</f>
        <v>0</v>
      </c>
      <c r="I344" s="468">
        <f>IFERROR(SUMIF(Лист1!$A:$A,Лист3!$A344,Лист1!M:M)/$F344,0)</f>
        <v>0</v>
      </c>
      <c r="J344" s="468">
        <f>IFERROR(SUMIF(Лист1!$A:$A,Лист3!$A344,Лист1!N:N)/$F344,0)</f>
        <v>0</v>
      </c>
      <c r="K344" s="468">
        <f>IFERROR(SUMIF(Лист1!$A:$A,Лист3!$A344,Лист1!O:O)/$F344,0)</f>
        <v>0</v>
      </c>
      <c r="L344" s="468">
        <f>IFERROR(SUMIF(Лист1!$A:$A,Лист3!$A344,Лист1!P:P)/$F344,0)</f>
        <v>0</v>
      </c>
    </row>
    <row r="345" spans="1:12" s="26" customFormat="1" x14ac:dyDescent="0.2">
      <c r="A345" s="338" t="s">
        <v>1242</v>
      </c>
      <c r="B345" s="675" t="s">
        <v>1243</v>
      </c>
      <c r="C345" s="305" t="s">
        <v>36</v>
      </c>
      <c r="D345" s="274">
        <v>18</v>
      </c>
      <c r="E345" s="93" t="s">
        <v>64</v>
      </c>
      <c r="F345" s="93">
        <v>36</v>
      </c>
      <c r="G345" s="468">
        <f>IFERROR(SUMIF(Лист1!$A:$A,Лист3!$A345,Лист1!K:K)/$F345,0)</f>
        <v>0</v>
      </c>
      <c r="H345" s="468">
        <f>IFERROR(SUMIF(Лист1!$A:$A,Лист3!$A345,Лист1!L:L)/$F345,0)</f>
        <v>0</v>
      </c>
      <c r="I345" s="468">
        <f>IFERROR(SUMIF(Лист1!$A:$A,Лист3!$A345,Лист1!M:M)/$F345,0)</f>
        <v>0</v>
      </c>
      <c r="J345" s="468">
        <f>IFERROR(SUMIF(Лист1!$A:$A,Лист3!$A345,Лист1!N:N)/$F345,0)</f>
        <v>0</v>
      </c>
      <c r="K345" s="468">
        <f>IFERROR(SUMIF(Лист1!$A:$A,Лист3!$A345,Лист1!O:O)/$F345,0)</f>
        <v>0</v>
      </c>
      <c r="L345" s="468">
        <f>IFERROR(SUMIF(Лист1!$A:$A,Лист3!$A345,Лист1!P:P)/$F345,0)</f>
        <v>0</v>
      </c>
    </row>
    <row r="346" spans="1:12" s="26" customFormat="1" x14ac:dyDescent="0.2">
      <c r="A346" s="338" t="s">
        <v>1244</v>
      </c>
      <c r="B346" s="675" t="s">
        <v>1245</v>
      </c>
      <c r="C346" s="305" t="s">
        <v>36</v>
      </c>
      <c r="D346" s="274">
        <v>18</v>
      </c>
      <c r="E346" s="93" t="s">
        <v>64</v>
      </c>
      <c r="F346" s="93">
        <v>36</v>
      </c>
      <c r="G346" s="468">
        <f>IFERROR(SUMIF(Лист1!$A:$A,Лист3!$A346,Лист1!K:K)/$F346,0)</f>
        <v>0</v>
      </c>
      <c r="H346" s="468">
        <f>IFERROR(SUMIF(Лист1!$A:$A,Лист3!$A346,Лист1!L:L)/$F346,0)</f>
        <v>0</v>
      </c>
      <c r="I346" s="468">
        <f>IFERROR(SUMIF(Лист1!$A:$A,Лист3!$A346,Лист1!M:M)/$F346,0)</f>
        <v>0</v>
      </c>
      <c r="J346" s="468">
        <f>IFERROR(SUMIF(Лист1!$A:$A,Лист3!$A346,Лист1!N:N)/$F346,0)</f>
        <v>0</v>
      </c>
      <c r="K346" s="468">
        <f>IFERROR(SUMIF(Лист1!$A:$A,Лист3!$A346,Лист1!O:O)/$F346,0)</f>
        <v>0</v>
      </c>
      <c r="L346" s="468">
        <f>IFERROR(SUMIF(Лист1!$A:$A,Лист3!$A346,Лист1!P:P)/$F346,0)</f>
        <v>0</v>
      </c>
    </row>
    <row r="347" spans="1:12" s="26" customFormat="1" x14ac:dyDescent="0.2">
      <c r="A347" s="338" t="s">
        <v>1295</v>
      </c>
      <c r="B347" s="675" t="s">
        <v>1296</v>
      </c>
      <c r="C347" s="305" t="s">
        <v>36</v>
      </c>
      <c r="D347" s="274">
        <v>18</v>
      </c>
      <c r="E347" s="93" t="s">
        <v>64</v>
      </c>
      <c r="F347" s="93">
        <v>36</v>
      </c>
      <c r="G347" s="468">
        <f>IFERROR(SUMIF(Лист1!$A:$A,Лист3!$A347,Лист1!K:K)/$F347,0)</f>
        <v>0</v>
      </c>
      <c r="H347" s="468">
        <f>IFERROR(SUMIF(Лист1!$A:$A,Лист3!$A347,Лист1!L:L)/$F347,0)</f>
        <v>0</v>
      </c>
      <c r="I347" s="468">
        <f>IFERROR(SUMIF(Лист1!$A:$A,Лист3!$A347,Лист1!M:M)/$F347,0)</f>
        <v>0</v>
      </c>
      <c r="J347" s="468">
        <f>IFERROR(SUMIF(Лист1!$A:$A,Лист3!$A347,Лист1!N:N)/$F347,0)</f>
        <v>0</v>
      </c>
      <c r="K347" s="468">
        <f>IFERROR(SUMIF(Лист1!$A:$A,Лист3!$A347,Лист1!O:O)/$F347,0)</f>
        <v>0</v>
      </c>
      <c r="L347" s="468">
        <f>IFERROR(SUMIF(Лист1!$A:$A,Лист3!$A347,Лист1!P:P)/$F347,0)</f>
        <v>0</v>
      </c>
    </row>
    <row r="348" spans="1:12" s="26" customFormat="1" x14ac:dyDescent="0.2">
      <c r="A348" s="338" t="s">
        <v>1045</v>
      </c>
      <c r="B348" s="675" t="s">
        <v>1044</v>
      </c>
      <c r="C348" s="305" t="s">
        <v>36</v>
      </c>
      <c r="D348" s="274">
        <v>18</v>
      </c>
      <c r="E348" s="93" t="s">
        <v>64</v>
      </c>
      <c r="F348" s="93">
        <v>36</v>
      </c>
      <c r="G348" s="468">
        <f>IFERROR(SUMIF(Лист1!$A:$A,Лист3!$A348,Лист1!K:K)/$F348,0)</f>
        <v>0</v>
      </c>
      <c r="H348" s="468">
        <f>IFERROR(SUMIF(Лист1!$A:$A,Лист3!$A348,Лист1!L:L)/$F348,0)</f>
        <v>0</v>
      </c>
      <c r="I348" s="468">
        <f>IFERROR(SUMIF(Лист1!$A:$A,Лист3!$A348,Лист1!M:M)/$F348,0)</f>
        <v>0</v>
      </c>
      <c r="J348" s="468">
        <f>IFERROR(SUMIF(Лист1!$A:$A,Лист3!$A348,Лист1!N:N)/$F348,0)</f>
        <v>0</v>
      </c>
      <c r="K348" s="468">
        <f>IFERROR(SUMIF(Лист1!$A:$A,Лист3!$A348,Лист1!O:O)/$F348,0)</f>
        <v>0</v>
      </c>
      <c r="L348" s="468">
        <f>IFERROR(SUMIF(Лист1!$A:$A,Лист3!$A348,Лист1!P:P)/$F348,0)</f>
        <v>0</v>
      </c>
    </row>
    <row r="349" spans="1:12" s="26" customFormat="1" x14ac:dyDescent="0.2">
      <c r="A349" s="338" t="s">
        <v>1050</v>
      </c>
      <c r="B349" s="675" t="s">
        <v>1049</v>
      </c>
      <c r="C349" s="305" t="s">
        <v>235</v>
      </c>
      <c r="D349" s="274">
        <v>18</v>
      </c>
      <c r="E349" s="93" t="s">
        <v>64</v>
      </c>
      <c r="F349" s="93">
        <v>28</v>
      </c>
      <c r="G349" s="468">
        <f>IFERROR(SUMIF(Лист1!$A:$A,Лист3!$A349,Лист1!K:K)/$F349,0)</f>
        <v>0</v>
      </c>
      <c r="H349" s="468">
        <f>IFERROR(SUMIF(Лист1!$A:$A,Лист3!$A349,Лист1!L:L)/$F349,0)</f>
        <v>0</v>
      </c>
      <c r="I349" s="468">
        <f>IFERROR(SUMIF(Лист1!$A:$A,Лист3!$A349,Лист1!M:M)/$F349,0)</f>
        <v>0</v>
      </c>
      <c r="J349" s="468">
        <f>IFERROR(SUMIF(Лист1!$A:$A,Лист3!$A349,Лист1!N:N)/$F349,0)</f>
        <v>0</v>
      </c>
      <c r="K349" s="468">
        <f>IFERROR(SUMIF(Лист1!$A:$A,Лист3!$A349,Лист1!O:O)/$F349,0)</f>
        <v>0</v>
      </c>
      <c r="L349" s="468">
        <f>IFERROR(SUMIF(Лист1!$A:$A,Лист3!$A349,Лист1!P:P)/$F349,0)</f>
        <v>0</v>
      </c>
    </row>
    <row r="350" spans="1:12" s="26" customFormat="1" x14ac:dyDescent="0.2">
      <c r="A350" s="338"/>
      <c r="B350" s="675"/>
      <c r="C350" s="305"/>
      <c r="D350" s="274"/>
      <c r="E350" s="93"/>
      <c r="F350" s="93"/>
      <c r="G350" s="468">
        <f>IFERROR(SUMIF(Лист1!$A:$A,Лист3!$A350,Лист1!K:K)/$F350,0)</f>
        <v>0</v>
      </c>
      <c r="H350" s="468">
        <f>IFERROR(SUMIF(Лист1!$A:$A,Лист3!$A350,Лист1!L:L)/$F350,0)</f>
        <v>0</v>
      </c>
      <c r="I350" s="468">
        <f>IFERROR(SUMIF(Лист1!$A:$A,Лист3!$A350,Лист1!M:M)/$F350,0)</f>
        <v>0</v>
      </c>
      <c r="J350" s="468">
        <f>IFERROR(SUMIF(Лист1!$A:$A,Лист3!$A350,Лист1!N:N)/$F350,0)</f>
        <v>0</v>
      </c>
      <c r="K350" s="468">
        <f>IFERROR(SUMIF(Лист1!$A:$A,Лист3!$A350,Лист1!O:O)/$F350,0)</f>
        <v>0</v>
      </c>
      <c r="L350" s="468">
        <f>IFERROR(SUMIF(Лист1!$A:$A,Лист3!$A350,Лист1!P:P)/$F350,0)</f>
        <v>0</v>
      </c>
    </row>
    <row r="351" spans="1:12" s="26" customFormat="1" x14ac:dyDescent="0.2">
      <c r="A351" s="338" t="s">
        <v>357</v>
      </c>
      <c r="B351" s="675" t="s">
        <v>169</v>
      </c>
      <c r="C351" s="305" t="s">
        <v>170</v>
      </c>
      <c r="D351" s="274">
        <v>50</v>
      </c>
      <c r="E351" s="93" t="s">
        <v>171</v>
      </c>
      <c r="F351" s="93">
        <v>72</v>
      </c>
      <c r="G351" s="468">
        <f>IFERROR(SUMIF(Лист1!$A:$A,Лист3!$A351,Лист1!K:K)/$F351,0)</f>
        <v>0</v>
      </c>
      <c r="H351" s="468">
        <f>IFERROR(SUMIF(Лист1!$A:$A,Лист3!$A351,Лист1!L:L)/$F351,0)</f>
        <v>0</v>
      </c>
      <c r="I351" s="468">
        <f>IFERROR(SUMIF(Лист1!$A:$A,Лист3!$A351,Лист1!M:M)/$F351,0)</f>
        <v>0</v>
      </c>
      <c r="J351" s="468">
        <f>IFERROR(SUMIF(Лист1!$A:$A,Лист3!$A351,Лист1!N:N)/$F351,0)</f>
        <v>0</v>
      </c>
      <c r="K351" s="468">
        <f>IFERROR(SUMIF(Лист1!$A:$A,Лист3!$A351,Лист1!O:O)/$F351,0)</f>
        <v>0</v>
      </c>
      <c r="L351" s="468">
        <f>IFERROR(SUMIF(Лист1!$A:$A,Лист3!$A351,Лист1!P:P)/$F351,0)</f>
        <v>0</v>
      </c>
    </row>
    <row r="352" spans="1:12" s="26" customFormat="1" x14ac:dyDescent="0.2">
      <c r="A352" s="338" t="s">
        <v>358</v>
      </c>
      <c r="B352" s="675" t="s">
        <v>169</v>
      </c>
      <c r="C352" s="305" t="s">
        <v>2</v>
      </c>
      <c r="D352" s="107">
        <v>30</v>
      </c>
      <c r="E352" s="93" t="s">
        <v>171</v>
      </c>
      <c r="F352" s="93">
        <v>72</v>
      </c>
      <c r="G352" s="468">
        <f>IFERROR(SUMIF(Лист1!$A:$A,Лист3!$A352,Лист1!K:K)/$F352,0)</f>
        <v>0</v>
      </c>
      <c r="H352" s="468">
        <f>IFERROR(SUMIF(Лист1!$A:$A,Лист3!$A352,Лист1!L:L)/$F352,0)</f>
        <v>0</v>
      </c>
      <c r="I352" s="468">
        <f>IFERROR(SUMIF(Лист1!$A:$A,Лист3!$A352,Лист1!M:M)/$F352,0)</f>
        <v>0</v>
      </c>
      <c r="J352" s="468">
        <f>IFERROR(SUMIF(Лист1!$A:$A,Лист3!$A352,Лист1!N:N)/$F352,0)</f>
        <v>0</v>
      </c>
      <c r="K352" s="468">
        <f>IFERROR(SUMIF(Лист1!$A:$A,Лист3!$A352,Лист1!O:O)/$F352,0)</f>
        <v>0</v>
      </c>
      <c r="L352" s="468">
        <f>IFERROR(SUMIF(Лист1!$A:$A,Лист3!$A352,Лист1!P:P)/$F352,0)</f>
        <v>0</v>
      </c>
    </row>
    <row r="353" spans="1:12" s="26" customFormat="1" x14ac:dyDescent="0.2">
      <c r="A353" s="338" t="s">
        <v>359</v>
      </c>
      <c r="B353" s="675" t="s">
        <v>169</v>
      </c>
      <c r="C353" s="305" t="s">
        <v>172</v>
      </c>
      <c r="D353" s="107">
        <v>15</v>
      </c>
      <c r="E353" s="93" t="s">
        <v>171</v>
      </c>
      <c r="F353" s="93">
        <v>80</v>
      </c>
      <c r="G353" s="468">
        <f>IFERROR(SUMIF(Лист1!$A:$A,Лист3!$A353,Лист1!K:K)/$F353,0)</f>
        <v>0</v>
      </c>
      <c r="H353" s="468">
        <f>IFERROR(SUMIF(Лист1!$A:$A,Лист3!$A353,Лист1!L:L)/$F353,0)</f>
        <v>0</v>
      </c>
      <c r="I353" s="468">
        <f>IFERROR(SUMIF(Лист1!$A:$A,Лист3!$A353,Лист1!M:M)/$F353,0)</f>
        <v>0</v>
      </c>
      <c r="J353" s="468">
        <f>IFERROR(SUMIF(Лист1!$A:$A,Лист3!$A353,Лист1!N:N)/$F353,0)</f>
        <v>0</v>
      </c>
      <c r="K353" s="468">
        <f>IFERROR(SUMIF(Лист1!$A:$A,Лист3!$A353,Лист1!O:O)/$F353,0)</f>
        <v>0</v>
      </c>
      <c r="L353" s="468">
        <f>IFERROR(SUMIF(Лист1!$A:$A,Лист3!$A353,Лист1!P:P)/$F353,0)</f>
        <v>0</v>
      </c>
    </row>
    <row r="354" spans="1:12" s="26" customFormat="1" x14ac:dyDescent="0.2">
      <c r="A354" s="338" t="s">
        <v>581</v>
      </c>
      <c r="B354" s="675" t="s">
        <v>580</v>
      </c>
      <c r="C354" s="305" t="s">
        <v>2</v>
      </c>
      <c r="D354" s="107">
        <v>36</v>
      </c>
      <c r="E354" s="93" t="s">
        <v>171</v>
      </c>
      <c r="F354" s="93">
        <v>50</v>
      </c>
      <c r="G354" s="468">
        <f>IFERROR(SUMIF(Лист1!$A:$A,Лист3!$A354,Лист1!K:K)/$F354,0)</f>
        <v>0</v>
      </c>
      <c r="H354" s="468">
        <f>IFERROR(SUMIF(Лист1!$A:$A,Лист3!$A354,Лист1!L:L)/$F354,0)</f>
        <v>0</v>
      </c>
      <c r="I354" s="468">
        <f>IFERROR(SUMIF(Лист1!$A:$A,Лист3!$A354,Лист1!M:M)/$F354,0)</f>
        <v>0</v>
      </c>
      <c r="J354" s="468">
        <f>IFERROR(SUMIF(Лист1!$A:$A,Лист3!$A354,Лист1!N:N)/$F354,0)</f>
        <v>0</v>
      </c>
      <c r="K354" s="468">
        <f>IFERROR(SUMIF(Лист1!$A:$A,Лист3!$A354,Лист1!O:O)/$F354,0)</f>
        <v>0</v>
      </c>
      <c r="L354" s="468">
        <f>IFERROR(SUMIF(Лист1!$A:$A,Лист3!$A354,Лист1!P:P)/$F354,0)</f>
        <v>0</v>
      </c>
    </row>
    <row r="355" spans="1:12" s="26" customFormat="1" x14ac:dyDescent="0.2">
      <c r="A355" s="338" t="s">
        <v>998</v>
      </c>
      <c r="B355" s="675" t="s">
        <v>996</v>
      </c>
      <c r="C355" s="305" t="s">
        <v>997</v>
      </c>
      <c r="D355" s="107">
        <v>13</v>
      </c>
      <c r="E355" s="93" t="s">
        <v>171</v>
      </c>
      <c r="F355" s="93">
        <v>50</v>
      </c>
      <c r="G355" s="468">
        <f>IFERROR(SUMIF(Лист1!$A:$A,Лист3!$A355,Лист1!K:K)/$F355,0)</f>
        <v>0</v>
      </c>
      <c r="H355" s="468">
        <f>IFERROR(SUMIF(Лист1!$A:$A,Лист3!$A355,Лист1!L:L)/$F355,0)</f>
        <v>0</v>
      </c>
      <c r="I355" s="468">
        <f>IFERROR(SUMIF(Лист1!$A:$A,Лист3!$A355,Лист1!M:M)/$F355,0)</f>
        <v>0</v>
      </c>
      <c r="J355" s="468">
        <f>IFERROR(SUMIF(Лист1!$A:$A,Лист3!$A355,Лист1!N:N)/$F355,0)</f>
        <v>0</v>
      </c>
      <c r="K355" s="468">
        <f>IFERROR(SUMIF(Лист1!$A:$A,Лист3!$A355,Лист1!O:O)/$F355,0)</f>
        <v>0</v>
      </c>
      <c r="L355" s="468">
        <f>IFERROR(SUMIF(Лист1!$A:$A,Лист3!$A355,Лист1!P:P)/$F355,0)</f>
        <v>0</v>
      </c>
    </row>
    <row r="356" spans="1:12" s="26" customFormat="1" x14ac:dyDescent="0.2">
      <c r="A356" s="338" t="s">
        <v>583</v>
      </c>
      <c r="B356" s="675" t="s">
        <v>582</v>
      </c>
      <c r="C356" s="305" t="s">
        <v>172</v>
      </c>
      <c r="D356" s="107">
        <v>21</v>
      </c>
      <c r="E356" s="93" t="s">
        <v>171</v>
      </c>
      <c r="F356" s="93">
        <v>50</v>
      </c>
      <c r="G356" s="468">
        <f>IFERROR(SUMIF(Лист1!$A:$A,Лист3!$A356,Лист1!K:K)/$F356,0)</f>
        <v>0</v>
      </c>
      <c r="H356" s="468">
        <f>IFERROR(SUMIF(Лист1!$A:$A,Лист3!$A356,Лист1!L:L)/$F356,0)</f>
        <v>0</v>
      </c>
      <c r="I356" s="468">
        <f>IFERROR(SUMIF(Лист1!$A:$A,Лист3!$A356,Лист1!M:M)/$F356,0)</f>
        <v>0</v>
      </c>
      <c r="J356" s="468">
        <f>IFERROR(SUMIF(Лист1!$A:$A,Лист3!$A356,Лист1!N:N)/$F356,0)</f>
        <v>0</v>
      </c>
      <c r="K356" s="468">
        <f>IFERROR(SUMIF(Лист1!$A:$A,Лист3!$A356,Лист1!O:O)/$F356,0)</f>
        <v>0</v>
      </c>
      <c r="L356" s="468">
        <f>IFERROR(SUMIF(Лист1!$A:$A,Лист3!$A356,Лист1!P:P)/$F356,0)</f>
        <v>0</v>
      </c>
    </row>
    <row r="357" spans="1:12" s="26" customFormat="1" x14ac:dyDescent="0.2">
      <c r="A357" s="693" t="s">
        <v>360</v>
      </c>
      <c r="B357" s="675" t="s">
        <v>51</v>
      </c>
      <c r="C357" s="305" t="s">
        <v>37</v>
      </c>
      <c r="D357" s="107">
        <v>40</v>
      </c>
      <c r="E357" s="93" t="s">
        <v>171</v>
      </c>
      <c r="F357" s="93">
        <v>80</v>
      </c>
      <c r="G357" s="468">
        <f>IFERROR(SUMIF(Лист1!$A:$A,Лист3!$A357,Лист1!K:K)/$F357,0)</f>
        <v>0</v>
      </c>
      <c r="H357" s="468">
        <f>IFERROR(SUMIF(Лист1!$A:$A,Лист3!$A357,Лист1!L:L)/$F357,0)</f>
        <v>0</v>
      </c>
      <c r="I357" s="468">
        <f>IFERROR(SUMIF(Лист1!$A:$A,Лист3!$A357,Лист1!M:M)/$F357,0)</f>
        <v>0</v>
      </c>
      <c r="J357" s="468">
        <f>IFERROR(SUMIF(Лист1!$A:$A,Лист3!$A357,Лист1!N:N)/$F357,0)</f>
        <v>0</v>
      </c>
      <c r="K357" s="468">
        <f>IFERROR(SUMIF(Лист1!$A:$A,Лист3!$A357,Лист1!O:O)/$F357,0)</f>
        <v>0</v>
      </c>
      <c r="L357" s="468">
        <f>IFERROR(SUMIF(Лист1!$A:$A,Лист3!$A357,Лист1!P:P)/$F357,0)</f>
        <v>0</v>
      </c>
    </row>
    <row r="358" spans="1:12" s="26" customFormat="1" ht="13.5" thickBot="1" x14ac:dyDescent="0.25">
      <c r="A358" s="338" t="s">
        <v>361</v>
      </c>
      <c r="B358" s="677" t="s">
        <v>51</v>
      </c>
      <c r="C358" s="555" t="s">
        <v>38</v>
      </c>
      <c r="D358" s="102">
        <v>20</v>
      </c>
      <c r="E358" s="94" t="s">
        <v>171</v>
      </c>
      <c r="F358" s="94">
        <v>80</v>
      </c>
      <c r="G358" s="468">
        <f>IFERROR(SUMIF(Лист1!$A:$A,Лист3!$A358,Лист1!K:K)/$F358,0)</f>
        <v>0</v>
      </c>
      <c r="H358" s="468">
        <f>IFERROR(SUMIF(Лист1!$A:$A,Лист3!$A358,Лист1!L:L)/$F358,0)</f>
        <v>0</v>
      </c>
      <c r="I358" s="468">
        <f>IFERROR(SUMIF(Лист1!$A:$A,Лист3!$A358,Лист1!M:M)/$F358,0)</f>
        <v>0</v>
      </c>
      <c r="J358" s="468">
        <f>IFERROR(SUMIF(Лист1!$A:$A,Лист3!$A358,Лист1!N:N)/$F358,0)</f>
        <v>0</v>
      </c>
      <c r="K358" s="468">
        <f>IFERROR(SUMIF(Лист1!$A:$A,Лист3!$A358,Лист1!O:O)/$F358,0)</f>
        <v>0</v>
      </c>
      <c r="L358" s="468">
        <f>IFERROR(SUMIF(Лист1!$A:$A,Лист3!$A358,Лист1!P:P)/$F358,0)</f>
        <v>0</v>
      </c>
    </row>
    <row r="359" spans="1:12" s="26" customFormat="1" x14ac:dyDescent="0.2">
      <c r="A359" s="842"/>
      <c r="B359" s="845" t="s">
        <v>184</v>
      </c>
      <c r="C359" s="477"/>
      <c r="D359" s="111"/>
      <c r="E359" s="131"/>
      <c r="F359" s="111"/>
      <c r="G359" s="468">
        <f>IFERROR(SUMIF(Лист1!$A:$A,Лист3!$A359,Лист1!K:K)/$F359,0)</f>
        <v>0</v>
      </c>
      <c r="H359" s="468">
        <f>IFERROR(SUMIF(Лист1!$A:$A,Лист3!$A359,Лист1!L:L)/$F359,0)</f>
        <v>0</v>
      </c>
      <c r="I359" s="468">
        <f>IFERROR(SUMIF(Лист1!$A:$A,Лист3!$A359,Лист1!M:M)/$F359,0)</f>
        <v>0</v>
      </c>
      <c r="J359" s="468">
        <f>IFERROR(SUMIF(Лист1!$A:$A,Лист3!$A359,Лист1!N:N)/$F359,0)</f>
        <v>0</v>
      </c>
      <c r="K359" s="468">
        <f>IFERROR(SUMIF(Лист1!$A:$A,Лист3!$A359,Лист1!O:O)/$F359,0)</f>
        <v>0</v>
      </c>
      <c r="L359" s="468">
        <f>IFERROR(SUMIF(Лист1!$A:$A,Лист3!$A359,Лист1!P:P)/$F359,0)</f>
        <v>0</v>
      </c>
    </row>
    <row r="360" spans="1:12" s="26" customFormat="1" x14ac:dyDescent="0.2">
      <c r="A360" s="842" t="s">
        <v>1077</v>
      </c>
      <c r="B360" s="843" t="s">
        <v>1075</v>
      </c>
      <c r="C360" s="841" t="s">
        <v>74</v>
      </c>
      <c r="D360" s="840">
        <v>20</v>
      </c>
      <c r="E360" s="536" t="s">
        <v>63</v>
      </c>
      <c r="F360" s="840">
        <v>72</v>
      </c>
      <c r="G360" s="468">
        <f>IFERROR(SUMIF(Лист1!$A:$A,Лист3!$A360,Лист1!K:K)/$F360,0)</f>
        <v>0</v>
      </c>
      <c r="H360" s="468">
        <f>IFERROR(SUMIF(Лист1!$A:$A,Лист3!$A360,Лист1!L:L)/$F360,0)</f>
        <v>0</v>
      </c>
      <c r="I360" s="468">
        <f>IFERROR(SUMIF(Лист1!$A:$A,Лист3!$A360,Лист1!M:M)/$F360,0)</f>
        <v>0</v>
      </c>
      <c r="J360" s="468">
        <f>IFERROR(SUMIF(Лист1!$A:$A,Лист3!$A360,Лист1!N:N)/$F360,0)</f>
        <v>0</v>
      </c>
      <c r="K360" s="468">
        <f>IFERROR(SUMIF(Лист1!$A:$A,Лист3!$A360,Лист1!O:O)/$F360,0)</f>
        <v>0</v>
      </c>
      <c r="L360" s="468">
        <f>IFERROR(SUMIF(Лист1!$A:$A,Лист3!$A360,Лист1!P:P)/$F360,0)</f>
        <v>0</v>
      </c>
    </row>
    <row r="361" spans="1:12" s="26" customFormat="1" x14ac:dyDescent="0.2">
      <c r="A361" s="842" t="s">
        <v>1078</v>
      </c>
      <c r="B361" s="736" t="s">
        <v>1076</v>
      </c>
      <c r="C361" s="274" t="s">
        <v>74</v>
      </c>
      <c r="D361" s="112">
        <v>20</v>
      </c>
      <c r="E361" s="127" t="s">
        <v>63</v>
      </c>
      <c r="F361" s="112">
        <v>72</v>
      </c>
      <c r="G361" s="468">
        <f>IFERROR(SUMIF(Лист1!$A:$A,Лист3!$A361,Лист1!K:K)/$F361,0)</f>
        <v>0</v>
      </c>
      <c r="H361" s="468">
        <f>IFERROR(SUMIF(Лист1!$A:$A,Лист3!$A361,Лист1!L:L)/$F361,0)</f>
        <v>0</v>
      </c>
      <c r="I361" s="468">
        <f>IFERROR(SUMIF(Лист1!$A:$A,Лист3!$A361,Лист1!M:M)/$F361,0)</f>
        <v>0</v>
      </c>
      <c r="J361" s="468">
        <f>IFERROR(SUMIF(Лист1!$A:$A,Лист3!$A361,Лист1!N:N)/$F361,0)</f>
        <v>0</v>
      </c>
      <c r="K361" s="468">
        <f>IFERROR(SUMIF(Лист1!$A:$A,Лист3!$A361,Лист1!O:O)/$F361,0)</f>
        <v>0</v>
      </c>
      <c r="L361" s="468">
        <f>IFERROR(SUMIF(Лист1!$A:$A,Лист3!$A361,Лист1!P:P)/$F361,0)</f>
        <v>0</v>
      </c>
    </row>
    <row r="362" spans="1:12" s="26" customFormat="1" x14ac:dyDescent="0.2">
      <c r="A362" s="842" t="s">
        <v>362</v>
      </c>
      <c r="B362" s="843" t="s">
        <v>185</v>
      </c>
      <c r="C362" s="841" t="s">
        <v>74</v>
      </c>
      <c r="D362" s="840">
        <v>20</v>
      </c>
      <c r="E362" s="536" t="s">
        <v>63</v>
      </c>
      <c r="F362" s="840">
        <v>72</v>
      </c>
      <c r="G362" s="468">
        <f>IFERROR(SUMIF(Лист1!$A:$A,Лист3!$A362,Лист1!K:K)/$F362,0)</f>
        <v>0</v>
      </c>
      <c r="H362" s="468">
        <f>IFERROR(SUMIF(Лист1!$A:$A,Лист3!$A362,Лист1!L:L)/$F362,0)</f>
        <v>0</v>
      </c>
      <c r="I362" s="468">
        <f>IFERROR(SUMIF(Лист1!$A:$A,Лист3!$A362,Лист1!M:M)/$F362,0)</f>
        <v>0</v>
      </c>
      <c r="J362" s="468">
        <f>IFERROR(SUMIF(Лист1!$A:$A,Лист3!$A362,Лист1!N:N)/$F362,0)</f>
        <v>0</v>
      </c>
      <c r="K362" s="468">
        <f>IFERROR(SUMIF(Лист1!$A:$A,Лист3!$A362,Лист1!O:O)/$F362,0)</f>
        <v>0</v>
      </c>
      <c r="L362" s="468">
        <f>IFERROR(SUMIF(Лист1!$A:$A,Лист3!$A362,Лист1!P:P)/$F362,0)</f>
        <v>0</v>
      </c>
    </row>
    <row r="363" spans="1:12" s="26" customFormat="1" x14ac:dyDescent="0.2">
      <c r="A363" s="842" t="s">
        <v>1167</v>
      </c>
      <c r="B363" s="843" t="s">
        <v>185</v>
      </c>
      <c r="C363" s="841" t="s">
        <v>74</v>
      </c>
      <c r="D363" s="920">
        <v>10</v>
      </c>
      <c r="E363" s="127" t="s">
        <v>63</v>
      </c>
      <c r="F363" s="920">
        <v>128</v>
      </c>
      <c r="G363" s="468">
        <f>IFERROR(SUMIF(Лист1!$A:$A,Лист3!$A363,Лист1!K:K)/$F363,0)</f>
        <v>0</v>
      </c>
      <c r="H363" s="468">
        <f>IFERROR(SUMIF(Лист1!$A:$A,Лист3!$A363,Лист1!L:L)/$F363,0)</f>
        <v>0</v>
      </c>
      <c r="I363" s="468">
        <f>IFERROR(SUMIF(Лист1!$A:$A,Лист3!$A363,Лист1!M:M)/$F363,0)</f>
        <v>0</v>
      </c>
      <c r="J363" s="468">
        <f>IFERROR(SUMIF(Лист1!$A:$A,Лист3!$A363,Лист1!N:N)/$F363,0)</f>
        <v>0</v>
      </c>
      <c r="K363" s="468">
        <f>IFERROR(SUMIF(Лист1!$A:$A,Лист3!$A363,Лист1!O:O)/$F363,0)</f>
        <v>0</v>
      </c>
      <c r="L363" s="468">
        <f>IFERROR(SUMIF(Лист1!$A:$A,Лист3!$A363,Лист1!P:P)/$F363,0)</f>
        <v>0</v>
      </c>
    </row>
    <row r="364" spans="1:12" s="26" customFormat="1" x14ac:dyDescent="0.2">
      <c r="A364" s="842" t="s">
        <v>363</v>
      </c>
      <c r="B364" s="736" t="s">
        <v>186</v>
      </c>
      <c r="C364" s="274" t="s">
        <v>74</v>
      </c>
      <c r="D364" s="112">
        <v>20</v>
      </c>
      <c r="E364" s="536" t="s">
        <v>63</v>
      </c>
      <c r="F364" s="112">
        <v>72</v>
      </c>
      <c r="G364" s="468">
        <f>IFERROR(SUMIF(Лист1!$A:$A,Лист3!$A364,Лист1!K:K)/$F364,0)</f>
        <v>0</v>
      </c>
      <c r="H364" s="468">
        <f>IFERROR(SUMIF(Лист1!$A:$A,Лист3!$A364,Лист1!L:L)/$F364,0)</f>
        <v>0</v>
      </c>
      <c r="I364" s="468">
        <f>IFERROR(SUMIF(Лист1!$A:$A,Лист3!$A364,Лист1!M:M)/$F364,0)</f>
        <v>0</v>
      </c>
      <c r="J364" s="468">
        <f>IFERROR(SUMIF(Лист1!$A:$A,Лист3!$A364,Лист1!N:N)/$F364,0)</f>
        <v>0</v>
      </c>
      <c r="K364" s="468">
        <f>IFERROR(SUMIF(Лист1!$A:$A,Лист3!$A364,Лист1!O:O)/$F364,0)</f>
        <v>0</v>
      </c>
      <c r="L364" s="468">
        <f>IFERROR(SUMIF(Лист1!$A:$A,Лист3!$A364,Лист1!P:P)/$F364,0)</f>
        <v>0</v>
      </c>
    </row>
    <row r="365" spans="1:12" s="26" customFormat="1" x14ac:dyDescent="0.2">
      <c r="A365" s="842" t="s">
        <v>1168</v>
      </c>
      <c r="B365" s="736" t="s">
        <v>186</v>
      </c>
      <c r="C365" s="841" t="s">
        <v>74</v>
      </c>
      <c r="D365" s="112">
        <v>10</v>
      </c>
      <c r="E365" s="127" t="s">
        <v>63</v>
      </c>
      <c r="F365" s="112">
        <v>128</v>
      </c>
      <c r="G365" s="468">
        <f>IFERROR(SUMIF(Лист1!$A:$A,Лист3!$A365,Лист1!K:K)/$F365,0)</f>
        <v>0</v>
      </c>
      <c r="H365" s="468">
        <f>IFERROR(SUMIF(Лист1!$A:$A,Лист3!$A365,Лист1!L:L)/$F365,0)</f>
        <v>0</v>
      </c>
      <c r="I365" s="468">
        <f>IFERROR(SUMIF(Лист1!$A:$A,Лист3!$A365,Лист1!M:M)/$F365,0)</f>
        <v>0</v>
      </c>
      <c r="J365" s="468">
        <f>IFERROR(SUMIF(Лист1!$A:$A,Лист3!$A365,Лист1!N:N)/$F365,0)</f>
        <v>0</v>
      </c>
      <c r="K365" s="468">
        <f>IFERROR(SUMIF(Лист1!$A:$A,Лист3!$A365,Лист1!O:O)/$F365,0)</f>
        <v>0</v>
      </c>
      <c r="L365" s="468">
        <f>IFERROR(SUMIF(Лист1!$A:$A,Лист3!$A365,Лист1!P:P)/$F365,0)</f>
        <v>0</v>
      </c>
    </row>
    <row r="366" spans="1:12" s="26" customFormat="1" x14ac:dyDescent="0.2">
      <c r="A366" s="842" t="s">
        <v>364</v>
      </c>
      <c r="B366" s="736" t="s">
        <v>185</v>
      </c>
      <c r="C366" s="274" t="s">
        <v>55</v>
      </c>
      <c r="D366" s="112">
        <v>4</v>
      </c>
      <c r="E366" s="536" t="s">
        <v>63</v>
      </c>
      <c r="F366" s="112">
        <v>64</v>
      </c>
      <c r="G366" s="468">
        <f>IFERROR(SUMIF(Лист1!$A:$A,Лист3!$A366,Лист1!K:K)/$F366,0)</f>
        <v>0</v>
      </c>
      <c r="H366" s="468">
        <f>IFERROR(SUMIF(Лист1!$A:$A,Лист3!$A366,Лист1!L:L)/$F366,0)</f>
        <v>0</v>
      </c>
      <c r="I366" s="468">
        <f>IFERROR(SUMIF(Лист1!$A:$A,Лист3!$A366,Лист1!M:M)/$F366,0)</f>
        <v>0</v>
      </c>
      <c r="J366" s="468">
        <f>IFERROR(SUMIF(Лист1!$A:$A,Лист3!$A366,Лист1!N:N)/$F366,0)</f>
        <v>0</v>
      </c>
      <c r="K366" s="468">
        <f>IFERROR(SUMIF(Лист1!$A:$A,Лист3!$A366,Лист1!O:O)/$F366,0)</f>
        <v>0</v>
      </c>
      <c r="L366" s="468">
        <f>IFERROR(SUMIF(Лист1!$A:$A,Лист3!$A366,Лист1!P:P)/$F366,0)</f>
        <v>0</v>
      </c>
    </row>
    <row r="367" spans="1:12" s="26" customFormat="1" ht="13.5" thickBot="1" x14ac:dyDescent="0.25">
      <c r="A367" s="842" t="s">
        <v>365</v>
      </c>
      <c r="B367" s="844" t="s">
        <v>186</v>
      </c>
      <c r="C367" s="606" t="s">
        <v>55</v>
      </c>
      <c r="D367" s="113">
        <v>4</v>
      </c>
      <c r="E367" s="117" t="s">
        <v>63</v>
      </c>
      <c r="F367" s="113">
        <v>64</v>
      </c>
      <c r="G367" s="468">
        <f>IFERROR(SUMIF(Лист1!$A:$A,Лист3!$A367,Лист1!K:K)/$F367,0)</f>
        <v>0</v>
      </c>
      <c r="H367" s="468">
        <f>IFERROR(SUMIF(Лист1!$A:$A,Лист3!$A367,Лист1!L:L)/$F367,0)</f>
        <v>0</v>
      </c>
      <c r="I367" s="468">
        <f>IFERROR(SUMIF(Лист1!$A:$A,Лист3!$A367,Лист1!M:M)/$F367,0)</f>
        <v>0</v>
      </c>
      <c r="J367" s="468">
        <f>IFERROR(SUMIF(Лист1!$A:$A,Лист3!$A367,Лист1!N:N)/$F367,0)</f>
        <v>0</v>
      </c>
      <c r="K367" s="468">
        <f>IFERROR(SUMIF(Лист1!$A:$A,Лист3!$A367,Лист1!O:O)/$F367,0)</f>
        <v>0</v>
      </c>
      <c r="L367" s="468">
        <f>IFERROR(SUMIF(Лист1!$A:$A,Лист3!$A367,Лист1!P:P)/$F367,0)</f>
        <v>0</v>
      </c>
    </row>
    <row r="368" spans="1:12" s="26" customFormat="1" x14ac:dyDescent="0.2">
      <c r="A368" s="340"/>
      <c r="B368" s="680" t="s">
        <v>181</v>
      </c>
      <c r="C368" s="553"/>
      <c r="D368" s="553"/>
      <c r="E368" s="138"/>
      <c r="F368" s="553"/>
      <c r="G368" s="468">
        <f>IFERROR(SUMIF(Лист1!$A:$A,Лист3!$A368,Лист1!K:K)/$F368,0)</f>
        <v>0</v>
      </c>
      <c r="H368" s="468">
        <f>IFERROR(SUMIF(Лист1!$A:$A,Лист3!$A368,Лист1!L:L)/$F368,0)</f>
        <v>0</v>
      </c>
      <c r="I368" s="468">
        <f>IFERROR(SUMIF(Лист1!$A:$A,Лист3!$A368,Лист1!M:M)/$F368,0)</f>
        <v>0</v>
      </c>
      <c r="J368" s="468">
        <f>IFERROR(SUMIF(Лист1!$A:$A,Лист3!$A368,Лист1!N:N)/$F368,0)</f>
        <v>0</v>
      </c>
      <c r="K368" s="468">
        <f>IFERROR(SUMIF(Лист1!$A:$A,Лист3!$A368,Лист1!O:O)/$F368,0)</f>
        <v>0</v>
      </c>
      <c r="L368" s="468">
        <f>IFERROR(SUMIF(Лист1!$A:$A,Лист3!$A368,Лист1!P:P)/$F368,0)</f>
        <v>0</v>
      </c>
    </row>
    <row r="369" spans="1:12" s="26" customFormat="1" x14ac:dyDescent="0.2">
      <c r="A369" s="340" t="s">
        <v>366</v>
      </c>
      <c r="B369" s="678" t="s">
        <v>218</v>
      </c>
      <c r="C369" s="112" t="s">
        <v>219</v>
      </c>
      <c r="D369" s="112">
        <v>5</v>
      </c>
      <c r="E369" s="127" t="s">
        <v>126</v>
      </c>
      <c r="F369" s="112">
        <v>72</v>
      </c>
      <c r="G369" s="468">
        <f>IFERROR(SUMIF(Лист1!$A:$A,Лист3!$A369,Лист1!K:K)/$F369,0)</f>
        <v>0</v>
      </c>
      <c r="H369" s="468">
        <f>IFERROR(SUMIF(Лист1!$A:$A,Лист3!$A369,Лист1!L:L)/$F369,0)</f>
        <v>0</v>
      </c>
      <c r="I369" s="468">
        <f>IFERROR(SUMIF(Лист1!$A:$A,Лист3!$A369,Лист1!M:M)/$F369,0)</f>
        <v>0</v>
      </c>
      <c r="J369" s="468">
        <f>IFERROR(SUMIF(Лист1!$A:$A,Лист3!$A369,Лист1!N:N)/$F369,0)</f>
        <v>0</v>
      </c>
      <c r="K369" s="468">
        <f>IFERROR(SUMIF(Лист1!$A:$A,Лист3!$A369,Лист1!O:O)/$F369,0)</f>
        <v>0</v>
      </c>
      <c r="L369" s="468">
        <f>IFERROR(SUMIF(Лист1!$A:$A,Лист3!$A369,Лист1!P:P)/$F369,0)</f>
        <v>0</v>
      </c>
    </row>
    <row r="370" spans="1:12" s="26" customFormat="1" x14ac:dyDescent="0.2">
      <c r="A370" s="340" t="s">
        <v>367</v>
      </c>
      <c r="B370" s="678" t="s">
        <v>220</v>
      </c>
      <c r="C370" s="112" t="s">
        <v>219</v>
      </c>
      <c r="D370" s="112">
        <v>5</v>
      </c>
      <c r="E370" s="127" t="s">
        <v>126</v>
      </c>
      <c r="F370" s="112">
        <v>72</v>
      </c>
      <c r="G370" s="468">
        <f>IFERROR(SUMIF(Лист1!$A:$A,Лист3!$A370,Лист1!K:K)/$F370,0)</f>
        <v>0</v>
      </c>
      <c r="H370" s="468">
        <f>IFERROR(SUMIF(Лист1!$A:$A,Лист3!$A370,Лист1!L:L)/$F370,0)</f>
        <v>0</v>
      </c>
      <c r="I370" s="468">
        <f>IFERROR(SUMIF(Лист1!$A:$A,Лист3!$A370,Лист1!M:M)/$F370,0)</f>
        <v>0</v>
      </c>
      <c r="J370" s="468">
        <f>IFERROR(SUMIF(Лист1!$A:$A,Лист3!$A370,Лист1!N:N)/$F370,0)</f>
        <v>0</v>
      </c>
      <c r="K370" s="468">
        <f>IFERROR(SUMIF(Лист1!$A:$A,Лист3!$A370,Лист1!O:O)/$F370,0)</f>
        <v>0</v>
      </c>
      <c r="L370" s="468">
        <f>IFERROR(SUMIF(Лист1!$A:$A,Лист3!$A370,Лист1!P:P)/$F370,0)</f>
        <v>0</v>
      </c>
    </row>
    <row r="371" spans="1:12" s="26" customFormat="1" x14ac:dyDescent="0.2">
      <c r="A371" s="340" t="s">
        <v>977</v>
      </c>
      <c r="B371" s="678" t="s">
        <v>978</v>
      </c>
      <c r="C371" s="112" t="s">
        <v>979</v>
      </c>
      <c r="D371" s="112">
        <v>5</v>
      </c>
      <c r="E371" s="127" t="s">
        <v>980</v>
      </c>
      <c r="F371" s="112">
        <v>160</v>
      </c>
      <c r="G371" s="468">
        <f>IFERROR(SUMIF(Лист1!$A:$A,Лист3!$A371,Лист1!K:K)/$F371,0)</f>
        <v>0</v>
      </c>
      <c r="H371" s="468">
        <f>IFERROR(SUMIF(Лист1!$A:$A,Лист3!$A371,Лист1!L:L)/$F371,0)</f>
        <v>0</v>
      </c>
      <c r="I371" s="468">
        <f>IFERROR(SUMIF(Лист1!$A:$A,Лист3!$A371,Лист1!M:M)/$F371,0)</f>
        <v>0</v>
      </c>
      <c r="J371" s="468">
        <f>IFERROR(SUMIF(Лист1!$A:$A,Лист3!$A371,Лист1!N:N)/$F371,0)</f>
        <v>0</v>
      </c>
      <c r="K371" s="468">
        <f>IFERROR(SUMIF(Лист1!$A:$A,Лист3!$A371,Лист1!O:O)/$F371,0)</f>
        <v>0</v>
      </c>
      <c r="L371" s="468">
        <f>IFERROR(SUMIF(Лист1!$A:$A,Лист3!$A371,Лист1!P:P)/$F371,0)</f>
        <v>0</v>
      </c>
    </row>
    <row r="372" spans="1:12" s="26" customFormat="1" x14ac:dyDescent="0.2">
      <c r="A372" s="340" t="s">
        <v>1271</v>
      </c>
      <c r="B372" s="678" t="s">
        <v>1269</v>
      </c>
      <c r="C372" s="112" t="s">
        <v>1270</v>
      </c>
      <c r="D372" s="112">
        <v>5</v>
      </c>
      <c r="E372" s="127" t="s">
        <v>980</v>
      </c>
      <c r="F372" s="112">
        <v>160</v>
      </c>
      <c r="G372" s="468">
        <f>IFERROR(SUMIF(Лист1!$A:$A,Лист3!$A372,Лист1!K:K)/$F372,0)</f>
        <v>0</v>
      </c>
      <c r="H372" s="468">
        <f>IFERROR(SUMIF(Лист1!$A:$A,Лист3!$A372,Лист1!L:L)/$F372,0)</f>
        <v>0</v>
      </c>
      <c r="I372" s="468">
        <f>IFERROR(SUMIF(Лист1!$A:$A,Лист3!$A372,Лист1!M:M)/$F372,0)</f>
        <v>0</v>
      </c>
      <c r="J372" s="468">
        <f>IFERROR(SUMIF(Лист1!$A:$A,Лист3!$A372,Лист1!N:N)/$F372,0)</f>
        <v>0</v>
      </c>
      <c r="K372" s="468">
        <f>IFERROR(SUMIF(Лист1!$A:$A,Лист3!$A372,Лист1!O:O)/$F372,0)</f>
        <v>0</v>
      </c>
      <c r="L372" s="468">
        <f>IFERROR(SUMIF(Лист1!$A:$A,Лист3!$A372,Лист1!P:P)/$F372,0)</f>
        <v>0</v>
      </c>
    </row>
    <row r="373" spans="1:12" s="26" customFormat="1" x14ac:dyDescent="0.2">
      <c r="A373" s="340" t="s">
        <v>790</v>
      </c>
      <c r="B373" s="678" t="s">
        <v>791</v>
      </c>
      <c r="C373" s="112" t="s">
        <v>182</v>
      </c>
      <c r="D373" s="112">
        <v>4</v>
      </c>
      <c r="E373" s="127" t="s">
        <v>126</v>
      </c>
      <c r="F373" s="112">
        <v>100</v>
      </c>
      <c r="G373" s="468">
        <f>IFERROR(SUMIF(Лист1!$A:$A,Лист3!$A373,Лист1!K:K)/$F373,0)</f>
        <v>0</v>
      </c>
      <c r="H373" s="468">
        <f>IFERROR(SUMIF(Лист1!$A:$A,Лист3!$A373,Лист1!L:L)/$F373,0)</f>
        <v>0</v>
      </c>
      <c r="I373" s="468">
        <f>IFERROR(SUMIF(Лист1!$A:$A,Лист3!$A373,Лист1!M:M)/$F373,0)</f>
        <v>0</v>
      </c>
      <c r="J373" s="468">
        <f>IFERROR(SUMIF(Лист1!$A:$A,Лист3!$A373,Лист1!N:N)/$F373,0)</f>
        <v>0</v>
      </c>
      <c r="K373" s="468">
        <f>IFERROR(SUMIF(Лист1!$A:$A,Лист3!$A373,Лист1!O:O)/$F373,0)</f>
        <v>0</v>
      </c>
      <c r="L373" s="468">
        <f>IFERROR(SUMIF(Лист1!$A:$A,Лист3!$A373,Лист1!P:P)/$F373,0)</f>
        <v>0</v>
      </c>
    </row>
    <row r="374" spans="1:12" s="26" customFormat="1" x14ac:dyDescent="0.2">
      <c r="A374" s="340" t="s">
        <v>1097</v>
      </c>
      <c r="B374" s="678" t="s">
        <v>1096</v>
      </c>
      <c r="C374" s="112">
        <v>4</v>
      </c>
      <c r="D374" s="112"/>
      <c r="E374" s="127" t="s">
        <v>126</v>
      </c>
      <c r="F374" s="112">
        <v>100</v>
      </c>
      <c r="G374" s="468">
        <f>IFERROR(SUMIF(Лист1!$A:$A,Лист3!$A374,Лист1!K:K)/$F374,0)</f>
        <v>0</v>
      </c>
      <c r="H374" s="468">
        <f>IFERROR(SUMIF(Лист1!$A:$A,Лист3!$A374,Лист1!L:L)/$F374,0)</f>
        <v>0</v>
      </c>
      <c r="I374" s="468">
        <f>IFERROR(SUMIF(Лист1!$A:$A,Лист3!$A374,Лист1!M:M)/$F374,0)</f>
        <v>0</v>
      </c>
      <c r="J374" s="468">
        <f>IFERROR(SUMIF(Лист1!$A:$A,Лист3!$A374,Лист1!N:N)/$F374,0)</f>
        <v>0</v>
      </c>
      <c r="K374" s="468">
        <f>IFERROR(SUMIF(Лист1!$A:$A,Лист3!$A374,Лист1!O:O)/$F374,0)</f>
        <v>0</v>
      </c>
      <c r="L374" s="468">
        <f>IFERROR(SUMIF(Лист1!$A:$A,Лист3!$A374,Лист1!P:P)/$F374,0)</f>
        <v>0</v>
      </c>
    </row>
    <row r="375" spans="1:12" s="26" customFormat="1" x14ac:dyDescent="0.2">
      <c r="A375" s="340" t="s">
        <v>487</v>
      </c>
      <c r="B375" s="678" t="s">
        <v>488</v>
      </c>
      <c r="C375" s="112" t="s">
        <v>74</v>
      </c>
      <c r="D375" s="112">
        <v>10</v>
      </c>
      <c r="E375" s="127" t="s">
        <v>126</v>
      </c>
      <c r="F375" s="112">
        <v>144</v>
      </c>
      <c r="G375" s="468">
        <f>IFERROR(SUMIF(Лист1!$A:$A,Лист3!$A375,Лист1!K:K)/$F375,0)</f>
        <v>0</v>
      </c>
      <c r="H375" s="468">
        <f>IFERROR(SUMIF(Лист1!$A:$A,Лист3!$A375,Лист1!L:L)/$F375,0)</f>
        <v>0</v>
      </c>
      <c r="I375" s="468">
        <f>IFERROR(SUMIF(Лист1!$A:$A,Лист3!$A375,Лист1!M:M)/$F375,0)</f>
        <v>0</v>
      </c>
      <c r="J375" s="468">
        <f>IFERROR(SUMIF(Лист1!$A:$A,Лист3!$A375,Лист1!N:N)/$F375,0)</f>
        <v>0</v>
      </c>
      <c r="K375" s="468">
        <f>IFERROR(SUMIF(Лист1!$A:$A,Лист3!$A375,Лист1!O:O)/$F375,0)</f>
        <v>0</v>
      </c>
      <c r="L375" s="468">
        <f>IFERROR(SUMIF(Лист1!$A:$A,Лист3!$A375,Лист1!P:P)/$F375,0)</f>
        <v>0</v>
      </c>
    </row>
    <row r="376" spans="1:12" s="26" customFormat="1" x14ac:dyDescent="0.2">
      <c r="A376" s="340" t="s">
        <v>1307</v>
      </c>
      <c r="B376" s="678" t="s">
        <v>1308</v>
      </c>
      <c r="C376" s="112" t="s">
        <v>1309</v>
      </c>
      <c r="D376" s="112">
        <v>12</v>
      </c>
      <c r="E376" s="127" t="s">
        <v>126</v>
      </c>
      <c r="F376" s="112">
        <v>72</v>
      </c>
      <c r="G376" s="468">
        <f>IFERROR(SUMIF(Лист1!$A:$A,Лист3!$A376,Лист1!K:K)/$F376,0)</f>
        <v>0</v>
      </c>
      <c r="H376" s="468">
        <f>IFERROR(SUMIF(Лист1!$A:$A,Лист3!$A376,Лист1!L:L)/$F376,0)</f>
        <v>0</v>
      </c>
      <c r="I376" s="468">
        <f>IFERROR(SUMIF(Лист1!$A:$A,Лист3!$A376,Лист1!M:M)/$F376,0)</f>
        <v>0</v>
      </c>
      <c r="J376" s="468">
        <f>IFERROR(SUMIF(Лист1!$A:$A,Лист3!$A376,Лист1!N:N)/$F376,0)</f>
        <v>0</v>
      </c>
      <c r="K376" s="468">
        <f>IFERROR(SUMIF(Лист1!$A:$A,Лист3!$A376,Лист1!O:O)/$F376,0)</f>
        <v>0</v>
      </c>
      <c r="L376" s="468">
        <f>IFERROR(SUMIF(Лист1!$A:$A,Лист3!$A376,Лист1!P:P)/$F376,0)</f>
        <v>0</v>
      </c>
    </row>
    <row r="377" spans="1:12" s="26" customFormat="1" x14ac:dyDescent="0.2">
      <c r="A377" s="340" t="s">
        <v>785</v>
      </c>
      <c r="B377" s="678" t="s">
        <v>786</v>
      </c>
      <c r="C377" s="112" t="s">
        <v>182</v>
      </c>
      <c r="D377" s="112">
        <v>4</v>
      </c>
      <c r="E377" s="127" t="s">
        <v>126</v>
      </c>
      <c r="F377" s="112">
        <v>100</v>
      </c>
      <c r="G377" s="468">
        <f>IFERROR(SUMIF(Лист1!$A:$A,Лист3!$A377,Лист1!K:K)/$F377,0)</f>
        <v>0</v>
      </c>
      <c r="H377" s="468">
        <f>IFERROR(SUMIF(Лист1!$A:$A,Лист3!$A377,Лист1!L:L)/$F377,0)</f>
        <v>0</v>
      </c>
      <c r="I377" s="468">
        <f>IFERROR(SUMIF(Лист1!$A:$A,Лист3!$A377,Лист1!M:M)/$F377,0)</f>
        <v>0</v>
      </c>
      <c r="J377" s="468">
        <f>IFERROR(SUMIF(Лист1!$A:$A,Лист3!$A377,Лист1!N:N)/$F377,0)</f>
        <v>0</v>
      </c>
      <c r="K377" s="468">
        <f>IFERROR(SUMIF(Лист1!$A:$A,Лист3!$A377,Лист1!O:O)/$F377,0)</f>
        <v>0</v>
      </c>
      <c r="L377" s="468">
        <f>IFERROR(SUMIF(Лист1!$A:$A,Лист3!$A377,Лист1!P:P)/$F377,0)</f>
        <v>0</v>
      </c>
    </row>
    <row r="378" spans="1:12" s="26" customFormat="1" x14ac:dyDescent="0.2">
      <c r="A378" s="340" t="s">
        <v>1306</v>
      </c>
      <c r="B378" s="678" t="s">
        <v>1305</v>
      </c>
      <c r="C378" s="112">
        <v>4</v>
      </c>
      <c r="D378" s="112"/>
      <c r="E378" s="127" t="s">
        <v>126</v>
      </c>
      <c r="F378" s="112">
        <v>100</v>
      </c>
      <c r="G378" s="468">
        <f>IFERROR(SUMIF(Лист1!$A:$A,Лист3!$A378,Лист1!K:K)/$F378,0)</f>
        <v>0</v>
      </c>
      <c r="H378" s="468">
        <f>IFERROR(SUMIF(Лист1!$A:$A,Лист3!$A378,Лист1!L:L)/$F378,0)</f>
        <v>0</v>
      </c>
      <c r="I378" s="468">
        <f>IFERROR(SUMIF(Лист1!$A:$A,Лист3!$A378,Лист1!M:M)/$F378,0)</f>
        <v>0</v>
      </c>
      <c r="J378" s="468">
        <f>IFERROR(SUMIF(Лист1!$A:$A,Лист3!$A378,Лист1!N:N)/$F378,0)</f>
        <v>0</v>
      </c>
      <c r="K378" s="468">
        <f>IFERROR(SUMIF(Лист1!$A:$A,Лист3!$A378,Лист1!O:O)/$F378,0)</f>
        <v>0</v>
      </c>
      <c r="L378" s="468">
        <f>IFERROR(SUMIF(Лист1!$A:$A,Лист3!$A378,Лист1!P:P)/$F378,0)</f>
        <v>0</v>
      </c>
    </row>
    <row r="379" spans="1:12" s="26" customFormat="1" x14ac:dyDescent="0.2">
      <c r="A379" s="340" t="s">
        <v>793</v>
      </c>
      <c r="B379" s="678" t="s">
        <v>733</v>
      </c>
      <c r="C379" s="112" t="s">
        <v>182</v>
      </c>
      <c r="D379" s="112">
        <v>4</v>
      </c>
      <c r="E379" s="127" t="s">
        <v>126</v>
      </c>
      <c r="F379" s="112">
        <v>100</v>
      </c>
      <c r="G379" s="468">
        <f>IFERROR(SUMIF(Лист1!$A:$A,Лист3!$A379,Лист1!K:K)/$F379,0)</f>
        <v>0</v>
      </c>
      <c r="H379" s="468">
        <f>IFERROR(SUMIF(Лист1!$A:$A,Лист3!$A379,Лист1!L:L)/$F379,0)</f>
        <v>0</v>
      </c>
      <c r="I379" s="468">
        <f>IFERROR(SUMIF(Лист1!$A:$A,Лист3!$A379,Лист1!M:M)/$F379,0)</f>
        <v>0</v>
      </c>
      <c r="J379" s="468">
        <f>IFERROR(SUMIF(Лист1!$A:$A,Лист3!$A379,Лист1!N:N)/$F379,0)</f>
        <v>0</v>
      </c>
      <c r="K379" s="468">
        <f>IFERROR(SUMIF(Лист1!$A:$A,Лист3!$A379,Лист1!O:O)/$F379,0)</f>
        <v>0</v>
      </c>
      <c r="L379" s="468">
        <f>IFERROR(SUMIF(Лист1!$A:$A,Лист3!$A379,Лист1!P:P)/$F379,0)</f>
        <v>0</v>
      </c>
    </row>
    <row r="380" spans="1:12" s="26" customFormat="1" x14ac:dyDescent="0.2">
      <c r="A380" s="340" t="s">
        <v>1099</v>
      </c>
      <c r="B380" s="678" t="s">
        <v>1098</v>
      </c>
      <c r="C380" s="112">
        <v>4</v>
      </c>
      <c r="D380" s="112"/>
      <c r="E380" s="127" t="s">
        <v>126</v>
      </c>
      <c r="F380" s="112">
        <v>100</v>
      </c>
      <c r="G380" s="468">
        <f>IFERROR(SUMIF(Лист1!$A:$A,Лист3!$A380,Лист1!K:K)/$F380,0)</f>
        <v>0</v>
      </c>
      <c r="H380" s="468">
        <f>IFERROR(SUMIF(Лист1!$A:$A,Лист3!$A380,Лист1!L:L)/$F380,0)</f>
        <v>0</v>
      </c>
      <c r="I380" s="468">
        <f>IFERROR(SUMIF(Лист1!$A:$A,Лист3!$A380,Лист1!M:M)/$F380,0)</f>
        <v>0</v>
      </c>
      <c r="J380" s="468">
        <f>IFERROR(SUMIF(Лист1!$A:$A,Лист3!$A380,Лист1!N:N)/$F380,0)</f>
        <v>0</v>
      </c>
      <c r="K380" s="468">
        <f>IFERROR(SUMIF(Лист1!$A:$A,Лист3!$A380,Лист1!O:O)/$F380,0)</f>
        <v>0</v>
      </c>
      <c r="L380" s="468">
        <f>IFERROR(SUMIF(Лист1!$A:$A,Лист3!$A380,Лист1!P:P)/$F380,0)</f>
        <v>0</v>
      </c>
    </row>
    <row r="381" spans="1:12" s="26" customFormat="1" x14ac:dyDescent="0.2">
      <c r="A381" s="340" t="s">
        <v>1179</v>
      </c>
      <c r="B381" s="678" t="s">
        <v>1178</v>
      </c>
      <c r="C381" s="112">
        <v>4</v>
      </c>
      <c r="D381" s="112"/>
      <c r="E381" s="127" t="s">
        <v>126</v>
      </c>
      <c r="F381" s="112">
        <v>100</v>
      </c>
      <c r="G381" s="468">
        <f>IFERROR(SUMIF(Лист1!$A:$A,Лист3!$A381,Лист1!K:K)/$F381,0)</f>
        <v>0</v>
      </c>
      <c r="H381" s="468">
        <f>IFERROR(SUMIF(Лист1!$A:$A,Лист3!$A381,Лист1!L:L)/$F381,0)</f>
        <v>0</v>
      </c>
      <c r="I381" s="468">
        <f>IFERROR(SUMIF(Лист1!$A:$A,Лист3!$A381,Лист1!M:M)/$F381,0)</f>
        <v>0</v>
      </c>
      <c r="J381" s="468">
        <f>IFERROR(SUMIF(Лист1!$A:$A,Лист3!$A381,Лист1!N:N)/$F381,0)</f>
        <v>0</v>
      </c>
      <c r="K381" s="468">
        <f>IFERROR(SUMIF(Лист1!$A:$A,Лист3!$A381,Лист1!O:O)/$F381,0)</f>
        <v>0</v>
      </c>
      <c r="L381" s="468">
        <f>IFERROR(SUMIF(Лист1!$A:$A,Лист3!$A381,Лист1!P:P)/$F381,0)</f>
        <v>0</v>
      </c>
    </row>
    <row r="382" spans="1:12" s="26" customFormat="1" x14ac:dyDescent="0.2">
      <c r="A382" s="340" t="s">
        <v>847</v>
      </c>
      <c r="B382" s="678" t="s">
        <v>846</v>
      </c>
      <c r="C382" s="112">
        <v>4</v>
      </c>
      <c r="D382" s="112"/>
      <c r="E382" s="127" t="s">
        <v>126</v>
      </c>
      <c r="F382" s="112">
        <v>100</v>
      </c>
      <c r="G382" s="468">
        <f>IFERROR(SUMIF(Лист1!$A:$A,Лист3!$A382,Лист1!K:K)/$F382,0)</f>
        <v>0</v>
      </c>
      <c r="H382" s="468">
        <f>IFERROR(SUMIF(Лист1!$A:$A,Лист3!$A382,Лист1!L:L)/$F382,0)</f>
        <v>0</v>
      </c>
      <c r="I382" s="468">
        <f>IFERROR(SUMIF(Лист1!$A:$A,Лист3!$A382,Лист1!M:M)/$F382,0)</f>
        <v>0</v>
      </c>
      <c r="J382" s="468">
        <f>IFERROR(SUMIF(Лист1!$A:$A,Лист3!$A382,Лист1!N:N)/$F382,0)</f>
        <v>0</v>
      </c>
      <c r="K382" s="468">
        <f>IFERROR(SUMIF(Лист1!$A:$A,Лист3!$A382,Лист1!O:O)/$F382,0)</f>
        <v>0</v>
      </c>
      <c r="L382" s="468">
        <f>IFERROR(SUMIF(Лист1!$A:$A,Лист3!$A382,Лист1!P:P)/$F382,0)</f>
        <v>0</v>
      </c>
    </row>
    <row r="383" spans="1:12" s="26" customFormat="1" x14ac:dyDescent="0.2">
      <c r="A383" s="340" t="s">
        <v>1174</v>
      </c>
      <c r="B383" s="678" t="s">
        <v>1175</v>
      </c>
      <c r="C383" s="112" t="s">
        <v>182</v>
      </c>
      <c r="D383" s="112">
        <v>4</v>
      </c>
      <c r="E383" s="127" t="s">
        <v>126</v>
      </c>
      <c r="F383" s="112">
        <v>100</v>
      </c>
      <c r="G383" s="468">
        <f>IFERROR(SUMIF(Лист1!$A:$A,Лист3!$A383,Лист1!K:K)/$F383,0)</f>
        <v>0</v>
      </c>
      <c r="H383" s="468">
        <f>IFERROR(SUMIF(Лист1!$A:$A,Лист3!$A383,Лист1!L:L)/$F383,0)</f>
        <v>0</v>
      </c>
      <c r="I383" s="468">
        <f>IFERROR(SUMIF(Лист1!$A:$A,Лист3!$A383,Лист1!M:M)/$F383,0)</f>
        <v>0</v>
      </c>
      <c r="J383" s="468">
        <f>IFERROR(SUMIF(Лист1!$A:$A,Лист3!$A383,Лист1!N:N)/$F383,0)</f>
        <v>0</v>
      </c>
      <c r="K383" s="468">
        <f>IFERROR(SUMIF(Лист1!$A:$A,Лист3!$A383,Лист1!O:O)/$F383,0)</f>
        <v>0</v>
      </c>
      <c r="L383" s="468">
        <f>IFERROR(SUMIF(Лист1!$A:$A,Лист3!$A383,Лист1!P:P)/$F383,0)</f>
        <v>0</v>
      </c>
    </row>
    <row r="384" spans="1:12" s="26" customFormat="1" x14ac:dyDescent="0.2">
      <c r="A384" s="340" t="s">
        <v>1177</v>
      </c>
      <c r="B384" s="678" t="s">
        <v>1176</v>
      </c>
      <c r="C384" s="112">
        <v>4</v>
      </c>
      <c r="D384" s="112"/>
      <c r="E384" s="127" t="s">
        <v>126</v>
      </c>
      <c r="F384" s="112">
        <v>100</v>
      </c>
      <c r="G384" s="468">
        <f>IFERROR(SUMIF(Лист1!$A:$A,Лист3!$A384,Лист1!K:K)/$F384,0)</f>
        <v>0</v>
      </c>
      <c r="H384" s="468">
        <f>IFERROR(SUMIF(Лист1!$A:$A,Лист3!$A384,Лист1!L:L)/$F384,0)</f>
        <v>0</v>
      </c>
      <c r="I384" s="468">
        <f>IFERROR(SUMIF(Лист1!$A:$A,Лист3!$A384,Лист1!M:M)/$F384,0)</f>
        <v>0</v>
      </c>
      <c r="J384" s="468">
        <f>IFERROR(SUMIF(Лист1!$A:$A,Лист3!$A384,Лист1!N:N)/$F384,0)</f>
        <v>0</v>
      </c>
      <c r="K384" s="468">
        <f>IFERROR(SUMIF(Лист1!$A:$A,Лист3!$A384,Лист1!O:O)/$F384,0)</f>
        <v>0</v>
      </c>
      <c r="L384" s="468">
        <f>IFERROR(SUMIF(Лист1!$A:$A,Лист3!$A384,Лист1!P:P)/$F384,0)</f>
        <v>0</v>
      </c>
    </row>
    <row r="385" spans="1:12" s="26" customFormat="1" x14ac:dyDescent="0.2">
      <c r="A385" s="340" t="s">
        <v>1310</v>
      </c>
      <c r="B385" s="678" t="s">
        <v>1311</v>
      </c>
      <c r="C385" s="112" t="s">
        <v>1309</v>
      </c>
      <c r="D385" s="112">
        <v>12</v>
      </c>
      <c r="E385" s="127" t="s">
        <v>126</v>
      </c>
      <c r="F385" s="112">
        <v>72</v>
      </c>
      <c r="G385" s="468">
        <f>IFERROR(SUMIF(Лист1!$A:$A,Лист3!$A385,Лист1!K:K)/$F385,0)</f>
        <v>0</v>
      </c>
      <c r="H385" s="468">
        <f>IFERROR(SUMIF(Лист1!$A:$A,Лист3!$A385,Лист1!L:L)/$F385,0)</f>
        <v>0</v>
      </c>
      <c r="I385" s="468">
        <f>IFERROR(SUMIF(Лист1!$A:$A,Лист3!$A385,Лист1!M:M)/$F385,0)</f>
        <v>0</v>
      </c>
      <c r="J385" s="468">
        <f>IFERROR(SUMIF(Лист1!$A:$A,Лист3!$A385,Лист1!N:N)/$F385,0)</f>
        <v>0</v>
      </c>
      <c r="K385" s="468">
        <f>IFERROR(SUMIF(Лист1!$A:$A,Лист3!$A385,Лист1!O:O)/$F385,0)</f>
        <v>0</v>
      </c>
      <c r="L385" s="468">
        <f>IFERROR(SUMIF(Лист1!$A:$A,Лист3!$A385,Лист1!P:P)/$F385,0)</f>
        <v>0</v>
      </c>
    </row>
    <row r="386" spans="1:12" s="26" customFormat="1" x14ac:dyDescent="0.2">
      <c r="A386" s="340" t="s">
        <v>941</v>
      </c>
      <c r="B386" s="678" t="s">
        <v>942</v>
      </c>
      <c r="C386" s="112" t="s">
        <v>505</v>
      </c>
      <c r="D386" s="112">
        <v>8</v>
      </c>
      <c r="E386" s="127" t="s">
        <v>126</v>
      </c>
      <c r="F386" s="112">
        <v>72</v>
      </c>
      <c r="G386" s="468">
        <f>IFERROR(SUMIF(Лист1!$A:$A,Лист3!$A386,Лист1!K:K)/$F386,0)</f>
        <v>0</v>
      </c>
      <c r="H386" s="468">
        <f>IFERROR(SUMIF(Лист1!$A:$A,Лист3!$A386,Лист1!L:L)/$F386,0)</f>
        <v>0</v>
      </c>
      <c r="I386" s="468">
        <f>IFERROR(SUMIF(Лист1!$A:$A,Лист3!$A386,Лист1!M:M)/$F386,0)</f>
        <v>0</v>
      </c>
      <c r="J386" s="468">
        <f>IFERROR(SUMIF(Лист1!$A:$A,Лист3!$A386,Лист1!N:N)/$F386,0)</f>
        <v>0</v>
      </c>
      <c r="K386" s="468">
        <f>IFERROR(SUMIF(Лист1!$A:$A,Лист3!$A386,Лист1!O:O)/$F386,0)</f>
        <v>0</v>
      </c>
      <c r="L386" s="468">
        <f>IFERROR(SUMIF(Лист1!$A:$A,Лист3!$A386,Лист1!P:P)/$F386,0)</f>
        <v>0</v>
      </c>
    </row>
    <row r="387" spans="1:12" s="26" customFormat="1" x14ac:dyDescent="0.2">
      <c r="A387" s="340" t="s">
        <v>1102</v>
      </c>
      <c r="B387" s="678" t="s">
        <v>1100</v>
      </c>
      <c r="C387" s="112" t="s">
        <v>1101</v>
      </c>
      <c r="D387" s="112">
        <v>4</v>
      </c>
      <c r="E387" s="127" t="s">
        <v>126</v>
      </c>
      <c r="F387" s="112">
        <v>96</v>
      </c>
      <c r="G387" s="468">
        <f>IFERROR(SUMIF(Лист1!$A:$A,Лист3!$A387,Лист1!K:K)/$F387,0)</f>
        <v>0</v>
      </c>
      <c r="H387" s="468">
        <f>IFERROR(SUMIF(Лист1!$A:$A,Лист3!$A387,Лист1!L:L)/$F387,0)</f>
        <v>0</v>
      </c>
      <c r="I387" s="468">
        <f>IFERROR(SUMIF(Лист1!$A:$A,Лист3!$A387,Лист1!M:M)/$F387,0)</f>
        <v>0</v>
      </c>
      <c r="J387" s="468">
        <f>IFERROR(SUMIF(Лист1!$A:$A,Лист3!$A387,Лист1!N:N)/$F387,0)</f>
        <v>0</v>
      </c>
      <c r="K387" s="468">
        <f>IFERROR(SUMIF(Лист1!$A:$A,Лист3!$A387,Лист1!O:O)/$F387,0)</f>
        <v>0</v>
      </c>
      <c r="L387" s="468">
        <f>IFERROR(SUMIF(Лист1!$A:$A,Лист3!$A387,Лист1!P:P)/$F387,0)</f>
        <v>0</v>
      </c>
    </row>
    <row r="388" spans="1:12" s="26" customFormat="1" x14ac:dyDescent="0.2">
      <c r="A388" s="340" t="s">
        <v>504</v>
      </c>
      <c r="B388" s="678" t="s">
        <v>501</v>
      </c>
      <c r="C388" s="112" t="s">
        <v>505</v>
      </c>
      <c r="D388" s="112">
        <v>8</v>
      </c>
      <c r="E388" s="127" t="s">
        <v>126</v>
      </c>
      <c r="F388" s="112">
        <v>72</v>
      </c>
      <c r="G388" s="468">
        <f>IFERROR(SUMIF(Лист1!$A:$A,Лист3!$A388,Лист1!K:K)/$F388,0)</f>
        <v>0</v>
      </c>
      <c r="H388" s="468">
        <f>IFERROR(SUMIF(Лист1!$A:$A,Лист3!$A388,Лист1!L:L)/$F388,0)</f>
        <v>0</v>
      </c>
      <c r="I388" s="468">
        <f>IFERROR(SUMIF(Лист1!$A:$A,Лист3!$A388,Лист1!M:M)/$F388,0)</f>
        <v>0</v>
      </c>
      <c r="J388" s="468">
        <f>IFERROR(SUMIF(Лист1!$A:$A,Лист3!$A388,Лист1!N:N)/$F388,0)</f>
        <v>0</v>
      </c>
      <c r="K388" s="468">
        <f>IFERROR(SUMIF(Лист1!$A:$A,Лист3!$A388,Лист1!O:O)/$F388,0)</f>
        <v>0</v>
      </c>
      <c r="L388" s="468">
        <f>IFERROR(SUMIF(Лист1!$A:$A,Лист3!$A388,Лист1!P:P)/$F388,0)</f>
        <v>0</v>
      </c>
    </row>
    <row r="389" spans="1:12" s="26" customFormat="1" x14ac:dyDescent="0.2">
      <c r="A389" s="340" t="s">
        <v>588</v>
      </c>
      <c r="B389" s="678" t="s">
        <v>587</v>
      </c>
      <c r="C389" s="112" t="s">
        <v>194</v>
      </c>
      <c r="D389" s="112">
        <v>5</v>
      </c>
      <c r="E389" s="127" t="s">
        <v>63</v>
      </c>
      <c r="F389" s="112">
        <v>128</v>
      </c>
      <c r="G389" s="468">
        <f>IFERROR(SUMIF(Лист1!$A:$A,Лист3!$A389,Лист1!K:K)/$F389,0)</f>
        <v>0</v>
      </c>
      <c r="H389" s="468">
        <f>IFERROR(SUMIF(Лист1!$A:$A,Лист3!$A389,Лист1!L:L)/$F389,0)</f>
        <v>0</v>
      </c>
      <c r="I389" s="468">
        <f>IFERROR(SUMIF(Лист1!$A:$A,Лист3!$A389,Лист1!M:M)/$F389,0)</f>
        <v>0</v>
      </c>
      <c r="J389" s="468">
        <f>IFERROR(SUMIF(Лист1!$A:$A,Лист3!$A389,Лист1!N:N)/$F389,0)</f>
        <v>0</v>
      </c>
      <c r="K389" s="468">
        <f>IFERROR(SUMIF(Лист1!$A:$A,Лист3!$A389,Лист1!O:O)/$F389,0)</f>
        <v>0</v>
      </c>
      <c r="L389" s="468">
        <f>IFERROR(SUMIF(Лист1!$A:$A,Лист3!$A389,Лист1!P:P)/$F389,0)</f>
        <v>0</v>
      </c>
    </row>
    <row r="390" spans="1:12" s="26" customFormat="1" x14ac:dyDescent="0.2">
      <c r="A390" s="340" t="s">
        <v>590</v>
      </c>
      <c r="B390" s="678" t="s">
        <v>589</v>
      </c>
      <c r="C390" s="112" t="s">
        <v>194</v>
      </c>
      <c r="D390" s="112">
        <v>5</v>
      </c>
      <c r="E390" s="127" t="s">
        <v>63</v>
      </c>
      <c r="F390" s="112">
        <v>128</v>
      </c>
      <c r="G390" s="468">
        <f>IFERROR(SUMIF(Лист1!$A:$A,Лист3!$A390,Лист1!K:K)/$F390,0)</f>
        <v>0</v>
      </c>
      <c r="H390" s="468">
        <f>IFERROR(SUMIF(Лист1!$A:$A,Лист3!$A390,Лист1!L:L)/$F390,0)</f>
        <v>0</v>
      </c>
      <c r="I390" s="468">
        <f>IFERROR(SUMIF(Лист1!$A:$A,Лист3!$A390,Лист1!M:M)/$F390,0)</f>
        <v>0</v>
      </c>
      <c r="J390" s="468">
        <f>IFERROR(SUMIF(Лист1!$A:$A,Лист3!$A390,Лист1!N:N)/$F390,0)</f>
        <v>0</v>
      </c>
      <c r="K390" s="468">
        <f>IFERROR(SUMIF(Лист1!$A:$A,Лист3!$A390,Лист1!O:O)/$F390,0)</f>
        <v>0</v>
      </c>
      <c r="L390" s="468">
        <f>IFERROR(SUMIF(Лист1!$A:$A,Лист3!$A390,Лист1!P:P)/$F390,0)</f>
        <v>0</v>
      </c>
    </row>
    <row r="391" spans="1:12" s="26" customFormat="1" x14ac:dyDescent="0.2">
      <c r="A391" s="340" t="s">
        <v>626</v>
      </c>
      <c r="B391" s="681" t="s">
        <v>625</v>
      </c>
      <c r="C391" s="112" t="s">
        <v>194</v>
      </c>
      <c r="D391" s="112">
        <v>5</v>
      </c>
      <c r="E391" s="127" t="s">
        <v>63</v>
      </c>
      <c r="F391" s="112">
        <v>128</v>
      </c>
      <c r="G391" s="468">
        <f>IFERROR(SUMIF(Лист1!$A:$A,Лист3!$A391,Лист1!K:K)/$F391,0)</f>
        <v>0</v>
      </c>
      <c r="H391" s="468">
        <f>IFERROR(SUMIF(Лист1!$A:$A,Лист3!$A391,Лист1!L:L)/$F391,0)</f>
        <v>0</v>
      </c>
      <c r="I391" s="468">
        <f>IFERROR(SUMIF(Лист1!$A:$A,Лист3!$A391,Лист1!M:M)/$F391,0)</f>
        <v>0</v>
      </c>
      <c r="J391" s="468">
        <f>IFERROR(SUMIF(Лист1!$A:$A,Лист3!$A391,Лист1!N:N)/$F391,0)</f>
        <v>0</v>
      </c>
      <c r="K391" s="468">
        <f>IFERROR(SUMIF(Лист1!$A:$A,Лист3!$A391,Лист1!O:O)/$F391,0)</f>
        <v>0</v>
      </c>
      <c r="L391" s="468">
        <f>IFERROR(SUMIF(Лист1!$A:$A,Лист3!$A391,Лист1!P:P)/$F391,0)</f>
        <v>0</v>
      </c>
    </row>
    <row r="392" spans="1:12" s="26" customFormat="1" x14ac:dyDescent="0.2">
      <c r="A392" s="340" t="s">
        <v>628</v>
      </c>
      <c r="B392" s="678" t="s">
        <v>627</v>
      </c>
      <c r="C392" s="112" t="s">
        <v>194</v>
      </c>
      <c r="D392" s="112">
        <v>5</v>
      </c>
      <c r="E392" s="127" t="s">
        <v>63</v>
      </c>
      <c r="F392" s="112">
        <v>128</v>
      </c>
      <c r="G392" s="468">
        <f>IFERROR(SUMIF(Лист1!$A:$A,Лист3!$A392,Лист1!K:K)/$F392,0)</f>
        <v>0</v>
      </c>
      <c r="H392" s="468">
        <f>IFERROR(SUMIF(Лист1!$A:$A,Лист3!$A392,Лист1!L:L)/$F392,0)</f>
        <v>0</v>
      </c>
      <c r="I392" s="468">
        <f>IFERROR(SUMIF(Лист1!$A:$A,Лист3!$A392,Лист1!M:M)/$F392,0)</f>
        <v>0</v>
      </c>
      <c r="J392" s="468">
        <f>IFERROR(SUMIF(Лист1!$A:$A,Лист3!$A392,Лист1!N:N)/$F392,0)</f>
        <v>0</v>
      </c>
      <c r="K392" s="468">
        <f>IFERROR(SUMIF(Лист1!$A:$A,Лист3!$A392,Лист1!O:O)/$F392,0)</f>
        <v>0</v>
      </c>
      <c r="L392" s="468">
        <f>IFERROR(SUMIF(Лист1!$A:$A,Лист3!$A392,Лист1!P:P)/$F392,0)</f>
        <v>0</v>
      </c>
    </row>
    <row r="393" spans="1:12" s="26" customFormat="1" x14ac:dyDescent="0.2">
      <c r="A393" s="340" t="s">
        <v>592</v>
      </c>
      <c r="B393" s="678" t="s">
        <v>591</v>
      </c>
      <c r="C393" s="112" t="s">
        <v>182</v>
      </c>
      <c r="D393" s="112">
        <v>4</v>
      </c>
      <c r="E393" s="127" t="s">
        <v>126</v>
      </c>
      <c r="F393" s="112">
        <v>64</v>
      </c>
      <c r="G393" s="468">
        <f>IFERROR(SUMIF(Лист1!$A:$A,Лист3!$A393,Лист1!K:K)/$F393,0)</f>
        <v>0</v>
      </c>
      <c r="H393" s="468">
        <f>IFERROR(SUMIF(Лист1!$A:$A,Лист3!$A393,Лист1!L:L)/$F393,0)</f>
        <v>0</v>
      </c>
      <c r="I393" s="468">
        <f>IFERROR(SUMIF(Лист1!$A:$A,Лист3!$A393,Лист1!M:M)/$F393,0)</f>
        <v>0</v>
      </c>
      <c r="J393" s="468">
        <f>IFERROR(SUMIF(Лист1!$A:$A,Лист3!$A393,Лист1!N:N)/$F393,0)</f>
        <v>0</v>
      </c>
      <c r="K393" s="468">
        <f>IFERROR(SUMIF(Лист1!$A:$A,Лист3!$A393,Лист1!O:O)/$F393,0)</f>
        <v>0</v>
      </c>
      <c r="L393" s="468">
        <f>IFERROR(SUMIF(Лист1!$A:$A,Лист3!$A393,Лист1!P:P)/$F393,0)</f>
        <v>0</v>
      </c>
    </row>
    <row r="394" spans="1:12" s="26" customFormat="1" x14ac:dyDescent="0.2">
      <c r="A394" s="340" t="s">
        <v>1104</v>
      </c>
      <c r="B394" s="678" t="s">
        <v>1103</v>
      </c>
      <c r="C394" s="112">
        <v>4</v>
      </c>
      <c r="D394" s="112"/>
      <c r="E394" s="127" t="s">
        <v>126</v>
      </c>
      <c r="F394" s="112">
        <v>100</v>
      </c>
      <c r="G394" s="468">
        <f>IFERROR(SUMIF(Лист1!$A:$A,Лист3!$A394,Лист1!K:K)/$F394,0)</f>
        <v>0</v>
      </c>
      <c r="H394" s="468">
        <f>IFERROR(SUMIF(Лист1!$A:$A,Лист3!$A394,Лист1!L:L)/$F394,0)</f>
        <v>0</v>
      </c>
      <c r="I394" s="468">
        <f>IFERROR(SUMIF(Лист1!$A:$A,Лист3!$A394,Лист1!M:M)/$F394,0)</f>
        <v>0</v>
      </c>
      <c r="J394" s="468">
        <f>IFERROR(SUMIF(Лист1!$A:$A,Лист3!$A394,Лист1!N:N)/$F394,0)</f>
        <v>0</v>
      </c>
      <c r="K394" s="468">
        <f>IFERROR(SUMIF(Лист1!$A:$A,Лист3!$A394,Лист1!O:O)/$F394,0)</f>
        <v>0</v>
      </c>
      <c r="L394" s="468">
        <f>IFERROR(SUMIF(Лист1!$A:$A,Лист3!$A394,Лист1!P:P)/$F394,0)</f>
        <v>0</v>
      </c>
    </row>
    <row r="395" spans="1:12" s="26" customFormat="1" x14ac:dyDescent="0.2">
      <c r="A395" s="340" t="s">
        <v>1082</v>
      </c>
      <c r="B395" s="678" t="s">
        <v>1081</v>
      </c>
      <c r="C395" s="112" t="s">
        <v>31</v>
      </c>
      <c r="D395" s="112">
        <v>10</v>
      </c>
      <c r="E395" s="127" t="s">
        <v>126</v>
      </c>
      <c r="F395" s="112">
        <v>72</v>
      </c>
      <c r="G395" s="468">
        <f>IFERROR(SUMIF(Лист1!$A:$A,Лист3!$A395,Лист1!K:K)/$F395,0)</f>
        <v>0</v>
      </c>
      <c r="H395" s="468">
        <f>IFERROR(SUMIF(Лист1!$A:$A,Лист3!$A395,Лист1!L:L)/$F395,0)</f>
        <v>0</v>
      </c>
      <c r="I395" s="468">
        <f>IFERROR(SUMIF(Лист1!$A:$A,Лист3!$A395,Лист1!M:M)/$F395,0)</f>
        <v>0</v>
      </c>
      <c r="J395" s="468">
        <f>IFERROR(SUMIF(Лист1!$A:$A,Лист3!$A395,Лист1!N:N)/$F395,0)</f>
        <v>0</v>
      </c>
      <c r="K395" s="468">
        <f>IFERROR(SUMIF(Лист1!$A:$A,Лист3!$A395,Лист1!O:O)/$F395,0)</f>
        <v>0</v>
      </c>
      <c r="L395" s="468">
        <f>IFERROR(SUMIF(Лист1!$A:$A,Лист3!$A395,Лист1!P:P)/$F395,0)</f>
        <v>0</v>
      </c>
    </row>
    <row r="396" spans="1:12" s="26" customFormat="1" x14ac:dyDescent="0.2">
      <c r="A396" s="340" t="s">
        <v>595</v>
      </c>
      <c r="B396" s="678" t="s">
        <v>594</v>
      </c>
      <c r="C396" s="112" t="s">
        <v>182</v>
      </c>
      <c r="D396" s="112">
        <v>4</v>
      </c>
      <c r="E396" s="127" t="s">
        <v>126</v>
      </c>
      <c r="F396" s="112">
        <v>64</v>
      </c>
      <c r="G396" s="468">
        <f>IFERROR(SUMIF(Лист1!$A:$A,Лист3!$A396,Лист1!K:K)/$F396,0)</f>
        <v>0</v>
      </c>
      <c r="H396" s="468">
        <f>IFERROR(SUMIF(Лист1!$A:$A,Лист3!$A396,Лист1!L:L)/$F396,0)</f>
        <v>0</v>
      </c>
      <c r="I396" s="468">
        <f>IFERROR(SUMIF(Лист1!$A:$A,Лист3!$A396,Лист1!M:M)/$F396,0)</f>
        <v>0</v>
      </c>
      <c r="J396" s="468">
        <f>IFERROR(SUMIF(Лист1!$A:$A,Лист3!$A396,Лист1!N:N)/$F396,0)</f>
        <v>0</v>
      </c>
      <c r="K396" s="468">
        <f>IFERROR(SUMIF(Лист1!$A:$A,Лист3!$A396,Лист1!O:O)/$F396,0)</f>
        <v>0</v>
      </c>
      <c r="L396" s="468">
        <f>IFERROR(SUMIF(Лист1!$A:$A,Лист3!$A396,Лист1!P:P)/$F396,0)</f>
        <v>0</v>
      </c>
    </row>
    <row r="397" spans="1:12" s="26" customFormat="1" x14ac:dyDescent="0.2">
      <c r="A397" s="340" t="s">
        <v>1105</v>
      </c>
      <c r="B397" s="678" t="s">
        <v>1106</v>
      </c>
      <c r="C397" s="112">
        <v>4</v>
      </c>
      <c r="D397" s="112"/>
      <c r="E397" s="127" t="s">
        <v>126</v>
      </c>
      <c r="F397" s="112">
        <v>100</v>
      </c>
      <c r="G397" s="468">
        <f>IFERROR(SUMIF(Лист1!$A:$A,Лист3!$A397,Лист1!K:K)/$F397,0)</f>
        <v>0</v>
      </c>
      <c r="H397" s="468">
        <f>IFERROR(SUMIF(Лист1!$A:$A,Лист3!$A397,Лист1!L:L)/$F397,0)</f>
        <v>0</v>
      </c>
      <c r="I397" s="468">
        <f>IFERROR(SUMIF(Лист1!$A:$A,Лист3!$A397,Лист1!M:M)/$F397,0)</f>
        <v>0</v>
      </c>
      <c r="J397" s="468">
        <f>IFERROR(SUMIF(Лист1!$A:$A,Лист3!$A397,Лист1!N:N)/$F397,0)</f>
        <v>0</v>
      </c>
      <c r="K397" s="468">
        <f>IFERROR(SUMIF(Лист1!$A:$A,Лист3!$A397,Лист1!O:O)/$F397,0)</f>
        <v>0</v>
      </c>
      <c r="L397" s="468">
        <f>IFERROR(SUMIF(Лист1!$A:$A,Лист3!$A397,Лист1!P:P)/$F397,0)</f>
        <v>0</v>
      </c>
    </row>
    <row r="398" spans="1:12" s="26" customFormat="1" x14ac:dyDescent="0.2">
      <c r="A398" s="340" t="s">
        <v>1107</v>
      </c>
      <c r="B398" s="678" t="s">
        <v>1108</v>
      </c>
      <c r="C398" s="112" t="s">
        <v>31</v>
      </c>
      <c r="D398" s="112">
        <v>10</v>
      </c>
      <c r="E398" s="127" t="s">
        <v>126</v>
      </c>
      <c r="F398" s="112">
        <v>72</v>
      </c>
      <c r="G398" s="468">
        <f>IFERROR(SUMIF(Лист1!$A:$A,Лист3!$A398,Лист1!K:K)/$F398,0)</f>
        <v>0</v>
      </c>
      <c r="H398" s="468">
        <f>IFERROR(SUMIF(Лист1!$A:$A,Лист3!$A398,Лист1!L:L)/$F398,0)</f>
        <v>0</v>
      </c>
      <c r="I398" s="468">
        <f>IFERROR(SUMIF(Лист1!$A:$A,Лист3!$A398,Лист1!M:M)/$F398,0)</f>
        <v>0</v>
      </c>
      <c r="J398" s="468">
        <f>IFERROR(SUMIF(Лист1!$A:$A,Лист3!$A398,Лист1!N:N)/$F398,0)</f>
        <v>0</v>
      </c>
      <c r="K398" s="468">
        <f>IFERROR(SUMIF(Лист1!$A:$A,Лист3!$A398,Лист1!O:O)/$F398,0)</f>
        <v>0</v>
      </c>
      <c r="L398" s="468">
        <f>IFERROR(SUMIF(Лист1!$A:$A,Лист3!$A398,Лист1!P:P)/$F398,0)</f>
        <v>0</v>
      </c>
    </row>
    <row r="399" spans="1:12" s="26" customFormat="1" x14ac:dyDescent="0.2">
      <c r="A399" s="340" t="s">
        <v>1159</v>
      </c>
      <c r="B399" s="678" t="s">
        <v>1158</v>
      </c>
      <c r="C399" s="112">
        <v>3</v>
      </c>
      <c r="D399" s="112"/>
      <c r="E399" s="127" t="s">
        <v>126</v>
      </c>
      <c r="F399" s="112">
        <v>100</v>
      </c>
      <c r="G399" s="468">
        <f>IFERROR(SUMIF(Лист1!$A:$A,Лист3!$A399,Лист1!K:K)/$F399,0)</f>
        <v>0</v>
      </c>
      <c r="H399" s="468">
        <f>IFERROR(SUMIF(Лист1!$A:$A,Лист3!$A399,Лист1!L:L)/$F399,0)</f>
        <v>0</v>
      </c>
      <c r="I399" s="468">
        <f>IFERROR(SUMIF(Лист1!$A:$A,Лист3!$A399,Лист1!M:M)/$F399,0)</f>
        <v>0</v>
      </c>
      <c r="J399" s="468">
        <f>IFERROR(SUMIF(Лист1!$A:$A,Лист3!$A399,Лист1!N:N)/$F399,0)</f>
        <v>0</v>
      </c>
      <c r="K399" s="468">
        <f>IFERROR(SUMIF(Лист1!$A:$A,Лист3!$A399,Лист1!O:O)/$F399,0)</f>
        <v>0</v>
      </c>
      <c r="L399" s="468">
        <f>IFERROR(SUMIF(Лист1!$A:$A,Лист3!$A399,Лист1!P:P)/$F399,0)</f>
        <v>0</v>
      </c>
    </row>
    <row r="400" spans="1:12" s="26" customFormat="1" x14ac:dyDescent="0.2">
      <c r="A400" s="340" t="s">
        <v>1157</v>
      </c>
      <c r="B400" s="678" t="s">
        <v>1156</v>
      </c>
      <c r="C400" s="112" t="s">
        <v>31</v>
      </c>
      <c r="D400" s="112">
        <v>10</v>
      </c>
      <c r="E400" s="127" t="s">
        <v>126</v>
      </c>
      <c r="F400" s="112">
        <v>72</v>
      </c>
      <c r="G400" s="468">
        <f>IFERROR(SUMIF(Лист1!$A:$A,Лист3!$A400,Лист1!K:K)/$F400,0)</f>
        <v>0</v>
      </c>
      <c r="H400" s="468">
        <f>IFERROR(SUMIF(Лист1!$A:$A,Лист3!$A400,Лист1!L:L)/$F400,0)</f>
        <v>0</v>
      </c>
      <c r="I400" s="468">
        <f>IFERROR(SUMIF(Лист1!$A:$A,Лист3!$A400,Лист1!M:M)/$F400,0)</f>
        <v>0</v>
      </c>
      <c r="J400" s="468">
        <f>IFERROR(SUMIF(Лист1!$A:$A,Лист3!$A400,Лист1!N:N)/$F400,0)</f>
        <v>0</v>
      </c>
      <c r="K400" s="468">
        <f>IFERROR(SUMIF(Лист1!$A:$A,Лист3!$A400,Лист1!O:O)/$F400,0)</f>
        <v>0</v>
      </c>
      <c r="L400" s="468">
        <f>IFERROR(SUMIF(Лист1!$A:$A,Лист3!$A400,Лист1!P:P)/$F400,0)</f>
        <v>0</v>
      </c>
    </row>
    <row r="401" spans="1:12" s="26" customFormat="1" x14ac:dyDescent="0.2">
      <c r="A401" s="340" t="s">
        <v>1230</v>
      </c>
      <c r="B401" s="678" t="s">
        <v>1232</v>
      </c>
      <c r="C401" s="112" t="s">
        <v>31</v>
      </c>
      <c r="D401" s="112">
        <v>10</v>
      </c>
      <c r="E401" s="127" t="s">
        <v>126</v>
      </c>
      <c r="F401" s="112">
        <v>72</v>
      </c>
      <c r="G401" s="468">
        <f>IFERROR(SUMIF(Лист1!$A:$A,Лист3!$A401,Лист1!K:K)/$F401,0)</f>
        <v>0</v>
      </c>
      <c r="H401" s="468">
        <f>IFERROR(SUMIF(Лист1!$A:$A,Лист3!$A401,Лист1!L:L)/$F401,0)</f>
        <v>0</v>
      </c>
      <c r="I401" s="468">
        <f>IFERROR(SUMIF(Лист1!$A:$A,Лист3!$A401,Лист1!M:M)/$F401,0)</f>
        <v>0</v>
      </c>
      <c r="J401" s="468">
        <f>IFERROR(SUMIF(Лист1!$A:$A,Лист3!$A401,Лист1!N:N)/$F401,0)</f>
        <v>0</v>
      </c>
      <c r="K401" s="468">
        <f>IFERROR(SUMIF(Лист1!$A:$A,Лист3!$A401,Лист1!O:O)/$F401,0)</f>
        <v>0</v>
      </c>
      <c r="L401" s="468">
        <f>IFERROR(SUMIF(Лист1!$A:$A,Лист3!$A401,Лист1!P:P)/$F401,0)</f>
        <v>0</v>
      </c>
    </row>
    <row r="402" spans="1:12" s="26" customFormat="1" x14ac:dyDescent="0.2">
      <c r="A402" s="340" t="s">
        <v>1315</v>
      </c>
      <c r="B402" s="678" t="s">
        <v>1316</v>
      </c>
      <c r="C402" s="112">
        <v>4</v>
      </c>
      <c r="D402" s="112"/>
      <c r="E402" s="127" t="s">
        <v>126</v>
      </c>
      <c r="F402" s="112">
        <v>100</v>
      </c>
      <c r="G402" s="468">
        <f>IFERROR(SUMIF(Лист1!$A:$A,Лист3!$A402,Лист1!K:K)/$F402,0)</f>
        <v>0</v>
      </c>
      <c r="H402" s="468">
        <f>IFERROR(SUMIF(Лист1!$A:$A,Лист3!$A402,Лист1!L:L)/$F402,0)</f>
        <v>0</v>
      </c>
      <c r="I402" s="468">
        <f>IFERROR(SUMIF(Лист1!$A:$A,Лист3!$A402,Лист1!M:M)/$F402,0)</f>
        <v>0</v>
      </c>
      <c r="J402" s="468">
        <f>IFERROR(SUMIF(Лист1!$A:$A,Лист3!$A402,Лист1!N:N)/$F402,0)</f>
        <v>0</v>
      </c>
      <c r="K402" s="468">
        <f>IFERROR(SUMIF(Лист1!$A:$A,Лист3!$A402,Лист1!O:O)/$F402,0)</f>
        <v>0</v>
      </c>
      <c r="L402" s="468">
        <f>IFERROR(SUMIF(Лист1!$A:$A,Лист3!$A402,Лист1!P:P)/$F402,0)</f>
        <v>0</v>
      </c>
    </row>
    <row r="403" spans="1:12" s="26" customFormat="1" x14ac:dyDescent="0.2">
      <c r="A403" s="340" t="s">
        <v>1281</v>
      </c>
      <c r="B403" s="678" t="s">
        <v>1280</v>
      </c>
      <c r="C403" s="112">
        <v>1.5</v>
      </c>
      <c r="D403" s="112"/>
      <c r="E403" s="127" t="s">
        <v>126</v>
      </c>
      <c r="F403" s="112">
        <v>160</v>
      </c>
      <c r="G403" s="468">
        <f>IFERROR(SUMIF(Лист1!$A:$A,Лист3!$A403,Лист1!K:K)/$F403,0)</f>
        <v>0</v>
      </c>
      <c r="H403" s="468">
        <f>IFERROR(SUMIF(Лист1!$A:$A,Лист3!$A403,Лист1!L:L)/$F403,0)</f>
        <v>0</v>
      </c>
      <c r="I403" s="468">
        <f>IFERROR(SUMIF(Лист1!$A:$A,Лист3!$A403,Лист1!M:M)/$F403,0)</f>
        <v>0</v>
      </c>
      <c r="J403" s="468">
        <f>IFERROR(SUMIF(Лист1!$A:$A,Лист3!$A403,Лист1!N:N)/$F403,0)</f>
        <v>0</v>
      </c>
      <c r="K403" s="468">
        <f>IFERROR(SUMIF(Лист1!$A:$A,Лист3!$A403,Лист1!O:O)/$F403,0)</f>
        <v>0</v>
      </c>
      <c r="L403" s="468">
        <f>IFERROR(SUMIF(Лист1!$A:$A,Лист3!$A403,Лист1!P:P)/$F403,0)</f>
        <v>0</v>
      </c>
    </row>
    <row r="404" spans="1:12" s="26" customFormat="1" x14ac:dyDescent="0.2">
      <c r="A404" s="340" t="s">
        <v>1335</v>
      </c>
      <c r="B404" s="678" t="s">
        <v>1336</v>
      </c>
      <c r="C404" s="112">
        <v>2.5</v>
      </c>
      <c r="D404" s="112"/>
      <c r="E404" s="127" t="s">
        <v>126</v>
      </c>
      <c r="F404" s="112">
        <v>100</v>
      </c>
      <c r="G404" s="468">
        <f>IFERROR(SUMIF(Лист1!$A:$A,Лист3!$A404,Лист1!K:K)/$F404,0)</f>
        <v>0</v>
      </c>
      <c r="H404" s="468">
        <f>IFERROR(SUMIF(Лист1!$A:$A,Лист3!$A404,Лист1!L:L)/$F404,0)</f>
        <v>0</v>
      </c>
      <c r="I404" s="468">
        <f>IFERROR(SUMIF(Лист1!$A:$A,Лист3!$A404,Лист1!M:M)/$F404,0)</f>
        <v>0</v>
      </c>
      <c r="J404" s="468">
        <f>IFERROR(SUMIF(Лист1!$A:$A,Лист3!$A404,Лист1!N:N)/$F404,0)</f>
        <v>0</v>
      </c>
      <c r="K404" s="468">
        <f>IFERROR(SUMIF(Лист1!$A:$A,Лист3!$A404,Лист1!O:O)/$F404,0)</f>
        <v>0</v>
      </c>
      <c r="L404" s="468">
        <f>IFERROR(SUMIF(Лист1!$A:$A,Лист3!$A404,Лист1!P:P)/$F404,0)</f>
        <v>0</v>
      </c>
    </row>
    <row r="405" spans="1:12" s="26" customFormat="1" x14ac:dyDescent="0.2">
      <c r="A405" s="340" t="s">
        <v>1338</v>
      </c>
      <c r="B405" s="678" t="s">
        <v>1337</v>
      </c>
      <c r="C405" s="112" t="s">
        <v>31</v>
      </c>
      <c r="D405" s="112">
        <v>6</v>
      </c>
      <c r="E405" s="127" t="s">
        <v>126</v>
      </c>
      <c r="F405" s="112">
        <v>72</v>
      </c>
      <c r="G405" s="468">
        <f>IFERROR(SUMIF(Лист1!$A:$A,Лист3!$A405,Лист1!K:K)/$F405,0)</f>
        <v>0</v>
      </c>
      <c r="H405" s="468">
        <f>IFERROR(SUMIF(Лист1!$A:$A,Лист3!$A405,Лист1!L:L)/$F405,0)</f>
        <v>0</v>
      </c>
      <c r="I405" s="468">
        <f>IFERROR(SUMIF(Лист1!$A:$A,Лист3!$A405,Лист1!M:M)/$F405,0)</f>
        <v>0</v>
      </c>
      <c r="J405" s="468">
        <f>IFERROR(SUMIF(Лист1!$A:$A,Лист3!$A405,Лист1!N:N)/$F405,0)</f>
        <v>0</v>
      </c>
      <c r="K405" s="468">
        <f>IFERROR(SUMIF(Лист1!$A:$A,Лист3!$A405,Лист1!O:O)/$F405,0)</f>
        <v>0</v>
      </c>
      <c r="L405" s="468">
        <f>IFERROR(SUMIF(Лист1!$A:$A,Лист3!$A405,Лист1!P:P)/$F405,0)</f>
        <v>0</v>
      </c>
    </row>
    <row r="406" spans="1:12" s="26" customFormat="1" x14ac:dyDescent="0.2">
      <c r="A406" s="340" t="s">
        <v>1340</v>
      </c>
      <c r="B406" s="678" t="s">
        <v>1339</v>
      </c>
      <c r="C406" s="112">
        <v>2.5</v>
      </c>
      <c r="D406" s="112"/>
      <c r="E406" s="127" t="s">
        <v>126</v>
      </c>
      <c r="F406" s="112">
        <v>100</v>
      </c>
      <c r="G406" s="468">
        <f>IFERROR(SUMIF(Лист1!$A:$A,Лист3!$A406,Лист1!K:K)/$F406,0)</f>
        <v>0</v>
      </c>
      <c r="H406" s="468">
        <f>IFERROR(SUMIF(Лист1!$A:$A,Лист3!$A406,Лист1!L:L)/$F406,0)</f>
        <v>0</v>
      </c>
      <c r="I406" s="468">
        <f>IFERROR(SUMIF(Лист1!$A:$A,Лист3!$A406,Лист1!M:M)/$F406,0)</f>
        <v>0</v>
      </c>
      <c r="J406" s="468">
        <f>IFERROR(SUMIF(Лист1!$A:$A,Лист3!$A406,Лист1!N:N)/$F406,0)</f>
        <v>0</v>
      </c>
      <c r="K406" s="468">
        <f>IFERROR(SUMIF(Лист1!$A:$A,Лист3!$A406,Лист1!O:O)/$F406,0)</f>
        <v>0</v>
      </c>
      <c r="L406" s="468">
        <f>IFERROR(SUMIF(Лист1!$A:$A,Лист3!$A406,Лист1!P:P)/$F406,0)</f>
        <v>0</v>
      </c>
    </row>
    <row r="407" spans="1:12" s="26" customFormat="1" x14ac:dyDescent="0.2">
      <c r="A407" s="340" t="s">
        <v>1342</v>
      </c>
      <c r="B407" s="678" t="s">
        <v>1341</v>
      </c>
      <c r="C407" s="112" t="s">
        <v>31</v>
      </c>
      <c r="D407" s="112">
        <v>6</v>
      </c>
      <c r="E407" s="127" t="s">
        <v>126</v>
      </c>
      <c r="F407" s="112">
        <v>72</v>
      </c>
      <c r="G407" s="468">
        <f>IFERROR(SUMIF(Лист1!$A:$A,Лист3!$A407,Лист1!K:K)/$F407,0)</f>
        <v>0</v>
      </c>
      <c r="H407" s="468">
        <f>IFERROR(SUMIF(Лист1!$A:$A,Лист3!$A407,Лист1!L:L)/$F407,0)</f>
        <v>0</v>
      </c>
      <c r="I407" s="468">
        <f>IFERROR(SUMIF(Лист1!$A:$A,Лист3!$A407,Лист1!M:M)/$F407,0)</f>
        <v>0</v>
      </c>
      <c r="J407" s="468">
        <f>IFERROR(SUMIF(Лист1!$A:$A,Лист3!$A407,Лист1!N:N)/$F407,0)</f>
        <v>0</v>
      </c>
      <c r="K407" s="468">
        <f>IFERROR(SUMIF(Лист1!$A:$A,Лист3!$A407,Лист1!O:O)/$F407,0)</f>
        <v>0</v>
      </c>
      <c r="L407" s="468">
        <f>IFERROR(SUMIF(Лист1!$A:$A,Лист3!$A407,Лист1!P:P)/$F407,0)</f>
        <v>0</v>
      </c>
    </row>
    <row r="408" spans="1:12" s="26" customFormat="1" x14ac:dyDescent="0.2">
      <c r="A408" s="340" t="s">
        <v>1344</v>
      </c>
      <c r="B408" s="678" t="s">
        <v>1343</v>
      </c>
      <c r="C408" s="112">
        <v>2.5</v>
      </c>
      <c r="D408" s="112"/>
      <c r="E408" s="127" t="s">
        <v>126</v>
      </c>
      <c r="F408" s="112">
        <v>100</v>
      </c>
      <c r="G408" s="468">
        <f>IFERROR(SUMIF(Лист1!$A:$A,Лист3!$A408,Лист1!K:K)/$F408,0)</f>
        <v>0</v>
      </c>
      <c r="H408" s="468">
        <f>IFERROR(SUMIF(Лист1!$A:$A,Лист3!$A408,Лист1!L:L)/$F408,0)</f>
        <v>0</v>
      </c>
      <c r="I408" s="468">
        <f>IFERROR(SUMIF(Лист1!$A:$A,Лист3!$A408,Лист1!M:M)/$F408,0)</f>
        <v>0</v>
      </c>
      <c r="J408" s="468">
        <f>IFERROR(SUMIF(Лист1!$A:$A,Лист3!$A408,Лист1!N:N)/$F408,0)</f>
        <v>0</v>
      </c>
      <c r="K408" s="468">
        <f>IFERROR(SUMIF(Лист1!$A:$A,Лист3!$A408,Лист1!O:O)/$F408,0)</f>
        <v>0</v>
      </c>
      <c r="L408" s="468">
        <f>IFERROR(SUMIF(Лист1!$A:$A,Лист3!$A408,Лист1!P:P)/$F408,0)</f>
        <v>0</v>
      </c>
    </row>
    <row r="409" spans="1:12" s="26" customFormat="1" x14ac:dyDescent="0.2">
      <c r="A409" s="340" t="s">
        <v>1346</v>
      </c>
      <c r="B409" s="678" t="s">
        <v>1345</v>
      </c>
      <c r="C409" s="112" t="s">
        <v>31</v>
      </c>
      <c r="D409" s="112">
        <v>6</v>
      </c>
      <c r="E409" s="127" t="s">
        <v>126</v>
      </c>
      <c r="F409" s="112">
        <v>72</v>
      </c>
      <c r="G409" s="468">
        <f>IFERROR(SUMIF(Лист1!$A:$A,Лист3!$A409,Лист1!K:K)/$F409,0)</f>
        <v>0</v>
      </c>
      <c r="H409" s="468">
        <f>IFERROR(SUMIF(Лист1!$A:$A,Лист3!$A409,Лист1!L:L)/$F409,0)</f>
        <v>0</v>
      </c>
      <c r="I409" s="468">
        <f>IFERROR(SUMIF(Лист1!$A:$A,Лист3!$A409,Лист1!M:M)/$F409,0)</f>
        <v>0</v>
      </c>
      <c r="J409" s="468">
        <f>IFERROR(SUMIF(Лист1!$A:$A,Лист3!$A409,Лист1!N:N)/$F409,0)</f>
        <v>0</v>
      </c>
      <c r="K409" s="468">
        <f>IFERROR(SUMIF(Лист1!$A:$A,Лист3!$A409,Лист1!O:O)/$F409,0)</f>
        <v>0</v>
      </c>
      <c r="L409" s="468">
        <f>IFERROR(SUMIF(Лист1!$A:$A,Лист3!$A409,Лист1!P:P)/$F409,0)</f>
        <v>0</v>
      </c>
    </row>
    <row r="410" spans="1:12" s="26" customFormat="1" x14ac:dyDescent="0.2">
      <c r="A410" s="340" t="s">
        <v>1348</v>
      </c>
      <c r="B410" s="678" t="s">
        <v>1347</v>
      </c>
      <c r="C410" s="112">
        <v>2.5</v>
      </c>
      <c r="D410" s="112"/>
      <c r="E410" s="127" t="s">
        <v>126</v>
      </c>
      <c r="F410" s="112">
        <v>100</v>
      </c>
      <c r="G410" s="468">
        <f>IFERROR(SUMIF(Лист1!$A:$A,Лист3!$A410,Лист1!K:K)/$F410,0)</f>
        <v>0</v>
      </c>
      <c r="H410" s="468">
        <f>IFERROR(SUMIF(Лист1!$A:$A,Лист3!$A410,Лист1!L:L)/$F410,0)</f>
        <v>0</v>
      </c>
      <c r="I410" s="468">
        <f>IFERROR(SUMIF(Лист1!$A:$A,Лист3!$A410,Лист1!M:M)/$F410,0)</f>
        <v>0</v>
      </c>
      <c r="J410" s="468">
        <f>IFERROR(SUMIF(Лист1!$A:$A,Лист3!$A410,Лист1!N:N)/$F410,0)</f>
        <v>0</v>
      </c>
      <c r="K410" s="468">
        <f>IFERROR(SUMIF(Лист1!$A:$A,Лист3!$A410,Лист1!O:O)/$F410,0)</f>
        <v>0</v>
      </c>
      <c r="L410" s="468">
        <f>IFERROR(SUMIF(Лист1!$A:$A,Лист3!$A410,Лист1!P:P)/$F410,0)</f>
        <v>0</v>
      </c>
    </row>
    <row r="411" spans="1:12" s="26" customFormat="1" x14ac:dyDescent="0.2">
      <c r="A411" s="340" t="s">
        <v>1256</v>
      </c>
      <c r="B411" s="678" t="s">
        <v>1248</v>
      </c>
      <c r="C411" s="112">
        <v>4</v>
      </c>
      <c r="D411" s="112"/>
      <c r="E411" s="127" t="s">
        <v>126</v>
      </c>
      <c r="F411" s="112">
        <v>100</v>
      </c>
      <c r="G411" s="468">
        <f>IFERROR(SUMIF(Лист1!$A:$A,Лист3!$A411,Лист1!K:K)/$F411,0)</f>
        <v>0</v>
      </c>
      <c r="H411" s="468">
        <f>IFERROR(SUMIF(Лист1!$A:$A,Лист3!$A411,Лист1!L:L)/$F411,0)</f>
        <v>0</v>
      </c>
      <c r="I411" s="468">
        <f>IFERROR(SUMIF(Лист1!$A:$A,Лист3!$A411,Лист1!M:M)/$F411,0)</f>
        <v>0</v>
      </c>
      <c r="J411" s="468">
        <f>IFERROR(SUMIF(Лист1!$A:$A,Лист3!$A411,Лист1!N:N)/$F411,0)</f>
        <v>0</v>
      </c>
      <c r="K411" s="468">
        <f>IFERROR(SUMIF(Лист1!$A:$A,Лист3!$A411,Лист1!O:O)/$F411,0)</f>
        <v>0</v>
      </c>
      <c r="L411" s="468">
        <f>IFERROR(SUMIF(Лист1!$A:$A,Лист3!$A411,Лист1!P:P)/$F411,0)</f>
        <v>0</v>
      </c>
    </row>
    <row r="412" spans="1:12" s="26" customFormat="1" x14ac:dyDescent="0.2">
      <c r="A412" s="340" t="s">
        <v>1257</v>
      </c>
      <c r="B412" s="678" t="s">
        <v>1249</v>
      </c>
      <c r="C412" s="112" t="s">
        <v>182</v>
      </c>
      <c r="D412" s="112">
        <v>4</v>
      </c>
      <c r="E412" s="127" t="s">
        <v>126</v>
      </c>
      <c r="F412" s="112">
        <v>100</v>
      </c>
      <c r="G412" s="468">
        <f>IFERROR(SUMIF(Лист1!$A:$A,Лист3!$A412,Лист1!K:K)/$F412,0)</f>
        <v>0</v>
      </c>
      <c r="H412" s="468">
        <f>IFERROR(SUMIF(Лист1!$A:$A,Лист3!$A412,Лист1!L:L)/$F412,0)</f>
        <v>0</v>
      </c>
      <c r="I412" s="468">
        <f>IFERROR(SUMIF(Лист1!$A:$A,Лист3!$A412,Лист1!M:M)/$F412,0)</f>
        <v>0</v>
      </c>
      <c r="J412" s="468">
        <f>IFERROR(SUMIF(Лист1!$A:$A,Лист3!$A412,Лист1!N:N)/$F412,0)</f>
        <v>0</v>
      </c>
      <c r="K412" s="468">
        <f>IFERROR(SUMIF(Лист1!$A:$A,Лист3!$A412,Лист1!O:O)/$F412,0)</f>
        <v>0</v>
      </c>
      <c r="L412" s="468">
        <f>IFERROR(SUMIF(Лист1!$A:$A,Лист3!$A412,Лист1!P:P)/$F412,0)</f>
        <v>0</v>
      </c>
    </row>
    <row r="413" spans="1:12" s="26" customFormat="1" x14ac:dyDescent="0.2">
      <c r="A413" s="340" t="s">
        <v>1258</v>
      </c>
      <c r="B413" s="678" t="s">
        <v>1250</v>
      </c>
      <c r="C413" s="112">
        <v>4</v>
      </c>
      <c r="D413" s="112"/>
      <c r="E413" s="127" t="s">
        <v>126</v>
      </c>
      <c r="F413" s="112">
        <v>100</v>
      </c>
      <c r="G413" s="468">
        <f>IFERROR(SUMIF(Лист1!$A:$A,Лист3!$A413,Лист1!K:K)/$F413,0)</f>
        <v>0</v>
      </c>
      <c r="H413" s="468">
        <f>IFERROR(SUMIF(Лист1!$A:$A,Лист3!$A413,Лист1!L:L)/$F413,0)</f>
        <v>0</v>
      </c>
      <c r="I413" s="468">
        <f>IFERROR(SUMIF(Лист1!$A:$A,Лист3!$A413,Лист1!M:M)/$F413,0)</f>
        <v>0</v>
      </c>
      <c r="J413" s="468">
        <f>IFERROR(SUMIF(Лист1!$A:$A,Лист3!$A413,Лист1!N:N)/$F413,0)</f>
        <v>0</v>
      </c>
      <c r="K413" s="468">
        <f>IFERROR(SUMIF(Лист1!$A:$A,Лист3!$A413,Лист1!O:O)/$F413,0)</f>
        <v>0</v>
      </c>
      <c r="L413" s="468">
        <f>IFERROR(SUMIF(Лист1!$A:$A,Лист3!$A413,Лист1!P:P)/$F413,0)</f>
        <v>0</v>
      </c>
    </row>
    <row r="414" spans="1:12" s="26" customFormat="1" x14ac:dyDescent="0.2">
      <c r="A414" s="340" t="s">
        <v>1259</v>
      </c>
      <c r="B414" s="678" t="s">
        <v>1251</v>
      </c>
      <c r="C414" s="112" t="s">
        <v>182</v>
      </c>
      <c r="D414" s="112">
        <v>4</v>
      </c>
      <c r="E414" s="127" t="s">
        <v>1252</v>
      </c>
      <c r="F414" s="112">
        <v>100</v>
      </c>
      <c r="G414" s="468">
        <f>IFERROR(SUMIF(Лист1!$A:$A,Лист3!$A414,Лист1!K:K)/$F414,0)</f>
        <v>0</v>
      </c>
      <c r="H414" s="468">
        <f>IFERROR(SUMIF(Лист1!$A:$A,Лист3!$A414,Лист1!L:L)/$F414,0)</f>
        <v>0</v>
      </c>
      <c r="I414" s="468">
        <f>IFERROR(SUMIF(Лист1!$A:$A,Лист3!$A414,Лист1!M:M)/$F414,0)</f>
        <v>0</v>
      </c>
      <c r="J414" s="468">
        <f>IFERROR(SUMIF(Лист1!$A:$A,Лист3!$A414,Лист1!N:N)/$F414,0)</f>
        <v>0</v>
      </c>
      <c r="K414" s="468">
        <f>IFERROR(SUMIF(Лист1!$A:$A,Лист3!$A414,Лист1!O:O)/$F414,0)</f>
        <v>0</v>
      </c>
      <c r="L414" s="468">
        <f>IFERROR(SUMIF(Лист1!$A:$A,Лист3!$A414,Лист1!P:P)/$F414,0)</f>
        <v>0</v>
      </c>
    </row>
    <row r="415" spans="1:12" s="26" customFormat="1" x14ac:dyDescent="0.2">
      <c r="A415" s="340" t="s">
        <v>1322</v>
      </c>
      <c r="B415" s="678" t="s">
        <v>1321</v>
      </c>
      <c r="C415" s="112" t="s">
        <v>182</v>
      </c>
      <c r="D415" s="112">
        <v>4</v>
      </c>
      <c r="E415" s="127" t="s">
        <v>126</v>
      </c>
      <c r="F415" s="112">
        <v>100</v>
      </c>
      <c r="G415" s="468">
        <f>IFERROR(SUMIF(Лист1!$A:$A,Лист3!$A415,Лист1!K:K)/$F415,0)</f>
        <v>0</v>
      </c>
      <c r="H415" s="468">
        <f>IFERROR(SUMIF(Лист1!$A:$A,Лист3!$A415,Лист1!L:L)/$F415,0)</f>
        <v>0</v>
      </c>
      <c r="I415" s="468">
        <f>IFERROR(SUMIF(Лист1!$A:$A,Лист3!$A415,Лист1!M:M)/$F415,0)</f>
        <v>0</v>
      </c>
      <c r="J415" s="468">
        <f>IFERROR(SUMIF(Лист1!$A:$A,Лист3!$A415,Лист1!N:N)/$F415,0)</f>
        <v>0</v>
      </c>
      <c r="K415" s="468">
        <f>IFERROR(SUMIF(Лист1!$A:$A,Лист3!$A415,Лист1!O:O)/$F415,0)</f>
        <v>0</v>
      </c>
      <c r="L415" s="468">
        <f>IFERROR(SUMIF(Лист1!$A:$A,Лист3!$A415,Лист1!P:P)/$F415,0)</f>
        <v>0</v>
      </c>
    </row>
    <row r="416" spans="1:12" s="26" customFormat="1" x14ac:dyDescent="0.2">
      <c r="A416" s="340" t="s">
        <v>1319</v>
      </c>
      <c r="B416" s="678" t="s">
        <v>1320</v>
      </c>
      <c r="C416" s="112">
        <v>4</v>
      </c>
      <c r="D416" s="112"/>
      <c r="E416" s="127" t="s">
        <v>126</v>
      </c>
      <c r="F416" s="112">
        <v>100</v>
      </c>
      <c r="G416" s="468">
        <f>IFERROR(SUMIF(Лист1!$A:$A,Лист3!$A416,Лист1!K:K)/$F416,0)</f>
        <v>0</v>
      </c>
      <c r="H416" s="468">
        <f>IFERROR(SUMIF(Лист1!$A:$A,Лист3!$A416,Лист1!L:L)/$F416,0)</f>
        <v>0</v>
      </c>
      <c r="I416" s="468">
        <f>IFERROR(SUMIF(Лист1!$A:$A,Лист3!$A416,Лист1!M:M)/$F416,0)</f>
        <v>0</v>
      </c>
      <c r="J416" s="468">
        <f>IFERROR(SUMIF(Лист1!$A:$A,Лист3!$A416,Лист1!N:N)/$F416,0)</f>
        <v>0</v>
      </c>
      <c r="K416" s="468">
        <f>IFERROR(SUMIF(Лист1!$A:$A,Лист3!$A416,Лист1!O:O)/$F416,0)</f>
        <v>0</v>
      </c>
      <c r="L416" s="468">
        <f>IFERROR(SUMIF(Лист1!$A:$A,Лист3!$A416,Лист1!P:P)/$F416,0)</f>
        <v>0</v>
      </c>
    </row>
    <row r="417" spans="1:12" s="26" customFormat="1" x14ac:dyDescent="0.2">
      <c r="A417" s="340" t="s">
        <v>1324</v>
      </c>
      <c r="B417" s="678" t="s">
        <v>1323</v>
      </c>
      <c r="C417" s="112">
        <v>4</v>
      </c>
      <c r="D417" s="112"/>
      <c r="E417" s="127" t="s">
        <v>126</v>
      </c>
      <c r="F417" s="112">
        <v>100</v>
      </c>
      <c r="G417" s="468">
        <f>IFERROR(SUMIF(Лист1!$A:$A,Лист3!$A417,Лист1!K:K)/$F417,0)</f>
        <v>0</v>
      </c>
      <c r="H417" s="468">
        <f>IFERROR(SUMIF(Лист1!$A:$A,Лист3!$A417,Лист1!L:L)/$F417,0)</f>
        <v>0</v>
      </c>
      <c r="I417" s="468">
        <f>IFERROR(SUMIF(Лист1!$A:$A,Лист3!$A417,Лист1!M:M)/$F417,0)</f>
        <v>0</v>
      </c>
      <c r="J417" s="468">
        <f>IFERROR(SUMIF(Лист1!$A:$A,Лист3!$A417,Лист1!N:N)/$F417,0)</f>
        <v>0</v>
      </c>
      <c r="K417" s="468">
        <f>IFERROR(SUMIF(Лист1!$A:$A,Лист3!$A417,Лист1!O:O)/$F417,0)</f>
        <v>0</v>
      </c>
      <c r="L417" s="468">
        <f>IFERROR(SUMIF(Лист1!$A:$A,Лист3!$A417,Лист1!P:P)/$F417,0)</f>
        <v>0</v>
      </c>
    </row>
    <row r="418" spans="1:12" s="26" customFormat="1" x14ac:dyDescent="0.2">
      <c r="A418" s="340" t="s">
        <v>679</v>
      </c>
      <c r="B418" s="678" t="s">
        <v>695</v>
      </c>
      <c r="C418" s="112" t="s">
        <v>681</v>
      </c>
      <c r="D418" s="254">
        <v>15</v>
      </c>
      <c r="E418" s="127" t="s">
        <v>126</v>
      </c>
      <c r="F418" s="112">
        <v>120</v>
      </c>
      <c r="G418" s="468">
        <f>IFERROR(SUMIF(Лист1!$A:$A,Лист3!$A418,Лист1!K:K)/$F418,0)</f>
        <v>0</v>
      </c>
      <c r="H418" s="468">
        <f>IFERROR(SUMIF(Лист1!$A:$A,Лист3!$A418,Лист1!L:L)/$F418,0)</f>
        <v>0</v>
      </c>
      <c r="I418" s="468">
        <f>IFERROR(SUMIF(Лист1!$A:$A,Лист3!$A418,Лист1!M:M)/$F418,0)</f>
        <v>0</v>
      </c>
      <c r="J418" s="468">
        <f>IFERROR(SUMIF(Лист1!$A:$A,Лист3!$A418,Лист1!N:N)/$F418,0)</f>
        <v>0</v>
      </c>
      <c r="K418" s="468">
        <f>IFERROR(SUMIF(Лист1!$A:$A,Лист3!$A418,Лист1!O:O)/$F418,0)</f>
        <v>0</v>
      </c>
      <c r="L418" s="468">
        <f>IFERROR(SUMIF(Лист1!$A:$A,Лист3!$A418,Лист1!P:P)/$F418,0)</f>
        <v>0</v>
      </c>
    </row>
    <row r="419" spans="1:12" s="26" customFormat="1" x14ac:dyDescent="0.2">
      <c r="A419" s="340" t="s">
        <v>680</v>
      </c>
      <c r="B419" s="678" t="s">
        <v>696</v>
      </c>
      <c r="C419" s="112" t="s">
        <v>681</v>
      </c>
      <c r="D419" s="254">
        <v>15</v>
      </c>
      <c r="E419" s="127" t="s">
        <v>126</v>
      </c>
      <c r="F419" s="112">
        <v>120</v>
      </c>
      <c r="G419" s="468">
        <f>IFERROR(SUMIF(Лист1!$A:$A,Лист3!$A419,Лист1!K:K)/$F419,0)</f>
        <v>0</v>
      </c>
      <c r="H419" s="468">
        <f>IFERROR(SUMIF(Лист1!$A:$A,Лист3!$A419,Лист1!L:L)/$F419,0)</f>
        <v>0</v>
      </c>
      <c r="I419" s="468">
        <f>IFERROR(SUMIF(Лист1!$A:$A,Лист3!$A419,Лист1!M:M)/$F419,0)</f>
        <v>0</v>
      </c>
      <c r="J419" s="468">
        <f>IFERROR(SUMIF(Лист1!$A:$A,Лист3!$A419,Лист1!N:N)/$F419,0)</f>
        <v>0</v>
      </c>
      <c r="K419" s="468">
        <f>IFERROR(SUMIF(Лист1!$A:$A,Лист3!$A419,Лист1!O:O)/$F419,0)</f>
        <v>0</v>
      </c>
      <c r="L419" s="468">
        <f>IFERROR(SUMIF(Лист1!$A:$A,Лист3!$A419,Лист1!P:P)/$F419,0)</f>
        <v>0</v>
      </c>
    </row>
    <row r="420" spans="1:12" s="26" customFormat="1" x14ac:dyDescent="0.2">
      <c r="A420" s="340" t="s">
        <v>682</v>
      </c>
      <c r="B420" s="678" t="s">
        <v>697</v>
      </c>
      <c r="C420" s="112" t="s">
        <v>694</v>
      </c>
      <c r="D420" s="254">
        <v>15</v>
      </c>
      <c r="E420" s="127" t="s">
        <v>126</v>
      </c>
      <c r="F420" s="112">
        <v>120</v>
      </c>
      <c r="G420" s="468">
        <f>IFERROR(SUMIF(Лист1!$A:$A,Лист3!$A420,Лист1!K:K)/$F420,0)</f>
        <v>0</v>
      </c>
      <c r="H420" s="468">
        <f>IFERROR(SUMIF(Лист1!$A:$A,Лист3!$A420,Лист1!L:L)/$F420,0)</f>
        <v>0</v>
      </c>
      <c r="I420" s="468">
        <f>IFERROR(SUMIF(Лист1!$A:$A,Лист3!$A420,Лист1!M:M)/$F420,0)</f>
        <v>0</v>
      </c>
      <c r="J420" s="468">
        <f>IFERROR(SUMIF(Лист1!$A:$A,Лист3!$A420,Лист1!N:N)/$F420,0)</f>
        <v>0</v>
      </c>
      <c r="K420" s="468">
        <f>IFERROR(SUMIF(Лист1!$A:$A,Лист3!$A420,Лист1!O:O)/$F420,0)</f>
        <v>0</v>
      </c>
      <c r="L420" s="468">
        <f>IFERROR(SUMIF(Лист1!$A:$A,Лист3!$A420,Лист1!P:P)/$F420,0)</f>
        <v>0</v>
      </c>
    </row>
    <row r="421" spans="1:12" s="26" customFormat="1" x14ac:dyDescent="0.2">
      <c r="A421" s="340" t="s">
        <v>683</v>
      </c>
      <c r="B421" s="678" t="s">
        <v>698</v>
      </c>
      <c r="C421" s="112" t="s">
        <v>694</v>
      </c>
      <c r="D421" s="254">
        <v>15</v>
      </c>
      <c r="E421" s="127" t="s">
        <v>126</v>
      </c>
      <c r="F421" s="112">
        <v>120</v>
      </c>
      <c r="G421" s="468">
        <f>IFERROR(SUMIF(Лист1!$A:$A,Лист3!$A421,Лист1!K:K)/$F421,0)</f>
        <v>0</v>
      </c>
      <c r="H421" s="468">
        <f>IFERROR(SUMIF(Лист1!$A:$A,Лист3!$A421,Лист1!L:L)/$F421,0)</f>
        <v>0</v>
      </c>
      <c r="I421" s="468">
        <f>IFERROR(SUMIF(Лист1!$A:$A,Лист3!$A421,Лист1!M:M)/$F421,0)</f>
        <v>0</v>
      </c>
      <c r="J421" s="468">
        <f>IFERROR(SUMIF(Лист1!$A:$A,Лист3!$A421,Лист1!N:N)/$F421,0)</f>
        <v>0</v>
      </c>
      <c r="K421" s="468">
        <f>IFERROR(SUMIF(Лист1!$A:$A,Лист3!$A421,Лист1!O:O)/$F421,0)</f>
        <v>0</v>
      </c>
      <c r="L421" s="468">
        <f>IFERROR(SUMIF(Лист1!$A:$A,Лист3!$A421,Лист1!P:P)/$F421,0)</f>
        <v>0</v>
      </c>
    </row>
    <row r="422" spans="1:12" s="26" customFormat="1" x14ac:dyDescent="0.2">
      <c r="A422" s="340" t="s">
        <v>836</v>
      </c>
      <c r="B422" s="718" t="s">
        <v>835</v>
      </c>
      <c r="C422" s="112" t="s">
        <v>55</v>
      </c>
      <c r="D422" s="254"/>
      <c r="E422" s="127" t="s">
        <v>64</v>
      </c>
      <c r="F422" s="112">
        <v>160</v>
      </c>
      <c r="G422" s="468">
        <f>IFERROR(SUMIF(Лист1!$A:$A,Лист3!$A422,Лист1!K:K)/$F422,0)</f>
        <v>0</v>
      </c>
      <c r="H422" s="468">
        <f>IFERROR(SUMIF(Лист1!$A:$A,Лист3!$A422,Лист1!L:L)/$F422,0)</f>
        <v>0</v>
      </c>
      <c r="I422" s="468">
        <f>IFERROR(SUMIF(Лист1!$A:$A,Лист3!$A422,Лист1!M:M)/$F422,0)</f>
        <v>0</v>
      </c>
      <c r="J422" s="468">
        <f>IFERROR(SUMIF(Лист1!$A:$A,Лист3!$A422,Лист1!N:N)/$F422,0)</f>
        <v>0</v>
      </c>
      <c r="K422" s="468">
        <f>IFERROR(SUMIF(Лист1!$A:$A,Лист3!$A422,Лист1!O:O)/$F422,0)</f>
        <v>0</v>
      </c>
      <c r="L422" s="468">
        <f>IFERROR(SUMIF(Лист1!$A:$A,Лист3!$A422,Лист1!P:P)/$F422,0)</f>
        <v>0</v>
      </c>
    </row>
    <row r="423" spans="1:12" s="26" customFormat="1" x14ac:dyDescent="0.2">
      <c r="A423" s="340" t="s">
        <v>676</v>
      </c>
      <c r="B423" s="678" t="s">
        <v>675</v>
      </c>
      <c r="C423" s="112">
        <v>2.5</v>
      </c>
      <c r="D423" s="112">
        <v>2.5</v>
      </c>
      <c r="E423" s="127" t="s">
        <v>126</v>
      </c>
      <c r="F423" s="112">
        <v>160</v>
      </c>
      <c r="G423" s="468">
        <f>IFERROR(SUMIF(Лист1!$A:$A,Лист3!$A423,Лист1!K:K)/$F423,0)</f>
        <v>0</v>
      </c>
      <c r="H423" s="468">
        <f>IFERROR(SUMIF(Лист1!$A:$A,Лист3!$A423,Лист1!L:L)/$F423,0)</f>
        <v>0</v>
      </c>
      <c r="I423" s="468">
        <f>IFERROR(SUMIF(Лист1!$A:$A,Лист3!$A423,Лист1!M:M)/$F423,0)</f>
        <v>0</v>
      </c>
      <c r="J423" s="468">
        <f>IFERROR(SUMIF(Лист1!$A:$A,Лист3!$A423,Лист1!N:N)/$F423,0)</f>
        <v>0</v>
      </c>
      <c r="K423" s="468">
        <f>IFERROR(SUMIF(Лист1!$A:$A,Лист3!$A423,Лист1!O:O)/$F423,0)</f>
        <v>0</v>
      </c>
      <c r="L423" s="468">
        <f>IFERROR(SUMIF(Лист1!$A:$A,Лист3!$A423,Лист1!P:P)/$F423,0)</f>
        <v>0</v>
      </c>
    </row>
    <row r="424" spans="1:12" s="26" customFormat="1" x14ac:dyDescent="0.2">
      <c r="A424" s="340" t="s">
        <v>678</v>
      </c>
      <c r="B424" s="678" t="s">
        <v>677</v>
      </c>
      <c r="C424" s="112">
        <v>2.5</v>
      </c>
      <c r="D424" s="112">
        <v>2.5</v>
      </c>
      <c r="E424" s="127" t="s">
        <v>126</v>
      </c>
      <c r="F424" s="112">
        <v>160</v>
      </c>
      <c r="G424" s="468">
        <f>IFERROR(SUMIF(Лист1!$A:$A,Лист3!$A424,Лист1!K:K)/$F424,0)</f>
        <v>0</v>
      </c>
      <c r="H424" s="468">
        <f>IFERROR(SUMIF(Лист1!$A:$A,Лист3!$A424,Лист1!L:L)/$F424,0)</f>
        <v>0</v>
      </c>
      <c r="I424" s="468">
        <f>IFERROR(SUMIF(Лист1!$A:$A,Лист3!$A424,Лист1!M:M)/$F424,0)</f>
        <v>0</v>
      </c>
      <c r="J424" s="468">
        <f>IFERROR(SUMIF(Лист1!$A:$A,Лист3!$A424,Лист1!N:N)/$F424,0)</f>
        <v>0</v>
      </c>
      <c r="K424" s="468">
        <f>IFERROR(SUMIF(Лист1!$A:$A,Лист3!$A424,Лист1!O:O)/$F424,0)</f>
        <v>0</v>
      </c>
      <c r="L424" s="468">
        <f>IFERROR(SUMIF(Лист1!$A:$A,Лист3!$A424,Лист1!P:P)/$F424,0)</f>
        <v>0</v>
      </c>
    </row>
    <row r="425" spans="1:12" s="26" customFormat="1" x14ac:dyDescent="0.2">
      <c r="A425" s="340" t="s">
        <v>368</v>
      </c>
      <c r="B425" s="678" t="s">
        <v>221</v>
      </c>
      <c r="C425" s="112" t="s">
        <v>219</v>
      </c>
      <c r="D425" s="112">
        <v>5</v>
      </c>
      <c r="E425" s="127" t="s">
        <v>126</v>
      </c>
      <c r="F425" s="112">
        <v>72</v>
      </c>
      <c r="G425" s="468">
        <f>IFERROR(SUMIF(Лист1!$A:$A,Лист3!$A425,Лист1!K:K)/$F425,0)</f>
        <v>0</v>
      </c>
      <c r="H425" s="468">
        <f>IFERROR(SUMIF(Лист1!$A:$A,Лист3!$A425,Лист1!L:L)/$F425,0)</f>
        <v>0</v>
      </c>
      <c r="I425" s="468">
        <f>IFERROR(SUMIF(Лист1!$A:$A,Лист3!$A425,Лист1!M:M)/$F425,0)</f>
        <v>0</v>
      </c>
      <c r="J425" s="468">
        <f>IFERROR(SUMIF(Лист1!$A:$A,Лист3!$A425,Лист1!N:N)/$F425,0)</f>
        <v>0</v>
      </c>
      <c r="K425" s="468">
        <f>IFERROR(SUMIF(Лист1!$A:$A,Лист3!$A425,Лист1!O:O)/$F425,0)</f>
        <v>0</v>
      </c>
      <c r="L425" s="468">
        <f>IFERROR(SUMIF(Лист1!$A:$A,Лист3!$A425,Лист1!P:P)/$F425,0)</f>
        <v>0</v>
      </c>
    </row>
    <row r="426" spans="1:12" s="26" customFormat="1" x14ac:dyDescent="0.2">
      <c r="A426" s="340" t="s">
        <v>759</v>
      </c>
      <c r="B426" s="678" t="s">
        <v>758</v>
      </c>
      <c r="C426" s="112" t="s">
        <v>219</v>
      </c>
      <c r="D426" s="112">
        <v>5</v>
      </c>
      <c r="E426" s="127" t="s">
        <v>126</v>
      </c>
      <c r="F426" s="112">
        <v>72</v>
      </c>
      <c r="G426" s="468">
        <f>IFERROR(SUMIF(Лист1!$A:$A,Лист3!$A426,Лист1!K:K)/$F426,0)</f>
        <v>0</v>
      </c>
      <c r="H426" s="468">
        <f>IFERROR(SUMIF(Лист1!$A:$A,Лист3!$A426,Лист1!L:L)/$F426,0)</f>
        <v>0</v>
      </c>
      <c r="I426" s="468">
        <f>IFERROR(SUMIF(Лист1!$A:$A,Лист3!$A426,Лист1!M:M)/$F426,0)</f>
        <v>0</v>
      </c>
      <c r="J426" s="468">
        <f>IFERROR(SUMIF(Лист1!$A:$A,Лист3!$A426,Лист1!N:N)/$F426,0)</f>
        <v>0</v>
      </c>
      <c r="K426" s="468">
        <f>IFERROR(SUMIF(Лист1!$A:$A,Лист3!$A426,Лист1!O:O)/$F426,0)</f>
        <v>0</v>
      </c>
      <c r="L426" s="468">
        <f>IFERROR(SUMIF(Лист1!$A:$A,Лист3!$A426,Лист1!P:P)/$F426,0)</f>
        <v>0</v>
      </c>
    </row>
    <row r="427" spans="1:12" s="26" customFormat="1" x14ac:dyDescent="0.2">
      <c r="A427" s="340" t="s">
        <v>1351</v>
      </c>
      <c r="B427" s="678" t="s">
        <v>1349</v>
      </c>
      <c r="C427" s="112">
        <v>4</v>
      </c>
      <c r="D427" s="1058"/>
      <c r="E427" s="127" t="s">
        <v>126</v>
      </c>
      <c r="F427" s="1058">
        <v>100</v>
      </c>
      <c r="G427" s="468">
        <f>IFERROR(SUMIF(Лист1!$A:$A,Лист3!$A427,Лист1!K:K)/$F427,0)</f>
        <v>0</v>
      </c>
      <c r="H427" s="468">
        <f>IFERROR(SUMIF(Лист1!$A:$A,Лист3!$A427,Лист1!L:L)/$F427,0)</f>
        <v>0</v>
      </c>
      <c r="I427" s="468">
        <f>IFERROR(SUMIF(Лист1!$A:$A,Лист3!$A427,Лист1!M:M)/$F427,0)</f>
        <v>0</v>
      </c>
      <c r="J427" s="468">
        <f>IFERROR(SUMIF(Лист1!$A:$A,Лист3!$A427,Лист1!N:N)/$F427,0)</f>
        <v>0</v>
      </c>
      <c r="K427" s="468">
        <f>IFERROR(SUMIF(Лист1!$A:$A,Лист3!$A427,Лист1!O:O)/$F427,0)</f>
        <v>0</v>
      </c>
      <c r="L427" s="468">
        <f>IFERROR(SUMIF(Лист1!$A:$A,Лист3!$A427,Лист1!P:P)/$F427,0)</f>
        <v>0</v>
      </c>
    </row>
    <row r="428" spans="1:12" s="26" customFormat="1" x14ac:dyDescent="0.2">
      <c r="A428" s="340" t="s">
        <v>1095</v>
      </c>
      <c r="B428" s="678" t="s">
        <v>1094</v>
      </c>
      <c r="C428" s="112" t="s">
        <v>194</v>
      </c>
      <c r="D428" s="112">
        <v>10</v>
      </c>
      <c r="E428" s="127" t="s">
        <v>126</v>
      </c>
      <c r="F428" s="112">
        <v>72</v>
      </c>
      <c r="G428" s="468">
        <f>IFERROR(SUMIF(Лист1!$A:$A,Лист3!$A428,Лист1!K:K)/$F428,0)</f>
        <v>0</v>
      </c>
      <c r="H428" s="468">
        <f>IFERROR(SUMIF(Лист1!$A:$A,Лист3!$A428,Лист1!L:L)/$F428,0)</f>
        <v>0</v>
      </c>
      <c r="I428" s="468">
        <f>IFERROR(SUMIF(Лист1!$A:$A,Лист3!$A428,Лист1!M:M)/$F428,0)</f>
        <v>0</v>
      </c>
      <c r="J428" s="468">
        <f>IFERROR(SUMIF(Лист1!$A:$A,Лист3!$A428,Лист1!N:N)/$F428,0)</f>
        <v>0</v>
      </c>
      <c r="K428" s="468">
        <f>IFERROR(SUMIF(Лист1!$A:$A,Лист3!$A428,Лист1!O:O)/$F428,0)</f>
        <v>0</v>
      </c>
      <c r="L428" s="468">
        <f>IFERROR(SUMIF(Лист1!$A:$A,Лист3!$A428,Лист1!P:P)/$F428,0)</f>
        <v>0</v>
      </c>
    </row>
    <row r="429" spans="1:12" s="26" customFormat="1" x14ac:dyDescent="0.2">
      <c r="A429" s="340" t="s">
        <v>1329</v>
      </c>
      <c r="B429" s="723" t="s">
        <v>714</v>
      </c>
      <c r="C429" s="112" t="s">
        <v>713</v>
      </c>
      <c r="D429" s="112">
        <v>12</v>
      </c>
      <c r="E429" s="127" t="s">
        <v>126</v>
      </c>
      <c r="F429" s="112">
        <v>128</v>
      </c>
      <c r="G429" s="468">
        <f>IFERROR(SUMIF(Лист1!$A:$A,Лист3!$A429,Лист1!K:K)/$F429,0)</f>
        <v>0</v>
      </c>
      <c r="H429" s="468">
        <f>IFERROR(SUMIF(Лист1!$A:$A,Лист3!$A429,Лист1!L:L)/$F429,0)</f>
        <v>0</v>
      </c>
      <c r="I429" s="468">
        <f>IFERROR(SUMIF(Лист1!$A:$A,Лист3!$A429,Лист1!M:M)/$F429,0)</f>
        <v>0</v>
      </c>
      <c r="J429" s="468">
        <f>IFERROR(SUMIF(Лист1!$A:$A,Лист3!$A429,Лист1!N:N)/$F429,0)</f>
        <v>0</v>
      </c>
      <c r="K429" s="468">
        <f>IFERROR(SUMIF(Лист1!$A:$A,Лист3!$A429,Лист1!O:O)/$F429,0)</f>
        <v>0</v>
      </c>
      <c r="L429" s="468">
        <f>IFERROR(SUMIF(Лист1!$A:$A,Лист3!$A429,Лист1!P:P)/$F429,0)</f>
        <v>0</v>
      </c>
    </row>
    <row r="430" spans="1:12" s="26" customFormat="1" x14ac:dyDescent="0.2">
      <c r="A430" s="340" t="s">
        <v>711</v>
      </c>
      <c r="B430" s="678" t="s">
        <v>712</v>
      </c>
      <c r="C430" s="112" t="s">
        <v>713</v>
      </c>
      <c r="D430" s="112">
        <v>14</v>
      </c>
      <c r="E430" s="127" t="s">
        <v>126</v>
      </c>
      <c r="F430" s="112">
        <v>105</v>
      </c>
      <c r="G430" s="468">
        <f>IFERROR(SUMIF(Лист1!$A:$A,Лист3!$A430,Лист1!K:K)/$F430,0)</f>
        <v>0</v>
      </c>
      <c r="H430" s="468">
        <f>IFERROR(SUMIF(Лист1!$A:$A,Лист3!$A430,Лист1!L:L)/$F430,0)</f>
        <v>0</v>
      </c>
      <c r="I430" s="468">
        <f>IFERROR(SUMIF(Лист1!$A:$A,Лист3!$A430,Лист1!M:M)/$F430,0)</f>
        <v>0</v>
      </c>
      <c r="J430" s="468">
        <f>IFERROR(SUMIF(Лист1!$A:$A,Лист3!$A430,Лист1!N:N)/$F430,0)</f>
        <v>0</v>
      </c>
      <c r="K430" s="468">
        <f>IFERROR(SUMIF(Лист1!$A:$A,Лист3!$A430,Лист1!O:O)/$F430,0)</f>
        <v>0</v>
      </c>
      <c r="L430" s="468">
        <f>IFERROR(SUMIF(Лист1!$A:$A,Лист3!$A430,Лист1!P:P)/$F430,0)</f>
        <v>0</v>
      </c>
    </row>
    <row r="431" spans="1:12" s="26" customFormat="1" x14ac:dyDescent="0.2">
      <c r="A431" s="340" t="s">
        <v>1237</v>
      </c>
      <c r="B431" s="678" t="s">
        <v>1236</v>
      </c>
      <c r="C431" s="112" t="s">
        <v>713</v>
      </c>
      <c r="D431" s="112">
        <v>12</v>
      </c>
      <c r="E431" s="127" t="s">
        <v>126</v>
      </c>
      <c r="F431" s="112">
        <v>128</v>
      </c>
      <c r="G431" s="468">
        <f>IFERROR(SUMIF(Лист1!$A:$A,Лист3!$A431,Лист1!K:K)/$F431,0)</f>
        <v>0</v>
      </c>
      <c r="H431" s="468">
        <f>IFERROR(SUMIF(Лист1!$A:$A,Лист3!$A431,Лист1!L:L)/$F431,0)</f>
        <v>0</v>
      </c>
      <c r="I431" s="468">
        <f>IFERROR(SUMIF(Лист1!$A:$A,Лист3!$A431,Лист1!M:M)/$F431,0)</f>
        <v>0</v>
      </c>
      <c r="J431" s="468">
        <f>IFERROR(SUMIF(Лист1!$A:$A,Лист3!$A431,Лист1!N:N)/$F431,0)</f>
        <v>0</v>
      </c>
      <c r="K431" s="468">
        <f>IFERROR(SUMIF(Лист1!$A:$A,Лист3!$A431,Лист1!O:O)/$F431,0)</f>
        <v>0</v>
      </c>
      <c r="L431" s="468">
        <f>IFERROR(SUMIF(Лист1!$A:$A,Лист3!$A431,Лист1!P:P)/$F431,0)</f>
        <v>0</v>
      </c>
    </row>
    <row r="432" spans="1:12" s="26" customFormat="1" x14ac:dyDescent="0.2">
      <c r="A432" s="340" t="s">
        <v>1239</v>
      </c>
      <c r="B432" s="678" t="s">
        <v>1238</v>
      </c>
      <c r="C432" s="112" t="s">
        <v>713</v>
      </c>
      <c r="D432" s="112">
        <v>12</v>
      </c>
      <c r="E432" s="127" t="s">
        <v>126</v>
      </c>
      <c r="F432" s="112">
        <v>128</v>
      </c>
      <c r="G432" s="468">
        <f>IFERROR(SUMIF(Лист1!$A:$A,Лист3!$A432,Лист1!K:K)/$F432,0)</f>
        <v>0</v>
      </c>
      <c r="H432" s="468">
        <f>IFERROR(SUMIF(Лист1!$A:$A,Лист3!$A432,Лист1!L:L)/$F432,0)</f>
        <v>0</v>
      </c>
      <c r="I432" s="468">
        <f>IFERROR(SUMIF(Лист1!$A:$A,Лист3!$A432,Лист1!M:M)/$F432,0)</f>
        <v>0</v>
      </c>
      <c r="J432" s="468">
        <f>IFERROR(SUMIF(Лист1!$A:$A,Лист3!$A432,Лист1!N:N)/$F432,0)</f>
        <v>0</v>
      </c>
      <c r="K432" s="468">
        <f>IFERROR(SUMIF(Лист1!$A:$A,Лист3!$A432,Лист1!O:O)/$F432,0)</f>
        <v>0</v>
      </c>
      <c r="L432" s="468">
        <f>IFERROR(SUMIF(Лист1!$A:$A,Лист3!$A432,Лист1!P:P)/$F432,0)</f>
        <v>0</v>
      </c>
    </row>
    <row r="433" spans="1:12" s="26" customFormat="1" x14ac:dyDescent="0.2">
      <c r="A433" s="340" t="s">
        <v>1080</v>
      </c>
      <c r="B433" s="678" t="s">
        <v>1079</v>
      </c>
      <c r="C433" s="112">
        <v>5</v>
      </c>
      <c r="D433" s="112"/>
      <c r="E433" s="127" t="s">
        <v>64</v>
      </c>
      <c r="F433" s="112">
        <v>72</v>
      </c>
      <c r="G433" s="468">
        <f>IFERROR(SUMIF(Лист1!$A:$A,Лист3!$A433,Лист1!K:K)/$F433,0)</f>
        <v>0</v>
      </c>
      <c r="H433" s="468">
        <f>IFERROR(SUMIF(Лист1!$A:$A,Лист3!$A433,Лист1!L:L)/$F433,0)</f>
        <v>0</v>
      </c>
      <c r="I433" s="468">
        <f>IFERROR(SUMIF(Лист1!$A:$A,Лист3!$A433,Лист1!M:M)/$F433,0)</f>
        <v>0</v>
      </c>
      <c r="J433" s="468">
        <f>IFERROR(SUMIF(Лист1!$A:$A,Лист3!$A433,Лист1!N:N)/$F433,0)</f>
        <v>0</v>
      </c>
      <c r="K433" s="468">
        <f>IFERROR(SUMIF(Лист1!$A:$A,Лист3!$A433,Лист1!O:O)/$F433,0)</f>
        <v>0</v>
      </c>
      <c r="L433" s="468">
        <f>IFERROR(SUMIF(Лист1!$A:$A,Лист3!$A433,Лист1!P:P)/$F433,0)</f>
        <v>0</v>
      </c>
    </row>
    <row r="434" spans="1:12" s="26" customFormat="1" x14ac:dyDescent="0.2">
      <c r="A434" s="340" t="s">
        <v>859</v>
      </c>
      <c r="B434" s="678" t="s">
        <v>860</v>
      </c>
      <c r="C434" s="112" t="s">
        <v>194</v>
      </c>
      <c r="D434" s="112">
        <v>10</v>
      </c>
      <c r="E434" s="127" t="s">
        <v>64</v>
      </c>
      <c r="F434" s="112">
        <v>72</v>
      </c>
      <c r="G434" s="468">
        <f>IFERROR(SUMIF(Лист1!$A:$A,Лист3!$A434,Лист1!K:K)/$F434,0)</f>
        <v>0</v>
      </c>
      <c r="H434" s="468">
        <f>IFERROR(SUMIF(Лист1!$A:$A,Лист3!$A434,Лист1!L:L)/$F434,0)</f>
        <v>0</v>
      </c>
      <c r="I434" s="468">
        <f>IFERROR(SUMIF(Лист1!$A:$A,Лист3!$A434,Лист1!M:M)/$F434,0)</f>
        <v>0</v>
      </c>
      <c r="J434" s="468">
        <f>IFERROR(SUMIF(Лист1!$A:$A,Лист3!$A434,Лист1!N:N)/$F434,0)</f>
        <v>0</v>
      </c>
      <c r="K434" s="468">
        <f>IFERROR(SUMIF(Лист1!$A:$A,Лист3!$A434,Лист1!O:O)/$F434,0)</f>
        <v>0</v>
      </c>
      <c r="L434" s="468">
        <f>IFERROR(SUMIF(Лист1!$A:$A,Лист3!$A434,Лист1!P:P)/$F434,0)</f>
        <v>0</v>
      </c>
    </row>
    <row r="435" spans="1:12" s="26" customFormat="1" x14ac:dyDescent="0.2">
      <c r="A435" s="340" t="s">
        <v>369</v>
      </c>
      <c r="B435" s="678" t="s">
        <v>243</v>
      </c>
      <c r="C435" s="112" t="s">
        <v>219</v>
      </c>
      <c r="D435" s="112">
        <v>5</v>
      </c>
      <c r="E435" s="127" t="s">
        <v>62</v>
      </c>
      <c r="F435" s="112">
        <v>72</v>
      </c>
      <c r="G435" s="468">
        <f>IFERROR(SUMIF(Лист1!$A:$A,Лист3!$A435,Лист1!K:K)/$F435,0)</f>
        <v>0</v>
      </c>
      <c r="H435" s="468">
        <f>IFERROR(SUMIF(Лист1!$A:$A,Лист3!$A435,Лист1!L:L)/$F435,0)</f>
        <v>0</v>
      </c>
      <c r="I435" s="468">
        <f>IFERROR(SUMIF(Лист1!$A:$A,Лист3!$A435,Лист1!M:M)/$F435,0)</f>
        <v>0</v>
      </c>
      <c r="J435" s="468">
        <f>IFERROR(SUMIF(Лист1!$A:$A,Лист3!$A435,Лист1!N:N)/$F435,0)</f>
        <v>0</v>
      </c>
      <c r="K435" s="468">
        <f>IFERROR(SUMIF(Лист1!$A:$A,Лист3!$A435,Лист1!O:O)/$F435,0)</f>
        <v>0</v>
      </c>
      <c r="L435" s="468">
        <f>IFERROR(SUMIF(Лист1!$A:$A,Лист3!$A435,Лист1!P:P)/$F435,0)</f>
        <v>0</v>
      </c>
    </row>
    <row r="436" spans="1:12" s="26" customFormat="1" x14ac:dyDescent="0.2">
      <c r="A436" s="340" t="s">
        <v>780</v>
      </c>
      <c r="B436" s="678" t="s">
        <v>251</v>
      </c>
      <c r="C436" s="112" t="s">
        <v>189</v>
      </c>
      <c r="D436" s="112">
        <v>10</v>
      </c>
      <c r="E436" s="127" t="s">
        <v>62</v>
      </c>
      <c r="F436" s="112">
        <v>105</v>
      </c>
      <c r="G436" s="468">
        <f>IFERROR(SUMIF(Лист1!$A:$A,Лист3!$A436,Лист1!K:K)/$F436,0)</f>
        <v>0</v>
      </c>
      <c r="H436" s="468">
        <f>IFERROR(SUMIF(Лист1!$A:$A,Лист3!$A436,Лист1!L:L)/$F436,0)</f>
        <v>0</v>
      </c>
      <c r="I436" s="468">
        <f>IFERROR(SUMIF(Лист1!$A:$A,Лист3!$A436,Лист1!M:M)/$F436,0)</f>
        <v>0</v>
      </c>
      <c r="J436" s="468">
        <f>IFERROR(SUMIF(Лист1!$A:$A,Лист3!$A436,Лист1!N:N)/$F436,0)</f>
        <v>0</v>
      </c>
      <c r="K436" s="468">
        <f>IFERROR(SUMIF(Лист1!$A:$A,Лист3!$A436,Лист1!O:O)/$F436,0)</f>
        <v>0</v>
      </c>
      <c r="L436" s="468">
        <f>IFERROR(SUMIF(Лист1!$A:$A,Лист3!$A436,Лист1!P:P)/$F436,0)</f>
        <v>0</v>
      </c>
    </row>
    <row r="437" spans="1:12" x14ac:dyDescent="0.2">
      <c r="A437" s="340" t="s">
        <v>1030</v>
      </c>
      <c r="B437" s="678" t="s">
        <v>858</v>
      </c>
      <c r="C437" s="112" t="s">
        <v>194</v>
      </c>
      <c r="D437" s="716">
        <v>10</v>
      </c>
      <c r="E437" s="127" t="s">
        <v>62</v>
      </c>
      <c r="F437" s="716">
        <v>72</v>
      </c>
      <c r="G437" s="468">
        <f>IFERROR(SUMIF(Лист1!$A:$A,Лист3!$A437,Лист1!K:K)/$F437,0)</f>
        <v>0</v>
      </c>
      <c r="H437" s="468">
        <f>IFERROR(SUMIF(Лист1!$A:$A,Лист3!$A437,Лист1!L:L)/$F437,0)</f>
        <v>0</v>
      </c>
      <c r="I437" s="468">
        <f>IFERROR(SUMIF(Лист1!$A:$A,Лист3!$A437,Лист1!M:M)/$F437,0)</f>
        <v>0</v>
      </c>
      <c r="J437" s="468">
        <f>IFERROR(SUMIF(Лист1!$A:$A,Лист3!$A437,Лист1!N:N)/$F437,0)</f>
        <v>0</v>
      </c>
      <c r="K437" s="468">
        <f>IFERROR(SUMIF(Лист1!$A:$A,Лист3!$A437,Лист1!O:O)/$F437,0)</f>
        <v>0</v>
      </c>
      <c r="L437" s="468">
        <f>IFERROR(SUMIF(Лист1!$A:$A,Лист3!$A437,Лист1!P:P)/$F437,0)</f>
        <v>0</v>
      </c>
    </row>
    <row r="438" spans="1:12" x14ac:dyDescent="0.2">
      <c r="A438" s="340" t="s">
        <v>1110</v>
      </c>
      <c r="B438" s="678" t="s">
        <v>1109</v>
      </c>
      <c r="C438" s="112">
        <v>4</v>
      </c>
      <c r="D438" s="860"/>
      <c r="E438" s="127" t="s">
        <v>62</v>
      </c>
      <c r="F438" s="860">
        <v>100</v>
      </c>
      <c r="G438" s="468">
        <f>IFERROR(SUMIF(Лист1!$A:$A,Лист3!$A438,Лист1!K:K)/$F438,0)</f>
        <v>0</v>
      </c>
      <c r="H438" s="468">
        <f>IFERROR(SUMIF(Лист1!$A:$A,Лист3!$A438,Лист1!L:L)/$F438,0)</f>
        <v>0</v>
      </c>
      <c r="I438" s="468">
        <f>IFERROR(SUMIF(Лист1!$A:$A,Лист3!$A438,Лист1!M:M)/$F438,0)</f>
        <v>0</v>
      </c>
      <c r="J438" s="468">
        <f>IFERROR(SUMIF(Лист1!$A:$A,Лист3!$A438,Лист1!N:N)/$F438,0)</f>
        <v>0</v>
      </c>
      <c r="K438" s="468">
        <f>IFERROR(SUMIF(Лист1!$A:$A,Лист3!$A438,Лист1!O:O)/$F438,0)</f>
        <v>0</v>
      </c>
      <c r="L438" s="468">
        <f>IFERROR(SUMIF(Лист1!$A:$A,Лист3!$A438,Лист1!P:P)/$F438,0)</f>
        <v>0</v>
      </c>
    </row>
    <row r="439" spans="1:12" x14ac:dyDescent="0.2">
      <c r="A439" s="340" t="s">
        <v>1260</v>
      </c>
      <c r="B439" s="678" t="s">
        <v>1241</v>
      </c>
      <c r="C439" s="112" t="s">
        <v>118</v>
      </c>
      <c r="D439" s="1010">
        <v>10</v>
      </c>
      <c r="E439" s="127" t="s">
        <v>62</v>
      </c>
      <c r="F439" s="1010">
        <v>120</v>
      </c>
      <c r="G439" s="468">
        <f>IFERROR(SUMIF(Лист1!$A:$A,Лист3!$A439,Лист1!K:K)/$F439,0)</f>
        <v>0</v>
      </c>
      <c r="H439" s="468">
        <f>IFERROR(SUMIF(Лист1!$A:$A,Лист3!$A439,Лист1!L:L)/$F439,0)</f>
        <v>0</v>
      </c>
      <c r="I439" s="468">
        <f>IFERROR(SUMIF(Лист1!$A:$A,Лист3!$A439,Лист1!M:M)/$F439,0)</f>
        <v>0</v>
      </c>
      <c r="J439" s="468">
        <f>IFERROR(SUMIF(Лист1!$A:$A,Лист3!$A439,Лист1!N:N)/$F439,0)</f>
        <v>0</v>
      </c>
      <c r="K439" s="468">
        <f>IFERROR(SUMIF(Лист1!$A:$A,Лист3!$A439,Лист1!O:O)/$F439,0)</f>
        <v>0</v>
      </c>
      <c r="L439" s="468">
        <f>IFERROR(SUMIF(Лист1!$A:$A,Лист3!$A439,Лист1!P:P)/$F439,0)</f>
        <v>0</v>
      </c>
    </row>
    <row r="440" spans="1:12" s="26" customFormat="1" x14ac:dyDescent="0.2">
      <c r="A440" s="340" t="s">
        <v>744</v>
      </c>
      <c r="B440" s="678" t="s">
        <v>743</v>
      </c>
      <c r="C440" s="112" t="s">
        <v>194</v>
      </c>
      <c r="D440" s="112">
        <v>7</v>
      </c>
      <c r="E440" s="127" t="s">
        <v>62</v>
      </c>
      <c r="F440" s="112">
        <v>100</v>
      </c>
      <c r="G440" s="468">
        <f>IFERROR(SUMIF(Лист1!$A:$A,Лист3!$A440,Лист1!K:K)/$F440,0)</f>
        <v>0</v>
      </c>
      <c r="H440" s="468">
        <f>IFERROR(SUMIF(Лист1!$A:$A,Лист3!$A440,Лист1!L:L)/$F440,0)</f>
        <v>0</v>
      </c>
      <c r="I440" s="468">
        <f>IFERROR(SUMIF(Лист1!$A:$A,Лист3!$A440,Лист1!M:M)/$F440,0)</f>
        <v>0</v>
      </c>
      <c r="J440" s="468">
        <f>IFERROR(SUMIF(Лист1!$A:$A,Лист3!$A440,Лист1!N:N)/$F440,0)</f>
        <v>0</v>
      </c>
      <c r="K440" s="468">
        <f>IFERROR(SUMIF(Лист1!$A:$A,Лист3!$A440,Лист1!O:O)/$F440,0)</f>
        <v>0</v>
      </c>
      <c r="L440" s="468">
        <f>IFERROR(SUMIF(Лист1!$A:$A,Лист3!$A440,Лист1!P:P)/$F440,0)</f>
        <v>0</v>
      </c>
    </row>
    <row r="441" spans="1:12" s="26" customFormat="1" x14ac:dyDescent="0.2">
      <c r="A441" s="340" t="s">
        <v>572</v>
      </c>
      <c r="B441" s="678" t="s">
        <v>571</v>
      </c>
      <c r="C441" s="112" t="s">
        <v>194</v>
      </c>
      <c r="D441" s="112">
        <v>7</v>
      </c>
      <c r="E441" s="127" t="s">
        <v>62</v>
      </c>
      <c r="F441" s="112">
        <v>100</v>
      </c>
      <c r="G441" s="468">
        <f>IFERROR(SUMIF(Лист1!$A:$A,Лист3!$A441,Лист1!K:K)/$F441,0)</f>
        <v>0</v>
      </c>
      <c r="H441" s="468">
        <f>IFERROR(SUMIF(Лист1!$A:$A,Лист3!$A441,Лист1!L:L)/$F441,0)</f>
        <v>0</v>
      </c>
      <c r="I441" s="468">
        <f>IFERROR(SUMIF(Лист1!$A:$A,Лист3!$A441,Лист1!M:M)/$F441,0)</f>
        <v>0</v>
      </c>
      <c r="J441" s="468">
        <f>IFERROR(SUMIF(Лист1!$A:$A,Лист3!$A441,Лист1!N:N)/$F441,0)</f>
        <v>0</v>
      </c>
      <c r="K441" s="468">
        <f>IFERROR(SUMIF(Лист1!$A:$A,Лист3!$A441,Лист1!O:O)/$F441,0)</f>
        <v>0</v>
      </c>
      <c r="L441" s="468">
        <f>IFERROR(SUMIF(Лист1!$A:$A,Лист3!$A441,Лист1!P:P)/$F441,0)</f>
        <v>0</v>
      </c>
    </row>
    <row r="442" spans="1:12" s="26" customFormat="1" x14ac:dyDescent="0.2">
      <c r="A442" s="340" t="s">
        <v>370</v>
      </c>
      <c r="B442" s="678" t="s">
        <v>242</v>
      </c>
      <c r="C442" s="112" t="s">
        <v>219</v>
      </c>
      <c r="D442" s="112">
        <v>5</v>
      </c>
      <c r="E442" s="127" t="s">
        <v>62</v>
      </c>
      <c r="F442" s="112">
        <v>72</v>
      </c>
      <c r="G442" s="468">
        <f>IFERROR(SUMIF(Лист1!$A:$A,Лист3!$A442,Лист1!K:K)/$F442,0)</f>
        <v>0</v>
      </c>
      <c r="H442" s="468">
        <f>IFERROR(SUMIF(Лист1!$A:$A,Лист3!$A442,Лист1!L:L)/$F442,0)</f>
        <v>0</v>
      </c>
      <c r="I442" s="468">
        <f>IFERROR(SUMIF(Лист1!$A:$A,Лист3!$A442,Лист1!M:M)/$F442,0)</f>
        <v>0</v>
      </c>
      <c r="J442" s="468">
        <f>IFERROR(SUMIF(Лист1!$A:$A,Лист3!$A442,Лист1!N:N)/$F442,0)</f>
        <v>0</v>
      </c>
      <c r="K442" s="468">
        <f>IFERROR(SUMIF(Лист1!$A:$A,Лист3!$A442,Лист1!O:O)/$F442,0)</f>
        <v>0</v>
      </c>
      <c r="L442" s="468">
        <f>IFERROR(SUMIF(Лист1!$A:$A,Лист3!$A442,Лист1!P:P)/$F442,0)</f>
        <v>0</v>
      </c>
    </row>
    <row r="443" spans="1:12" s="26" customFormat="1" x14ac:dyDescent="0.2">
      <c r="A443" s="340" t="s">
        <v>384</v>
      </c>
      <c r="B443" s="678" t="s">
        <v>383</v>
      </c>
      <c r="C443" s="112" t="s">
        <v>189</v>
      </c>
      <c r="D443" s="112">
        <v>25</v>
      </c>
      <c r="E443" s="127" t="s">
        <v>62</v>
      </c>
      <c r="F443" s="112">
        <v>72</v>
      </c>
      <c r="G443" s="468">
        <f>IFERROR(SUMIF(Лист1!$A:$A,Лист3!$A443,Лист1!K:K)/$F443,0)</f>
        <v>0</v>
      </c>
      <c r="H443" s="468">
        <f>IFERROR(SUMIF(Лист1!$A:$A,Лист3!$A443,Лист1!L:L)/$F443,0)</f>
        <v>0</v>
      </c>
      <c r="I443" s="468">
        <f>IFERROR(SUMIF(Лист1!$A:$A,Лист3!$A443,Лист1!M:M)/$F443,0)</f>
        <v>0</v>
      </c>
      <c r="J443" s="468">
        <f>IFERROR(SUMIF(Лист1!$A:$A,Лист3!$A443,Лист1!N:N)/$F443,0)</f>
        <v>0</v>
      </c>
      <c r="K443" s="468">
        <f>IFERROR(SUMIF(Лист1!$A:$A,Лист3!$A443,Лист1!O:O)/$F443,0)</f>
        <v>0</v>
      </c>
      <c r="L443" s="468">
        <f>IFERROR(SUMIF(Лист1!$A:$A,Лист3!$A443,Лист1!P:P)/$F443,0)</f>
        <v>0</v>
      </c>
    </row>
    <row r="444" spans="1:12" s="26" customFormat="1" x14ac:dyDescent="0.2">
      <c r="A444" s="338" t="s">
        <v>868</v>
      </c>
      <c r="B444" s="263" t="s">
        <v>577</v>
      </c>
      <c r="C444" s="112" t="s">
        <v>189</v>
      </c>
      <c r="D444" s="112">
        <v>15</v>
      </c>
      <c r="E444" s="127" t="s">
        <v>126</v>
      </c>
      <c r="F444" s="112">
        <v>96</v>
      </c>
      <c r="G444" s="468">
        <f>IFERROR(SUMIF(Лист1!$A:$A,Лист3!$A444,Лист1!K:K)/$F444,0)</f>
        <v>0</v>
      </c>
      <c r="H444" s="468">
        <f>IFERROR(SUMIF(Лист1!$A:$A,Лист3!$A444,Лист1!L:L)/$F444,0)</f>
        <v>0</v>
      </c>
      <c r="I444" s="468">
        <f>IFERROR(SUMIF(Лист1!$A:$A,Лист3!$A444,Лист1!M:M)/$F444,0)</f>
        <v>0</v>
      </c>
      <c r="J444" s="468">
        <f>IFERROR(SUMIF(Лист1!$A:$A,Лист3!$A444,Лист1!N:N)/$F444,0)</f>
        <v>0</v>
      </c>
      <c r="K444" s="468">
        <f>IFERROR(SUMIF(Лист1!$A:$A,Лист3!$A444,Лист1!O:O)/$F444,0)</f>
        <v>0</v>
      </c>
      <c r="L444" s="468">
        <f>IFERROR(SUMIF(Лист1!$A:$A,Лист3!$A444,Лист1!P:P)/$F444,0)</f>
        <v>0</v>
      </c>
    </row>
    <row r="445" spans="1:12" s="26" customFormat="1" x14ac:dyDescent="0.2">
      <c r="A445" s="338" t="s">
        <v>1037</v>
      </c>
      <c r="B445" s="263" t="s">
        <v>886</v>
      </c>
      <c r="C445" s="112" t="s">
        <v>189</v>
      </c>
      <c r="D445" s="112">
        <v>10</v>
      </c>
      <c r="E445" s="127" t="s">
        <v>126</v>
      </c>
      <c r="F445" s="112">
        <v>72</v>
      </c>
      <c r="G445" s="468">
        <f>IFERROR(SUMIF(Лист1!$A:$A,Лист3!$A445,Лист1!K:K)/$F445,0)</f>
        <v>0</v>
      </c>
      <c r="H445" s="468">
        <f>IFERROR(SUMIF(Лист1!$A:$A,Лист3!$A445,Лист1!L:L)/$F445,0)</f>
        <v>0</v>
      </c>
      <c r="I445" s="468">
        <f>IFERROR(SUMIF(Лист1!$A:$A,Лист3!$A445,Лист1!M:M)/$F445,0)</f>
        <v>0</v>
      </c>
      <c r="J445" s="468">
        <f>IFERROR(SUMIF(Лист1!$A:$A,Лист3!$A445,Лист1!N:N)/$F445,0)</f>
        <v>0</v>
      </c>
      <c r="K445" s="468">
        <f>IFERROR(SUMIF(Лист1!$A:$A,Лист3!$A445,Лист1!O:O)/$F445,0)</f>
        <v>0</v>
      </c>
      <c r="L445" s="468">
        <f>IFERROR(SUMIF(Лист1!$A:$A,Лист3!$A445,Лист1!P:P)/$F445,0)</f>
        <v>0</v>
      </c>
    </row>
    <row r="446" spans="1:12" s="26" customFormat="1" x14ac:dyDescent="0.2">
      <c r="A446" s="340" t="s">
        <v>717</v>
      </c>
      <c r="B446" s="263" t="s">
        <v>647</v>
      </c>
      <c r="C446" s="112" t="s">
        <v>189</v>
      </c>
      <c r="D446" s="112">
        <v>10</v>
      </c>
      <c r="E446" s="127" t="s">
        <v>62</v>
      </c>
      <c r="F446" s="112">
        <v>105</v>
      </c>
      <c r="G446" s="468">
        <f>IFERROR(SUMIF(Лист1!$A:$A,Лист3!$A446,Лист1!K:K)/$F446,0)</f>
        <v>0</v>
      </c>
      <c r="H446" s="468">
        <f>IFERROR(SUMIF(Лист1!$A:$A,Лист3!$A446,Лист1!L:L)/$F446,0)</f>
        <v>0</v>
      </c>
      <c r="I446" s="468">
        <f>IFERROR(SUMIF(Лист1!$A:$A,Лист3!$A446,Лист1!M:M)/$F446,0)</f>
        <v>0</v>
      </c>
      <c r="J446" s="468">
        <f>IFERROR(SUMIF(Лист1!$A:$A,Лист3!$A446,Лист1!N:N)/$F446,0)</f>
        <v>0</v>
      </c>
      <c r="K446" s="468">
        <f>IFERROR(SUMIF(Лист1!$A:$A,Лист3!$A446,Лист1!O:O)/$F446,0)</f>
        <v>0</v>
      </c>
      <c r="L446" s="468">
        <f>IFERROR(SUMIF(Лист1!$A:$A,Лист3!$A446,Лист1!P:P)/$F446,0)</f>
        <v>0</v>
      </c>
    </row>
    <row r="447" spans="1:12" s="26" customFormat="1" x14ac:dyDescent="0.2">
      <c r="A447" s="340" t="s">
        <v>1038</v>
      </c>
      <c r="B447" s="263" t="s">
        <v>964</v>
      </c>
      <c r="C447" s="112" t="s">
        <v>189</v>
      </c>
      <c r="D447" s="112">
        <v>10</v>
      </c>
      <c r="E447" s="127" t="s">
        <v>126</v>
      </c>
      <c r="F447" s="112">
        <v>72</v>
      </c>
      <c r="G447" s="468">
        <f>IFERROR(SUMIF(Лист1!$A:$A,Лист3!$A447,Лист1!K:K)/$F447,0)</f>
        <v>0</v>
      </c>
      <c r="H447" s="468">
        <f>IFERROR(SUMIF(Лист1!$A:$A,Лист3!$A447,Лист1!L:L)/$F447,0)</f>
        <v>0</v>
      </c>
      <c r="I447" s="468">
        <f>IFERROR(SUMIF(Лист1!$A:$A,Лист3!$A447,Лист1!M:M)/$F447,0)</f>
        <v>0</v>
      </c>
      <c r="J447" s="468">
        <f>IFERROR(SUMIF(Лист1!$A:$A,Лист3!$A447,Лист1!N:N)/$F447,0)</f>
        <v>0</v>
      </c>
      <c r="K447" s="468">
        <f>IFERROR(SUMIF(Лист1!$A:$A,Лист3!$A447,Лист1!O:O)/$F447,0)</f>
        <v>0</v>
      </c>
      <c r="L447" s="468">
        <f>IFERROR(SUMIF(Лист1!$A:$A,Лист3!$A447,Лист1!P:P)/$F447,0)</f>
        <v>0</v>
      </c>
    </row>
    <row r="448" spans="1:12" s="26" customFormat="1" x14ac:dyDescent="0.2">
      <c r="A448" s="340" t="s">
        <v>1031</v>
      </c>
      <c r="B448" s="263" t="s">
        <v>597</v>
      </c>
      <c r="C448" s="112" t="s">
        <v>194</v>
      </c>
      <c r="D448" s="112">
        <v>10</v>
      </c>
      <c r="E448" s="127" t="s">
        <v>126</v>
      </c>
      <c r="F448" s="112">
        <v>72</v>
      </c>
      <c r="G448" s="468">
        <f>IFERROR(SUMIF(Лист1!$A:$A,Лист3!$A448,Лист1!K:K)/$F448,0)</f>
        <v>0</v>
      </c>
      <c r="H448" s="468">
        <f>IFERROR(SUMIF(Лист1!$A:$A,Лист3!$A448,Лист1!L:L)/$F448,0)</f>
        <v>0</v>
      </c>
      <c r="I448" s="468">
        <f>IFERROR(SUMIF(Лист1!$A:$A,Лист3!$A448,Лист1!M:M)/$F448,0)</f>
        <v>0</v>
      </c>
      <c r="J448" s="468">
        <f>IFERROR(SUMIF(Лист1!$A:$A,Лист3!$A448,Лист1!N:N)/$F448,0)</f>
        <v>0</v>
      </c>
      <c r="K448" s="468">
        <f>IFERROR(SUMIF(Лист1!$A:$A,Лист3!$A448,Лист1!O:O)/$F448,0)</f>
        <v>0</v>
      </c>
      <c r="L448" s="468">
        <f>IFERROR(SUMIF(Лист1!$A:$A,Лист3!$A448,Лист1!P:P)/$F448,0)</f>
        <v>0</v>
      </c>
    </row>
    <row r="449" spans="1:12" s="26" customFormat="1" x14ac:dyDescent="0.2">
      <c r="A449" s="340" t="s">
        <v>849</v>
      </c>
      <c r="B449" s="263" t="s">
        <v>848</v>
      </c>
      <c r="C449" s="112">
        <v>4</v>
      </c>
      <c r="D449" s="112"/>
      <c r="E449" s="127" t="s">
        <v>126</v>
      </c>
      <c r="F449" s="112">
        <v>100</v>
      </c>
      <c r="G449" s="468">
        <f>IFERROR(SUMIF(Лист1!$A:$A,Лист3!$A449,Лист1!K:K)/$F449,0)</f>
        <v>0</v>
      </c>
      <c r="H449" s="468">
        <f>IFERROR(SUMIF(Лист1!$A:$A,Лист3!$A449,Лист1!L:L)/$F449,0)</f>
        <v>0</v>
      </c>
      <c r="I449" s="468">
        <f>IFERROR(SUMIF(Лист1!$A:$A,Лист3!$A449,Лист1!M:M)/$F449,0)</f>
        <v>0</v>
      </c>
      <c r="J449" s="468">
        <f>IFERROR(SUMIF(Лист1!$A:$A,Лист3!$A449,Лист1!N:N)/$F449,0)</f>
        <v>0</v>
      </c>
      <c r="K449" s="468">
        <f>IFERROR(SUMIF(Лист1!$A:$A,Лист3!$A449,Лист1!O:O)/$F449,0)</f>
        <v>0</v>
      </c>
      <c r="L449" s="468">
        <f>IFERROR(SUMIF(Лист1!$A:$A,Лист3!$A449,Лист1!P:P)/$F449,0)</f>
        <v>0</v>
      </c>
    </row>
    <row r="450" spans="1:12" s="26" customFormat="1" x14ac:dyDescent="0.2">
      <c r="A450" s="340" t="s">
        <v>921</v>
      </c>
      <c r="B450" s="263" t="s">
        <v>920</v>
      </c>
      <c r="C450" s="112" t="s">
        <v>182</v>
      </c>
      <c r="D450" s="112">
        <v>4</v>
      </c>
      <c r="E450" s="127" t="s">
        <v>126</v>
      </c>
      <c r="F450" s="112">
        <v>100</v>
      </c>
      <c r="G450" s="468">
        <f>IFERROR(SUMIF(Лист1!$A:$A,Лист3!$A450,Лист1!K:K)/$F450,0)</f>
        <v>0</v>
      </c>
      <c r="H450" s="468">
        <f>IFERROR(SUMIF(Лист1!$A:$A,Лист3!$A450,Лист1!L:L)/$F450,0)</f>
        <v>0</v>
      </c>
      <c r="I450" s="468">
        <f>IFERROR(SUMIF(Лист1!$A:$A,Лист3!$A450,Лист1!M:M)/$F450,0)</f>
        <v>0</v>
      </c>
      <c r="J450" s="468">
        <f>IFERROR(SUMIF(Лист1!$A:$A,Лист3!$A450,Лист1!N:N)/$F450,0)</f>
        <v>0</v>
      </c>
      <c r="K450" s="468">
        <f>IFERROR(SUMIF(Лист1!$A:$A,Лист3!$A450,Лист1!O:O)/$F450,0)</f>
        <v>0</v>
      </c>
      <c r="L450" s="468">
        <f>IFERROR(SUMIF(Лист1!$A:$A,Лист3!$A450,Лист1!P:P)/$F450,0)</f>
        <v>0</v>
      </c>
    </row>
    <row r="451" spans="1:12" s="26" customFormat="1" x14ac:dyDescent="0.2">
      <c r="A451" s="340" t="s">
        <v>894</v>
      </c>
      <c r="B451" s="263" t="s">
        <v>895</v>
      </c>
      <c r="C451" s="112">
        <v>4</v>
      </c>
      <c r="D451" s="112"/>
      <c r="E451" s="127" t="s">
        <v>126</v>
      </c>
      <c r="F451" s="112">
        <v>100</v>
      </c>
      <c r="G451" s="468">
        <f>IFERROR(SUMIF(Лист1!$A:$A,Лист3!$A451,Лист1!K:K)/$F451,0)</f>
        <v>0</v>
      </c>
      <c r="H451" s="468">
        <f>IFERROR(SUMIF(Лист1!$A:$A,Лист3!$A451,Лист1!L:L)/$F451,0)</f>
        <v>0</v>
      </c>
      <c r="I451" s="468">
        <f>IFERROR(SUMIF(Лист1!$A:$A,Лист3!$A451,Лист1!M:M)/$F451,0)</f>
        <v>0</v>
      </c>
      <c r="J451" s="468">
        <f>IFERROR(SUMIF(Лист1!$A:$A,Лист3!$A451,Лист1!N:N)/$F451,0)</f>
        <v>0</v>
      </c>
      <c r="K451" s="468">
        <f>IFERROR(SUMIF(Лист1!$A:$A,Лист3!$A451,Лист1!O:O)/$F451,0)</f>
        <v>0</v>
      </c>
      <c r="L451" s="468">
        <f>IFERROR(SUMIF(Лист1!$A:$A,Лист3!$A451,Лист1!P:P)/$F451,0)</f>
        <v>0</v>
      </c>
    </row>
    <row r="452" spans="1:12" s="26" customFormat="1" x14ac:dyDescent="0.2">
      <c r="A452" s="340" t="s">
        <v>1008</v>
      </c>
      <c r="B452" s="263" t="s">
        <v>1009</v>
      </c>
      <c r="C452" s="112" t="s">
        <v>194</v>
      </c>
      <c r="D452" s="112">
        <v>10</v>
      </c>
      <c r="E452" s="127" t="s">
        <v>126</v>
      </c>
      <c r="F452" s="112">
        <v>72</v>
      </c>
      <c r="G452" s="468">
        <f>IFERROR(SUMIF(Лист1!$A:$A,Лист3!$A452,Лист1!K:K)/$F452,0)</f>
        <v>0</v>
      </c>
      <c r="H452" s="468">
        <f>IFERROR(SUMIF(Лист1!$A:$A,Лист3!$A452,Лист1!L:L)/$F452,0)</f>
        <v>0</v>
      </c>
      <c r="I452" s="468">
        <f>IFERROR(SUMIF(Лист1!$A:$A,Лист3!$A452,Лист1!M:M)/$F452,0)</f>
        <v>0</v>
      </c>
      <c r="J452" s="468">
        <f>IFERROR(SUMIF(Лист1!$A:$A,Лист3!$A452,Лист1!N:N)/$F452,0)</f>
        <v>0</v>
      </c>
      <c r="K452" s="468">
        <f>IFERROR(SUMIF(Лист1!$A:$A,Лист3!$A452,Лист1!O:O)/$F452,0)</f>
        <v>0</v>
      </c>
      <c r="L452" s="468">
        <f>IFERROR(SUMIF(Лист1!$A:$A,Лист3!$A452,Лист1!P:P)/$F452,0)</f>
        <v>0</v>
      </c>
    </row>
    <row r="453" spans="1:12" s="26" customFormat="1" x14ac:dyDescent="0.2">
      <c r="A453" s="340" t="s">
        <v>564</v>
      </c>
      <c r="B453" s="263" t="s">
        <v>563</v>
      </c>
      <c r="C453" s="112" t="s">
        <v>182</v>
      </c>
      <c r="D453" s="112">
        <v>4</v>
      </c>
      <c r="E453" s="127" t="s">
        <v>126</v>
      </c>
      <c r="F453" s="112">
        <v>100</v>
      </c>
      <c r="G453" s="468">
        <f>IFERROR(SUMIF(Лист1!$A:$A,Лист3!$A453,Лист1!K:K)/$F453,0)</f>
        <v>0</v>
      </c>
      <c r="H453" s="468">
        <f>IFERROR(SUMIF(Лист1!$A:$A,Лист3!$A453,Лист1!L:L)/$F453,0)</f>
        <v>0</v>
      </c>
      <c r="I453" s="468">
        <f>IFERROR(SUMIF(Лист1!$A:$A,Лист3!$A453,Лист1!M:M)/$F453,0)</f>
        <v>0</v>
      </c>
      <c r="J453" s="468">
        <f>IFERROR(SUMIF(Лист1!$A:$A,Лист3!$A453,Лист1!N:N)/$F453,0)</f>
        <v>0</v>
      </c>
      <c r="K453" s="468">
        <f>IFERROR(SUMIF(Лист1!$A:$A,Лист3!$A453,Лист1!O:O)/$F453,0)</f>
        <v>0</v>
      </c>
      <c r="L453" s="468">
        <f>IFERROR(SUMIF(Лист1!$A:$A,Лист3!$A453,Лист1!P:P)/$F453,0)</f>
        <v>0</v>
      </c>
    </row>
    <row r="454" spans="1:12" s="26" customFormat="1" x14ac:dyDescent="0.2">
      <c r="A454" s="340" t="s">
        <v>1011</v>
      </c>
      <c r="B454" s="263" t="s">
        <v>1010</v>
      </c>
      <c r="C454" s="112" t="s">
        <v>194</v>
      </c>
      <c r="D454" s="112">
        <v>10</v>
      </c>
      <c r="E454" s="127" t="s">
        <v>126</v>
      </c>
      <c r="F454" s="112">
        <v>72</v>
      </c>
      <c r="G454" s="468">
        <f>IFERROR(SUMIF(Лист1!$A:$A,Лист3!$A454,Лист1!K:K)/$F454,0)</f>
        <v>0</v>
      </c>
      <c r="H454" s="468">
        <f>IFERROR(SUMIF(Лист1!$A:$A,Лист3!$A454,Лист1!L:L)/$F454,0)</f>
        <v>0</v>
      </c>
      <c r="I454" s="468">
        <f>IFERROR(SUMIF(Лист1!$A:$A,Лист3!$A454,Лист1!M:M)/$F454,0)</f>
        <v>0</v>
      </c>
      <c r="J454" s="468">
        <f>IFERROR(SUMIF(Лист1!$A:$A,Лист3!$A454,Лист1!N:N)/$F454,0)</f>
        <v>0</v>
      </c>
      <c r="K454" s="468">
        <f>IFERROR(SUMIF(Лист1!$A:$A,Лист3!$A454,Лист1!O:O)/$F454,0)</f>
        <v>0</v>
      </c>
      <c r="L454" s="468">
        <f>IFERROR(SUMIF(Лист1!$A:$A,Лист3!$A454,Лист1!P:P)/$F454,0)</f>
        <v>0</v>
      </c>
    </row>
    <row r="455" spans="1:12" s="26" customFormat="1" x14ac:dyDescent="0.2">
      <c r="A455" s="340" t="s">
        <v>645</v>
      </c>
      <c r="B455" s="263" t="s">
        <v>646</v>
      </c>
      <c r="C455" s="112" t="s">
        <v>182</v>
      </c>
      <c r="D455" s="112">
        <v>4</v>
      </c>
      <c r="E455" s="127" t="s">
        <v>126</v>
      </c>
      <c r="F455" s="112">
        <v>100</v>
      </c>
      <c r="G455" s="468">
        <f>IFERROR(SUMIF(Лист1!$A:$A,Лист3!$A455,Лист1!K:K)/$F455,0)</f>
        <v>0</v>
      </c>
      <c r="H455" s="468">
        <f>IFERROR(SUMIF(Лист1!$A:$A,Лист3!$A455,Лист1!L:L)/$F455,0)</f>
        <v>0</v>
      </c>
      <c r="I455" s="468">
        <f>IFERROR(SUMIF(Лист1!$A:$A,Лист3!$A455,Лист1!M:M)/$F455,0)</f>
        <v>0</v>
      </c>
      <c r="J455" s="468">
        <f>IFERROR(SUMIF(Лист1!$A:$A,Лист3!$A455,Лист1!N:N)/$F455,0)</f>
        <v>0</v>
      </c>
      <c r="K455" s="468">
        <f>IFERROR(SUMIF(Лист1!$A:$A,Лист3!$A455,Лист1!O:O)/$F455,0)</f>
        <v>0</v>
      </c>
      <c r="L455" s="468">
        <f>IFERROR(SUMIF(Лист1!$A:$A,Лист3!$A455,Лист1!P:P)/$F455,0)</f>
        <v>0</v>
      </c>
    </row>
    <row r="456" spans="1:12" s="26" customFormat="1" x14ac:dyDescent="0.2">
      <c r="A456" s="340">
        <v>32711</v>
      </c>
      <c r="B456" s="678" t="s">
        <v>570</v>
      </c>
      <c r="C456" s="112" t="s">
        <v>182</v>
      </c>
      <c r="D456" s="112">
        <v>4</v>
      </c>
      <c r="E456" s="127" t="s">
        <v>126</v>
      </c>
      <c r="F456" s="112">
        <v>100</v>
      </c>
      <c r="G456" s="468">
        <f>IFERROR(SUMIF(Лист1!$A:$A,Лист3!$A456,Лист1!K:K)/$F456,0)</f>
        <v>0</v>
      </c>
      <c r="H456" s="468">
        <f>IFERROR(SUMIF(Лист1!$A:$A,Лист3!$A456,Лист1!L:L)/$F456,0)</f>
        <v>0</v>
      </c>
      <c r="I456" s="468">
        <f>IFERROR(SUMIF(Лист1!$A:$A,Лист3!$A456,Лист1!M:M)/$F456,0)</f>
        <v>0</v>
      </c>
      <c r="J456" s="468">
        <f>IFERROR(SUMIF(Лист1!$A:$A,Лист3!$A456,Лист1!N:N)/$F456,0)</f>
        <v>0</v>
      </c>
      <c r="K456" s="468">
        <f>IFERROR(SUMIF(Лист1!$A:$A,Лист3!$A456,Лист1!O:O)/$F456,0)</f>
        <v>0</v>
      </c>
      <c r="L456" s="468">
        <f>IFERROR(SUMIF(Лист1!$A:$A,Лист3!$A456,Лист1!P:P)/$F456,0)</f>
        <v>0</v>
      </c>
    </row>
    <row r="457" spans="1:12" s="26" customFormat="1" x14ac:dyDescent="0.2">
      <c r="A457" s="340" t="s">
        <v>1313</v>
      </c>
      <c r="B457" s="678" t="s">
        <v>1312</v>
      </c>
      <c r="C457" s="112" t="s">
        <v>118</v>
      </c>
      <c r="D457" s="112">
        <v>10</v>
      </c>
      <c r="E457" s="127" t="s">
        <v>126</v>
      </c>
      <c r="F457" s="112">
        <v>128</v>
      </c>
      <c r="G457" s="468">
        <f>IFERROR(SUMIF(Лист1!$A:$A,Лист3!$A457,Лист1!K:K)/$F457,0)</f>
        <v>0</v>
      </c>
      <c r="H457" s="468">
        <f>IFERROR(SUMIF(Лист1!$A:$A,Лист3!$A457,Лист1!L:L)/$F457,0)</f>
        <v>0</v>
      </c>
      <c r="I457" s="468">
        <f>IFERROR(SUMIF(Лист1!$A:$A,Лист3!$A457,Лист1!M:M)/$F457,0)</f>
        <v>0</v>
      </c>
      <c r="J457" s="468">
        <f>IFERROR(SUMIF(Лист1!$A:$A,Лист3!$A457,Лист1!N:N)/$F457,0)</f>
        <v>0</v>
      </c>
      <c r="K457" s="468">
        <f>IFERROR(SUMIF(Лист1!$A:$A,Лист3!$A457,Лист1!O:O)/$F457,0)</f>
        <v>0</v>
      </c>
      <c r="L457" s="468">
        <f>IFERROR(SUMIF(Лист1!$A:$A,Лист3!$A457,Лист1!P:P)/$F457,0)</f>
        <v>0</v>
      </c>
    </row>
    <row r="458" spans="1:12" s="26" customFormat="1" x14ac:dyDescent="0.2">
      <c r="A458" s="340" t="s">
        <v>1084</v>
      </c>
      <c r="B458" s="678" t="s">
        <v>1083</v>
      </c>
      <c r="C458" s="112" t="s">
        <v>194</v>
      </c>
      <c r="D458" s="112">
        <v>10</v>
      </c>
      <c r="E458" s="127" t="s">
        <v>126</v>
      </c>
      <c r="F458" s="112">
        <v>72</v>
      </c>
      <c r="G458" s="468">
        <f>IFERROR(SUMIF(Лист1!$A:$A,Лист3!$A458,Лист1!K:K)/$F458,0)</f>
        <v>0</v>
      </c>
      <c r="H458" s="468">
        <f>IFERROR(SUMIF(Лист1!$A:$A,Лист3!$A458,Лист1!L:L)/$F458,0)</f>
        <v>0</v>
      </c>
      <c r="I458" s="468">
        <f>IFERROR(SUMIF(Лист1!$A:$A,Лист3!$A458,Лист1!M:M)/$F458,0)</f>
        <v>0</v>
      </c>
      <c r="J458" s="468">
        <f>IFERROR(SUMIF(Лист1!$A:$A,Лист3!$A458,Лист1!N:N)/$F458,0)</f>
        <v>0</v>
      </c>
      <c r="K458" s="468">
        <f>IFERROR(SUMIF(Лист1!$A:$A,Лист3!$A458,Лист1!O:O)/$F458,0)</f>
        <v>0</v>
      </c>
      <c r="L458" s="468">
        <f>IFERROR(SUMIF(Лист1!$A:$A,Лист3!$A458,Лист1!P:P)/$F458,0)</f>
        <v>0</v>
      </c>
    </row>
    <row r="459" spans="1:12" s="26" customFormat="1" x14ac:dyDescent="0.2">
      <c r="A459" s="340" t="s">
        <v>893</v>
      </c>
      <c r="B459" s="678" t="s">
        <v>892</v>
      </c>
      <c r="C459" s="112">
        <v>4</v>
      </c>
      <c r="D459" s="112"/>
      <c r="E459" s="127" t="s">
        <v>126</v>
      </c>
      <c r="F459" s="112">
        <v>100</v>
      </c>
      <c r="G459" s="468">
        <f>IFERROR(SUMIF(Лист1!$A:$A,Лист3!$A459,Лист1!K:K)/$F459,0)</f>
        <v>0</v>
      </c>
      <c r="H459" s="468">
        <f>IFERROR(SUMIF(Лист1!$A:$A,Лист3!$A459,Лист1!L:L)/$F459,0)</f>
        <v>0</v>
      </c>
      <c r="I459" s="468">
        <f>IFERROR(SUMIF(Лист1!$A:$A,Лист3!$A459,Лист1!M:M)/$F459,0)</f>
        <v>0</v>
      </c>
      <c r="J459" s="468">
        <f>IFERROR(SUMIF(Лист1!$A:$A,Лист3!$A459,Лист1!N:N)/$F459,0)</f>
        <v>0</v>
      </c>
      <c r="K459" s="468">
        <f>IFERROR(SUMIF(Лист1!$A:$A,Лист3!$A459,Лист1!O:O)/$F459,0)</f>
        <v>0</v>
      </c>
      <c r="L459" s="468">
        <f>IFERROR(SUMIF(Лист1!$A:$A,Лист3!$A459,Лист1!P:P)/$F459,0)</f>
        <v>0</v>
      </c>
    </row>
    <row r="460" spans="1:12" s="26" customFormat="1" x14ac:dyDescent="0.2">
      <c r="A460" s="340" t="s">
        <v>800</v>
      </c>
      <c r="B460" s="263" t="s">
        <v>809</v>
      </c>
      <c r="C460" s="112" t="s">
        <v>182</v>
      </c>
      <c r="D460" s="112">
        <v>4</v>
      </c>
      <c r="E460" s="127" t="s">
        <v>126</v>
      </c>
      <c r="F460" s="112">
        <v>100</v>
      </c>
      <c r="G460" s="468">
        <f>IFERROR(SUMIF(Лист1!$A:$A,Лист3!$A460,Лист1!K:K)/$F460,0)</f>
        <v>0</v>
      </c>
      <c r="H460" s="468">
        <f>IFERROR(SUMIF(Лист1!$A:$A,Лист3!$A460,Лист1!L:L)/$F460,0)</f>
        <v>0</v>
      </c>
      <c r="I460" s="468">
        <f>IFERROR(SUMIF(Лист1!$A:$A,Лист3!$A460,Лист1!M:M)/$F460,0)</f>
        <v>0</v>
      </c>
      <c r="J460" s="468">
        <f>IFERROR(SUMIF(Лист1!$A:$A,Лист3!$A460,Лист1!N:N)/$F460,0)</f>
        <v>0</v>
      </c>
      <c r="K460" s="468">
        <f>IFERROR(SUMIF(Лист1!$A:$A,Лист3!$A460,Лист1!O:O)/$F460,0)</f>
        <v>0</v>
      </c>
      <c r="L460" s="468">
        <f>IFERROR(SUMIF(Лист1!$A:$A,Лист3!$A460,Лист1!P:P)/$F460,0)</f>
        <v>0</v>
      </c>
    </row>
    <row r="461" spans="1:12" s="26" customFormat="1" hidden="1" x14ac:dyDescent="0.2">
      <c r="A461" s="340"/>
      <c r="B461" s="263" t="s">
        <v>455</v>
      </c>
      <c r="C461" s="112" t="s">
        <v>189</v>
      </c>
      <c r="D461" s="112">
        <v>15</v>
      </c>
      <c r="E461" s="127" t="s">
        <v>126</v>
      </c>
      <c r="F461" s="112">
        <v>96</v>
      </c>
      <c r="G461" s="468">
        <f>IFERROR(SUMIF(Лист1!$A:$A,Лист3!$A461,Лист1!K:K)/$F461,0)</f>
        <v>0</v>
      </c>
      <c r="H461" s="468">
        <f>IFERROR(SUMIF(Лист1!$A:$A,Лист3!$A461,Лист1!L:L)/$F461,0)</f>
        <v>0</v>
      </c>
      <c r="I461" s="468">
        <f>IFERROR(SUMIF(Лист1!$A:$A,Лист3!$A461,Лист1!M:M)/$F461,0)</f>
        <v>0</v>
      </c>
      <c r="J461" s="468">
        <f>IFERROR(SUMIF(Лист1!$A:$A,Лист3!$A461,Лист1!N:N)/$F461,0)</f>
        <v>0</v>
      </c>
      <c r="K461" s="468">
        <f>IFERROR(SUMIF(Лист1!$A:$A,Лист3!$A461,Лист1!O:O)/$F461,0)</f>
        <v>0</v>
      </c>
      <c r="L461" s="468">
        <f>IFERROR(SUMIF(Лист1!$A:$A,Лист3!$A461,Лист1!P:P)/$F461,0)</f>
        <v>0</v>
      </c>
    </row>
    <row r="462" spans="1:12" s="26" customFormat="1" x14ac:dyDescent="0.2">
      <c r="A462" s="340" t="s">
        <v>797</v>
      </c>
      <c r="B462" s="263" t="s">
        <v>799</v>
      </c>
      <c r="C462" s="112" t="s">
        <v>182</v>
      </c>
      <c r="D462" s="112">
        <v>4</v>
      </c>
      <c r="E462" s="127" t="s">
        <v>126</v>
      </c>
      <c r="F462" s="112">
        <v>100</v>
      </c>
      <c r="G462" s="468">
        <f>IFERROR(SUMIF(Лист1!$A:$A,Лист3!$A462,Лист1!K:K)/$F462,0)</f>
        <v>0</v>
      </c>
      <c r="H462" s="468">
        <f>IFERROR(SUMIF(Лист1!$A:$A,Лист3!$A462,Лист1!L:L)/$F462,0)</f>
        <v>0</v>
      </c>
      <c r="I462" s="468">
        <f>IFERROR(SUMIF(Лист1!$A:$A,Лист3!$A462,Лист1!M:M)/$F462,0)</f>
        <v>0</v>
      </c>
      <c r="J462" s="468">
        <f>IFERROR(SUMIF(Лист1!$A:$A,Лист3!$A462,Лист1!N:N)/$F462,0)</f>
        <v>0</v>
      </c>
      <c r="K462" s="468">
        <f>IFERROR(SUMIF(Лист1!$A:$A,Лист3!$A462,Лист1!O:O)/$F462,0)</f>
        <v>0</v>
      </c>
      <c r="L462" s="468">
        <f>IFERROR(SUMIF(Лист1!$A:$A,Лист3!$A462,Лист1!P:P)/$F462,0)</f>
        <v>0</v>
      </c>
    </row>
    <row r="463" spans="1:12" s="26" customFormat="1" x14ac:dyDescent="0.2">
      <c r="A463" s="340" t="s">
        <v>371</v>
      </c>
      <c r="B463" s="263" t="s">
        <v>196</v>
      </c>
      <c r="C463" s="112" t="s">
        <v>197</v>
      </c>
      <c r="D463" s="112">
        <v>20</v>
      </c>
      <c r="E463" s="127" t="s">
        <v>126</v>
      </c>
      <c r="F463" s="112">
        <v>63</v>
      </c>
      <c r="G463" s="468">
        <f>IFERROR(SUMIF(Лист1!$A:$A,Лист3!$A463,Лист1!K:K)/$F463,0)</f>
        <v>0</v>
      </c>
      <c r="H463" s="468">
        <f>IFERROR(SUMIF(Лист1!$A:$A,Лист3!$A463,Лист1!L:L)/$F463,0)</f>
        <v>0</v>
      </c>
      <c r="I463" s="468">
        <f>IFERROR(SUMIF(Лист1!$A:$A,Лист3!$A463,Лист1!M:M)/$F463,0)</f>
        <v>0</v>
      </c>
      <c r="J463" s="468">
        <f>IFERROR(SUMIF(Лист1!$A:$A,Лист3!$A463,Лист1!N:N)/$F463,0)</f>
        <v>0</v>
      </c>
      <c r="K463" s="468">
        <f>IFERROR(SUMIF(Лист1!$A:$A,Лист3!$A463,Лист1!O:O)/$F463,0)</f>
        <v>0</v>
      </c>
      <c r="L463" s="468">
        <f>IFERROR(SUMIF(Лист1!$A:$A,Лист3!$A463,Лист1!P:P)/$F463,0)</f>
        <v>0</v>
      </c>
    </row>
    <row r="464" spans="1:12" s="26" customFormat="1" x14ac:dyDescent="0.2">
      <c r="A464" s="340" t="s">
        <v>805</v>
      </c>
      <c r="B464" s="263" t="s">
        <v>807</v>
      </c>
      <c r="C464" s="112" t="s">
        <v>182</v>
      </c>
      <c r="D464" s="112">
        <v>4</v>
      </c>
      <c r="E464" s="127" t="s">
        <v>126</v>
      </c>
      <c r="F464" s="112">
        <v>100</v>
      </c>
      <c r="G464" s="468">
        <f>IFERROR(SUMIF(Лист1!$A:$A,Лист3!$A464,Лист1!K:K)/$F464,0)</f>
        <v>0</v>
      </c>
      <c r="H464" s="468">
        <f>IFERROR(SUMIF(Лист1!$A:$A,Лист3!$A464,Лист1!L:L)/$F464,0)</f>
        <v>0</v>
      </c>
      <c r="I464" s="468">
        <f>IFERROR(SUMIF(Лист1!$A:$A,Лист3!$A464,Лист1!M:M)/$F464,0)</f>
        <v>0</v>
      </c>
      <c r="J464" s="468">
        <f>IFERROR(SUMIF(Лист1!$A:$A,Лист3!$A464,Лист1!N:N)/$F464,0)</f>
        <v>0</v>
      </c>
      <c r="K464" s="468">
        <f>IFERROR(SUMIF(Лист1!$A:$A,Лист3!$A464,Лист1!O:O)/$F464,0)</f>
        <v>0</v>
      </c>
      <c r="L464" s="468">
        <f>IFERROR(SUMIF(Лист1!$A:$A,Лист3!$A464,Лист1!P:P)/$F464,0)</f>
        <v>0</v>
      </c>
    </row>
    <row r="465" spans="1:12" s="26" customFormat="1" x14ac:dyDescent="0.2">
      <c r="A465" s="340" t="s">
        <v>788</v>
      </c>
      <c r="B465" s="263" t="s">
        <v>789</v>
      </c>
      <c r="C465" s="112" t="s">
        <v>182</v>
      </c>
      <c r="D465" s="112">
        <v>4</v>
      </c>
      <c r="E465" s="127" t="s">
        <v>126</v>
      </c>
      <c r="F465" s="112">
        <v>100</v>
      </c>
      <c r="G465" s="468">
        <f>IFERROR(SUMIF(Лист1!$A:$A,Лист3!$A465,Лист1!K:K)/$F465,0)</f>
        <v>0</v>
      </c>
      <c r="H465" s="468">
        <f>IFERROR(SUMIF(Лист1!$A:$A,Лист3!$A465,Лист1!L:L)/$F465,0)</f>
        <v>0</v>
      </c>
      <c r="I465" s="468">
        <f>IFERROR(SUMIF(Лист1!$A:$A,Лист3!$A465,Лист1!M:M)/$F465,0)</f>
        <v>0</v>
      </c>
      <c r="J465" s="468">
        <f>IFERROR(SUMIF(Лист1!$A:$A,Лист3!$A465,Лист1!N:N)/$F465,0)</f>
        <v>0</v>
      </c>
      <c r="K465" s="468">
        <f>IFERROR(SUMIF(Лист1!$A:$A,Лист3!$A465,Лист1!O:O)/$F465,0)</f>
        <v>0</v>
      </c>
      <c r="L465" s="468">
        <f>IFERROR(SUMIF(Лист1!$A:$A,Лист3!$A465,Лист1!P:P)/$F465,0)</f>
        <v>0</v>
      </c>
    </row>
    <row r="466" spans="1:12" s="26" customFormat="1" x14ac:dyDescent="0.2">
      <c r="A466" s="340" t="s">
        <v>909</v>
      </c>
      <c r="B466" s="263" t="s">
        <v>908</v>
      </c>
      <c r="C466" s="112" t="s">
        <v>202</v>
      </c>
      <c r="D466" s="112"/>
      <c r="E466" s="127" t="s">
        <v>126</v>
      </c>
      <c r="F466" s="112">
        <v>100</v>
      </c>
      <c r="G466" s="468">
        <f>IFERROR(SUMIF(Лист1!$A:$A,Лист3!$A466,Лист1!K:K)/$F466,0)</f>
        <v>0</v>
      </c>
      <c r="H466" s="468">
        <f>IFERROR(SUMIF(Лист1!$A:$A,Лист3!$A466,Лист1!L:L)/$F466,0)</f>
        <v>0</v>
      </c>
      <c r="I466" s="468">
        <f>IFERROR(SUMIF(Лист1!$A:$A,Лист3!$A466,Лист1!M:M)/$F466,0)</f>
        <v>0</v>
      </c>
      <c r="J466" s="468">
        <f>IFERROR(SUMIF(Лист1!$A:$A,Лист3!$A466,Лист1!N:N)/$F466,0)</f>
        <v>0</v>
      </c>
      <c r="K466" s="468">
        <f>IFERROR(SUMIF(Лист1!$A:$A,Лист3!$A466,Лист1!O:O)/$F466,0)</f>
        <v>0</v>
      </c>
      <c r="L466" s="468">
        <f>IFERROR(SUMIF(Лист1!$A:$A,Лист3!$A466,Лист1!P:P)/$F466,0)</f>
        <v>0</v>
      </c>
    </row>
    <row r="467" spans="1:12" s="26" customFormat="1" x14ac:dyDescent="0.2">
      <c r="A467" s="340" t="s">
        <v>803</v>
      </c>
      <c r="B467" s="263" t="s">
        <v>804</v>
      </c>
      <c r="C467" s="112" t="s">
        <v>182</v>
      </c>
      <c r="D467" s="112">
        <v>4</v>
      </c>
      <c r="E467" s="127" t="s">
        <v>126</v>
      </c>
      <c r="F467" s="112">
        <v>100</v>
      </c>
      <c r="G467" s="468">
        <f>IFERROR(SUMIF(Лист1!$A:$A,Лист3!$A467,Лист1!K:K)/$F467,0)</f>
        <v>0</v>
      </c>
      <c r="H467" s="468">
        <f>IFERROR(SUMIF(Лист1!$A:$A,Лист3!$A467,Лист1!L:L)/$F467,0)</f>
        <v>0</v>
      </c>
      <c r="I467" s="468">
        <f>IFERROR(SUMIF(Лист1!$A:$A,Лист3!$A467,Лист1!M:M)/$F467,0)</f>
        <v>0</v>
      </c>
      <c r="J467" s="468">
        <f>IFERROR(SUMIF(Лист1!$A:$A,Лист3!$A467,Лист1!N:N)/$F467,0)</f>
        <v>0</v>
      </c>
      <c r="K467" s="468">
        <f>IFERROR(SUMIF(Лист1!$A:$A,Лист3!$A467,Лист1!O:O)/$F467,0)</f>
        <v>0</v>
      </c>
      <c r="L467" s="468">
        <f>IFERROR(SUMIF(Лист1!$A:$A,Лист3!$A467,Лист1!P:P)/$F467,0)</f>
        <v>0</v>
      </c>
    </row>
    <row r="468" spans="1:12" s="26" customFormat="1" ht="13.5" thickBot="1" x14ac:dyDescent="0.25">
      <c r="A468" s="340" t="s">
        <v>801</v>
      </c>
      <c r="B468" s="263" t="s">
        <v>802</v>
      </c>
      <c r="C468" s="112" t="s">
        <v>182</v>
      </c>
      <c r="D468" s="112">
        <v>4</v>
      </c>
      <c r="E468" s="127" t="s">
        <v>126</v>
      </c>
      <c r="F468" s="112">
        <v>100</v>
      </c>
      <c r="G468" s="468">
        <f>IFERROR(SUMIF(Лист1!$A:$A,Лист3!$A468,Лист1!K:K)/$F468,0)</f>
        <v>0</v>
      </c>
      <c r="H468" s="468">
        <f>IFERROR(SUMIF(Лист1!$A:$A,Лист3!$A468,Лист1!L:L)/$F468,0)</f>
        <v>0</v>
      </c>
      <c r="I468" s="468">
        <f>IFERROR(SUMIF(Лист1!$A:$A,Лист3!$A468,Лист1!M:M)/$F468,0)</f>
        <v>0</v>
      </c>
      <c r="J468" s="468">
        <f>IFERROR(SUMIF(Лист1!$A:$A,Лист3!$A468,Лист1!N:N)/$F468,0)</f>
        <v>0</v>
      </c>
      <c r="K468" s="468">
        <f>IFERROR(SUMIF(Лист1!$A:$A,Лист3!$A468,Лист1!O:O)/$F468,0)</f>
        <v>0</v>
      </c>
      <c r="L468" s="468">
        <f>IFERROR(SUMIF(Лист1!$A:$A,Лист3!$A468,Лист1!P:P)/$F468,0)</f>
        <v>0</v>
      </c>
    </row>
    <row r="469" spans="1:12" s="26" customFormat="1" x14ac:dyDescent="0.2">
      <c r="A469" s="340" t="s">
        <v>393</v>
      </c>
      <c r="B469" s="264" t="s">
        <v>394</v>
      </c>
      <c r="C469" s="111">
        <v>3</v>
      </c>
      <c r="D469" s="111"/>
      <c r="E469" s="131" t="s">
        <v>62</v>
      </c>
      <c r="F469" s="111">
        <v>100</v>
      </c>
      <c r="G469" s="468">
        <f>IFERROR(SUMIF(Лист1!$A:$A,Лист3!$A469,Лист1!K:K)/$F469,0)</f>
        <v>0</v>
      </c>
      <c r="H469" s="468">
        <f>IFERROR(SUMIF(Лист1!$A:$A,Лист3!$A469,Лист1!L:L)/$F469,0)</f>
        <v>0</v>
      </c>
      <c r="I469" s="468">
        <f>IFERROR(SUMIF(Лист1!$A:$A,Лист3!$A469,Лист1!M:M)/$F469,0)</f>
        <v>0</v>
      </c>
      <c r="J469" s="468">
        <f>IFERROR(SUMIF(Лист1!$A:$A,Лист3!$A469,Лист1!N:N)/$F469,0)</f>
        <v>0</v>
      </c>
      <c r="K469" s="468">
        <f>IFERROR(SUMIF(Лист1!$A:$A,Лист3!$A469,Лист1!O:O)/$F469,0)</f>
        <v>0</v>
      </c>
      <c r="L469" s="468">
        <f>IFERROR(SUMIF(Лист1!$A:$A,Лист3!$A469,Лист1!P:P)/$F469,0)</f>
        <v>0</v>
      </c>
    </row>
    <row r="470" spans="1:12" s="26" customFormat="1" x14ac:dyDescent="0.2">
      <c r="A470" s="340" t="s">
        <v>600</v>
      </c>
      <c r="B470" s="556" t="s">
        <v>598</v>
      </c>
      <c r="C470" s="567">
        <v>1.5</v>
      </c>
      <c r="D470" s="567"/>
      <c r="E470" s="127" t="s">
        <v>62</v>
      </c>
      <c r="F470" s="567">
        <v>160</v>
      </c>
      <c r="G470" s="468">
        <f>IFERROR(SUMIF(Лист1!$A:$A,Лист3!$A470,Лист1!K:K)/$F470,0)</f>
        <v>0</v>
      </c>
      <c r="H470" s="468">
        <f>IFERROR(SUMIF(Лист1!$A:$A,Лист3!$A470,Лист1!L:L)/$F470,0)</f>
        <v>0</v>
      </c>
      <c r="I470" s="468">
        <f>IFERROR(SUMIF(Лист1!$A:$A,Лист3!$A470,Лист1!M:M)/$F470,0)</f>
        <v>0</v>
      </c>
      <c r="J470" s="468">
        <f>IFERROR(SUMIF(Лист1!$A:$A,Лист3!$A470,Лист1!N:N)/$F470,0)</f>
        <v>0</v>
      </c>
      <c r="K470" s="468">
        <f>IFERROR(SUMIF(Лист1!$A:$A,Лист3!$A470,Лист1!O:O)/$F470,0)</f>
        <v>0</v>
      </c>
      <c r="L470" s="468">
        <f>IFERROR(SUMIF(Лист1!$A:$A,Лист3!$A470,Лист1!P:P)/$F470,0)</f>
        <v>0</v>
      </c>
    </row>
    <row r="471" spans="1:12" s="26" customFormat="1" x14ac:dyDescent="0.2">
      <c r="A471" s="340" t="s">
        <v>395</v>
      </c>
      <c r="B471" s="263" t="s">
        <v>396</v>
      </c>
      <c r="C471" s="112">
        <v>3</v>
      </c>
      <c r="D471" s="112"/>
      <c r="E471" s="127" t="s">
        <v>62</v>
      </c>
      <c r="F471" s="112">
        <v>100</v>
      </c>
      <c r="G471" s="468">
        <f>IFERROR(SUMIF(Лист1!$A:$A,Лист3!$A471,Лист1!K:K)/$F471,0)</f>
        <v>0</v>
      </c>
      <c r="H471" s="468">
        <f>IFERROR(SUMIF(Лист1!$A:$A,Лист3!$A471,Лист1!L:L)/$F471,0)</f>
        <v>0</v>
      </c>
      <c r="I471" s="468">
        <f>IFERROR(SUMIF(Лист1!$A:$A,Лист3!$A471,Лист1!M:M)/$F471,0)</f>
        <v>0</v>
      </c>
      <c r="J471" s="468">
        <f>IFERROR(SUMIF(Лист1!$A:$A,Лист3!$A471,Лист1!N:N)/$F471,0)</f>
        <v>0</v>
      </c>
      <c r="K471" s="468">
        <f>IFERROR(SUMIF(Лист1!$A:$A,Лист3!$A471,Лист1!O:O)/$F471,0)</f>
        <v>0</v>
      </c>
      <c r="L471" s="468">
        <f>IFERROR(SUMIF(Лист1!$A:$A,Лист3!$A471,Лист1!P:P)/$F471,0)</f>
        <v>0</v>
      </c>
    </row>
    <row r="472" spans="1:12" s="26" customFormat="1" x14ac:dyDescent="0.2">
      <c r="A472" s="340" t="s">
        <v>602</v>
      </c>
      <c r="B472" s="263" t="s">
        <v>601</v>
      </c>
      <c r="C472" s="567">
        <v>1.5</v>
      </c>
      <c r="D472" s="567"/>
      <c r="E472" s="127" t="s">
        <v>62</v>
      </c>
      <c r="F472" s="567">
        <v>160</v>
      </c>
      <c r="G472" s="468">
        <f>IFERROR(SUMIF(Лист1!$A:$A,Лист3!$A472,Лист1!K:K)/$F472,0)</f>
        <v>0</v>
      </c>
      <c r="H472" s="468">
        <f>IFERROR(SUMIF(Лист1!$A:$A,Лист3!$A472,Лист1!L:L)/$F472,0)</f>
        <v>0</v>
      </c>
      <c r="I472" s="468">
        <f>IFERROR(SUMIF(Лист1!$A:$A,Лист3!$A472,Лист1!M:M)/$F472,0)</f>
        <v>0</v>
      </c>
      <c r="J472" s="468">
        <f>IFERROR(SUMIF(Лист1!$A:$A,Лист3!$A472,Лист1!N:N)/$F472,0)</f>
        <v>0</v>
      </c>
      <c r="K472" s="468">
        <f>IFERROR(SUMIF(Лист1!$A:$A,Лист3!$A472,Лист1!O:O)/$F472,0)</f>
        <v>0</v>
      </c>
      <c r="L472" s="468">
        <f>IFERROR(SUMIF(Лист1!$A:$A,Лист3!$A472,Лист1!P:P)/$F472,0)</f>
        <v>0</v>
      </c>
    </row>
    <row r="473" spans="1:12" s="26" customFormat="1" x14ac:dyDescent="0.2">
      <c r="A473" s="340" t="s">
        <v>823</v>
      </c>
      <c r="B473" s="263" t="s">
        <v>718</v>
      </c>
      <c r="C473" s="112">
        <v>3</v>
      </c>
      <c r="D473" s="112"/>
      <c r="E473" s="127" t="s">
        <v>62</v>
      </c>
      <c r="F473" s="112">
        <v>100</v>
      </c>
      <c r="G473" s="468">
        <f>IFERROR(SUMIF(Лист1!$A:$A,Лист3!$A473,Лист1!K:K)/$F473,0)</f>
        <v>0</v>
      </c>
      <c r="H473" s="468">
        <f>IFERROR(SUMIF(Лист1!$A:$A,Лист3!$A473,Лист1!L:L)/$F473,0)</f>
        <v>0</v>
      </c>
      <c r="I473" s="468">
        <f>IFERROR(SUMIF(Лист1!$A:$A,Лист3!$A473,Лист1!M:M)/$F473,0)</f>
        <v>0</v>
      </c>
      <c r="J473" s="468">
        <f>IFERROR(SUMIF(Лист1!$A:$A,Лист3!$A473,Лист1!N:N)/$F473,0)</f>
        <v>0</v>
      </c>
      <c r="K473" s="468">
        <f>IFERROR(SUMIF(Лист1!$A:$A,Лист3!$A473,Лист1!O:O)/$F473,0)</f>
        <v>0</v>
      </c>
      <c r="L473" s="468">
        <f>IFERROR(SUMIF(Лист1!$A:$A,Лист3!$A473,Лист1!P:P)/$F473,0)</f>
        <v>0</v>
      </c>
    </row>
    <row r="474" spans="1:12" s="26" customFormat="1" x14ac:dyDescent="0.2">
      <c r="A474" s="340" t="s">
        <v>917</v>
      </c>
      <c r="B474" s="263" t="s">
        <v>916</v>
      </c>
      <c r="C474" s="746">
        <v>1.5</v>
      </c>
      <c r="D474" s="746"/>
      <c r="E474" s="127" t="s">
        <v>62</v>
      </c>
      <c r="F474" s="746">
        <v>160</v>
      </c>
      <c r="G474" s="468">
        <f>IFERROR(SUMIF(Лист1!$A:$A,Лист3!$A474,Лист1!K:K)/$F474,0)</f>
        <v>0</v>
      </c>
      <c r="H474" s="468">
        <f>IFERROR(SUMIF(Лист1!$A:$A,Лист3!$A474,Лист1!L:L)/$F474,0)</f>
        <v>0</v>
      </c>
      <c r="I474" s="468">
        <f>IFERROR(SUMIF(Лист1!$A:$A,Лист3!$A474,Лист1!M:M)/$F474,0)</f>
        <v>0</v>
      </c>
      <c r="J474" s="468">
        <f>IFERROR(SUMIF(Лист1!$A:$A,Лист3!$A474,Лист1!N:N)/$F474,0)</f>
        <v>0</v>
      </c>
      <c r="K474" s="468">
        <f>IFERROR(SUMIF(Лист1!$A:$A,Лист3!$A474,Лист1!O:O)/$F474,0)</f>
        <v>0</v>
      </c>
      <c r="L474" s="468">
        <f>IFERROR(SUMIF(Лист1!$A:$A,Лист3!$A474,Лист1!P:P)/$F474,0)</f>
        <v>0</v>
      </c>
    </row>
    <row r="475" spans="1:12" s="26" customFormat="1" x14ac:dyDescent="0.2">
      <c r="A475" s="340" t="s">
        <v>918</v>
      </c>
      <c r="B475" s="263" t="s">
        <v>919</v>
      </c>
      <c r="C475" s="112">
        <v>3</v>
      </c>
      <c r="D475" s="112"/>
      <c r="E475" s="127" t="s">
        <v>62</v>
      </c>
      <c r="F475" s="112">
        <v>100</v>
      </c>
      <c r="G475" s="468">
        <f>IFERROR(SUMIF(Лист1!$A:$A,Лист3!$A475,Лист1!K:K)/$F475,0)</f>
        <v>0</v>
      </c>
      <c r="H475" s="468">
        <f>IFERROR(SUMIF(Лист1!$A:$A,Лист3!$A475,Лист1!L:L)/$F475,0)</f>
        <v>0</v>
      </c>
      <c r="I475" s="468">
        <f>IFERROR(SUMIF(Лист1!$A:$A,Лист3!$A475,Лист1!M:M)/$F475,0)</f>
        <v>0</v>
      </c>
      <c r="J475" s="468">
        <f>IFERROR(SUMIF(Лист1!$A:$A,Лист3!$A475,Лист1!N:N)/$F475,0)</f>
        <v>0</v>
      </c>
      <c r="K475" s="468">
        <f>IFERROR(SUMIF(Лист1!$A:$A,Лист3!$A475,Лист1!O:O)/$F475,0)</f>
        <v>0</v>
      </c>
      <c r="L475" s="468">
        <f>IFERROR(SUMIF(Лист1!$A:$A,Лист3!$A475,Лист1!P:P)/$F475,0)</f>
        <v>0</v>
      </c>
    </row>
    <row r="476" spans="1:12" s="26" customFormat="1" x14ac:dyDescent="0.2">
      <c r="A476" s="340" t="s">
        <v>1361</v>
      </c>
      <c r="B476" s="263" t="s">
        <v>1360</v>
      </c>
      <c r="C476" s="1059" t="s">
        <v>1362</v>
      </c>
      <c r="D476" s="1059">
        <v>144</v>
      </c>
      <c r="E476" s="127" t="s">
        <v>62</v>
      </c>
      <c r="F476" s="1059">
        <v>72</v>
      </c>
      <c r="G476" s="468">
        <f>IFERROR(SUMIF(Лист1!$A:$A,Лист3!$A476,Лист1!K:K)/$F476,0)</f>
        <v>0</v>
      </c>
      <c r="H476" s="468">
        <f>IFERROR(SUMIF(Лист1!$A:$A,Лист3!$A476,Лист1!L:L)/$F476,0)</f>
        <v>0</v>
      </c>
      <c r="I476" s="468">
        <f>IFERROR(SUMIF(Лист1!$A:$A,Лист3!$A476,Лист1!M:M)/$F476,0)</f>
        <v>0</v>
      </c>
      <c r="J476" s="468">
        <f>IFERROR(SUMIF(Лист1!$A:$A,Лист3!$A476,Лист1!N:N)/$F476,0)</f>
        <v>0</v>
      </c>
      <c r="K476" s="468">
        <f>IFERROR(SUMIF(Лист1!$A:$A,Лист3!$A476,Лист1!O:O)/$F476,0)</f>
        <v>0</v>
      </c>
      <c r="L476" s="468">
        <f>IFERROR(SUMIF(Лист1!$A:$A,Лист3!$A476,Лист1!P:P)/$F476,0)</f>
        <v>0</v>
      </c>
    </row>
    <row r="477" spans="1:12" s="26" customFormat="1" x14ac:dyDescent="0.2">
      <c r="A477" s="340" t="s">
        <v>1130</v>
      </c>
      <c r="B477" s="263" t="s">
        <v>1129</v>
      </c>
      <c r="C477" s="869" t="s">
        <v>1134</v>
      </c>
      <c r="D477" s="869">
        <v>80</v>
      </c>
      <c r="E477" s="127" t="s">
        <v>126</v>
      </c>
      <c r="F477" s="869">
        <v>72</v>
      </c>
      <c r="G477" s="468">
        <f>IFERROR(SUMIF(Лист1!$A:$A,Лист3!$A477,Лист1!K:K)/$F477,0)</f>
        <v>0</v>
      </c>
      <c r="H477" s="468">
        <f>IFERROR(SUMIF(Лист1!$A:$A,Лист3!$A477,Лист1!L:L)/$F477,0)</f>
        <v>0</v>
      </c>
      <c r="I477" s="468">
        <f>IFERROR(SUMIF(Лист1!$A:$A,Лист3!$A477,Лист1!M:M)/$F477,0)</f>
        <v>0</v>
      </c>
      <c r="J477" s="468">
        <f>IFERROR(SUMIF(Лист1!$A:$A,Лист3!$A477,Лист1!N:N)/$F477,0)</f>
        <v>0</v>
      </c>
      <c r="K477" s="468">
        <f>IFERROR(SUMIF(Лист1!$A:$A,Лист3!$A477,Лист1!O:O)/$F477,0)</f>
        <v>0</v>
      </c>
      <c r="L477" s="468">
        <f>IFERROR(SUMIF(Лист1!$A:$A,Лист3!$A477,Лист1!P:P)/$F477,0)</f>
        <v>0</v>
      </c>
    </row>
    <row r="478" spans="1:12" s="26" customFormat="1" x14ac:dyDescent="0.2">
      <c r="A478" s="340" t="s">
        <v>750</v>
      </c>
      <c r="B478" s="263" t="s">
        <v>749</v>
      </c>
      <c r="C478" s="554" t="s">
        <v>573</v>
      </c>
      <c r="D478" s="554">
        <v>160</v>
      </c>
      <c r="E478" s="127" t="s">
        <v>62</v>
      </c>
      <c r="F478" s="554">
        <v>72</v>
      </c>
      <c r="G478" s="468">
        <f>IFERROR(SUMIF(Лист1!$A:$A,Лист3!$A478,Лист1!K:K)/$F478,0)</f>
        <v>0</v>
      </c>
      <c r="H478" s="468">
        <f>IFERROR(SUMIF(Лист1!$A:$A,Лист3!$A478,Лист1!L:L)/$F478,0)</f>
        <v>0</v>
      </c>
      <c r="I478" s="468">
        <f>IFERROR(SUMIF(Лист1!$A:$A,Лист3!$A478,Лист1!M:M)/$F478,0)</f>
        <v>0</v>
      </c>
      <c r="J478" s="468">
        <f>IFERROR(SUMIF(Лист1!$A:$A,Лист3!$A478,Лист1!N:N)/$F478,0)</f>
        <v>0</v>
      </c>
      <c r="K478" s="468">
        <f>IFERROR(SUMIF(Лист1!$A:$A,Лист3!$A478,Лист1!O:O)/$F478,0)</f>
        <v>0</v>
      </c>
      <c r="L478" s="468">
        <f>IFERROR(SUMIF(Лист1!$A:$A,Лист3!$A478,Лист1!P:P)/$F478,0)</f>
        <v>0</v>
      </c>
    </row>
    <row r="479" spans="1:12" s="26" customFormat="1" x14ac:dyDescent="0.2">
      <c r="A479" s="340" t="s">
        <v>748</v>
      </c>
      <c r="B479" s="263" t="s">
        <v>747</v>
      </c>
      <c r="C479" s="554" t="s">
        <v>573</v>
      </c>
      <c r="D479" s="554">
        <v>160</v>
      </c>
      <c r="E479" s="127" t="s">
        <v>62</v>
      </c>
      <c r="F479" s="112">
        <v>72</v>
      </c>
      <c r="G479" s="468">
        <f>IFERROR(SUMIF(Лист1!$A:$A,Лист3!$A479,Лист1!K:K)/$F479,0)</f>
        <v>0</v>
      </c>
      <c r="H479" s="468">
        <f>IFERROR(SUMIF(Лист1!$A:$A,Лист3!$A479,Лист1!L:L)/$F479,0)</f>
        <v>0</v>
      </c>
      <c r="I479" s="468">
        <f>IFERROR(SUMIF(Лист1!$A:$A,Лист3!$A479,Лист1!M:M)/$F479,0)</f>
        <v>0</v>
      </c>
      <c r="J479" s="468">
        <f>IFERROR(SUMIF(Лист1!$A:$A,Лист3!$A479,Лист1!N:N)/$F479,0)</f>
        <v>0</v>
      </c>
      <c r="K479" s="468">
        <f>IFERROR(SUMIF(Лист1!$A:$A,Лист3!$A479,Лист1!O:O)/$F479,0)</f>
        <v>0</v>
      </c>
      <c r="L479" s="468">
        <f>IFERROR(SUMIF(Лист1!$A:$A,Лист3!$A479,Лист1!P:P)/$F479,0)</f>
        <v>0</v>
      </c>
    </row>
    <row r="480" spans="1:12" s="26" customFormat="1" x14ac:dyDescent="0.2">
      <c r="A480" s="340" t="s">
        <v>938</v>
      </c>
      <c r="B480" s="263" t="s">
        <v>937</v>
      </c>
      <c r="C480" s="763" t="s">
        <v>530</v>
      </c>
      <c r="D480" s="763">
        <v>60</v>
      </c>
      <c r="E480" s="127" t="s">
        <v>126</v>
      </c>
      <c r="F480" s="112">
        <v>117</v>
      </c>
      <c r="G480" s="468">
        <f>IFERROR(SUMIF(Лист1!$A:$A,Лист3!$A480,Лист1!K:K)/$F480,0)</f>
        <v>0</v>
      </c>
      <c r="H480" s="468">
        <f>IFERROR(SUMIF(Лист1!$A:$A,Лист3!$A480,Лист1!L:L)/$F480,0)</f>
        <v>0</v>
      </c>
      <c r="I480" s="468">
        <f>IFERROR(SUMIF(Лист1!$A:$A,Лист3!$A480,Лист1!M:M)/$F480,0)</f>
        <v>0</v>
      </c>
      <c r="J480" s="468">
        <f>IFERROR(SUMIF(Лист1!$A:$A,Лист3!$A480,Лист1!N:N)/$F480,0)</f>
        <v>0</v>
      </c>
      <c r="K480" s="468">
        <f>IFERROR(SUMIF(Лист1!$A:$A,Лист3!$A480,Лист1!O:O)/$F480,0)</f>
        <v>0</v>
      </c>
      <c r="L480" s="468">
        <f>IFERROR(SUMIF(Лист1!$A:$A,Лист3!$A480,Лист1!P:P)/$F480,0)</f>
        <v>0</v>
      </c>
    </row>
    <row r="481" spans="1:12" s="26" customFormat="1" x14ac:dyDescent="0.2">
      <c r="A481" s="340" t="s">
        <v>1135</v>
      </c>
      <c r="B481" s="263" t="s">
        <v>1132</v>
      </c>
      <c r="C481" s="869" t="s">
        <v>1133</v>
      </c>
      <c r="D481" s="869">
        <v>80</v>
      </c>
      <c r="E481" s="127" t="s">
        <v>126</v>
      </c>
      <c r="F481" s="112">
        <v>72</v>
      </c>
      <c r="G481" s="468">
        <f>IFERROR(SUMIF(Лист1!$A:$A,Лист3!$A481,Лист1!K:K)/$F481,0)</f>
        <v>0</v>
      </c>
      <c r="H481" s="468">
        <f>IFERROR(SUMIF(Лист1!$A:$A,Лист3!$A481,Лист1!L:L)/$F481,0)</f>
        <v>0</v>
      </c>
      <c r="I481" s="468">
        <f>IFERROR(SUMIF(Лист1!$A:$A,Лист3!$A481,Лист1!M:M)/$F481,0)</f>
        <v>0</v>
      </c>
      <c r="J481" s="468">
        <f>IFERROR(SUMIF(Лист1!$A:$A,Лист3!$A481,Лист1!N:N)/$F481,0)</f>
        <v>0</v>
      </c>
      <c r="K481" s="468">
        <f>IFERROR(SUMIF(Лист1!$A:$A,Лист3!$A481,Лист1!O:O)/$F481,0)</f>
        <v>0</v>
      </c>
      <c r="L481" s="468">
        <f>IFERROR(SUMIF(Лист1!$A:$A,Лист3!$A481,Лист1!P:P)/$F481,0)</f>
        <v>0</v>
      </c>
    </row>
    <row r="482" spans="1:12" s="26" customFormat="1" x14ac:dyDescent="0.2">
      <c r="A482" s="340" t="s">
        <v>940</v>
      </c>
      <c r="B482" s="263" t="s">
        <v>939</v>
      </c>
      <c r="C482" s="763" t="s">
        <v>530</v>
      </c>
      <c r="D482" s="763">
        <v>60</v>
      </c>
      <c r="E482" s="127" t="s">
        <v>126</v>
      </c>
      <c r="F482" s="112">
        <v>120</v>
      </c>
      <c r="G482" s="468">
        <f>IFERROR(SUMIF(Лист1!$A:$A,Лист3!$A482,Лист1!K:K)/$F482,0)</f>
        <v>0</v>
      </c>
      <c r="H482" s="468">
        <f>IFERROR(SUMIF(Лист1!$A:$A,Лист3!$A482,Лист1!L:L)/$F482,0)</f>
        <v>0</v>
      </c>
      <c r="I482" s="468">
        <f>IFERROR(SUMIF(Лист1!$A:$A,Лист3!$A482,Лист1!M:M)/$F482,0)</f>
        <v>0</v>
      </c>
      <c r="J482" s="468">
        <f>IFERROR(SUMIF(Лист1!$A:$A,Лист3!$A482,Лист1!N:N)/$F482,0)</f>
        <v>0</v>
      </c>
      <c r="K482" s="468">
        <f>IFERROR(SUMIF(Лист1!$A:$A,Лист3!$A482,Лист1!O:O)/$F482,0)</f>
        <v>0</v>
      </c>
      <c r="L482" s="468">
        <f>IFERROR(SUMIF(Лист1!$A:$A,Лист3!$A482,Лист1!P:P)/$F482,0)</f>
        <v>0</v>
      </c>
    </row>
    <row r="483" spans="1:12" s="26" customFormat="1" x14ac:dyDescent="0.2">
      <c r="A483" s="340" t="s">
        <v>575</v>
      </c>
      <c r="B483" s="263" t="s">
        <v>574</v>
      </c>
      <c r="C483" s="554" t="s">
        <v>194</v>
      </c>
      <c r="D483" s="554">
        <v>6</v>
      </c>
      <c r="E483" s="127" t="s">
        <v>62</v>
      </c>
      <c r="F483" s="112">
        <v>72</v>
      </c>
      <c r="G483" s="468">
        <f>IFERROR(SUMIF(Лист1!$A:$A,Лист3!$A483,Лист1!K:K)/$F483,0)</f>
        <v>0</v>
      </c>
      <c r="H483" s="468">
        <f>IFERROR(SUMIF(Лист1!$A:$A,Лист3!$A483,Лист1!L:L)/$F483,0)</f>
        <v>0</v>
      </c>
      <c r="I483" s="468">
        <f>IFERROR(SUMIF(Лист1!$A:$A,Лист3!$A483,Лист1!M:M)/$F483,0)</f>
        <v>0</v>
      </c>
      <c r="J483" s="468">
        <f>IFERROR(SUMIF(Лист1!$A:$A,Лист3!$A483,Лист1!N:N)/$F483,0)</f>
        <v>0</v>
      </c>
      <c r="K483" s="468">
        <f>IFERROR(SUMIF(Лист1!$A:$A,Лист3!$A483,Лист1!O:O)/$F483,0)</f>
        <v>0</v>
      </c>
      <c r="L483" s="468">
        <f>IFERROR(SUMIF(Лист1!$A:$A,Лист3!$A483,Лист1!P:P)/$F483,0)</f>
        <v>0</v>
      </c>
    </row>
    <row r="484" spans="1:12" s="26" customFormat="1" x14ac:dyDescent="0.2">
      <c r="A484" s="340" t="s">
        <v>1303</v>
      </c>
      <c r="B484" s="263" t="s">
        <v>1304</v>
      </c>
      <c r="C484" s="112">
        <v>3</v>
      </c>
      <c r="D484" s="112"/>
      <c r="E484" s="127" t="s">
        <v>62</v>
      </c>
      <c r="F484" s="112">
        <v>100</v>
      </c>
      <c r="G484" s="468">
        <f>IFERROR(SUMIF(Лист1!$A:$A,Лист3!$A484,Лист1!K:K)/$F484,0)</f>
        <v>0</v>
      </c>
      <c r="H484" s="468">
        <f>IFERROR(SUMIF(Лист1!$A:$A,Лист3!$A484,Лист1!L:L)/$F484,0)</f>
        <v>0</v>
      </c>
      <c r="I484" s="468">
        <f>IFERROR(SUMIF(Лист1!$A:$A,Лист3!$A484,Лист1!M:M)/$F484,0)</f>
        <v>0</v>
      </c>
      <c r="J484" s="468">
        <f>IFERROR(SUMIF(Лист1!$A:$A,Лист3!$A484,Лист1!N:N)/$F484,0)</f>
        <v>0</v>
      </c>
      <c r="K484" s="468">
        <f>IFERROR(SUMIF(Лист1!$A:$A,Лист3!$A484,Лист1!O:O)/$F484,0)</f>
        <v>0</v>
      </c>
      <c r="L484" s="468">
        <f>IFERROR(SUMIF(Лист1!$A:$A,Лист3!$A484,Лист1!P:P)/$F484,0)</f>
        <v>0</v>
      </c>
    </row>
    <row r="485" spans="1:12" s="26" customFormat="1" x14ac:dyDescent="0.2">
      <c r="A485" s="340" t="s">
        <v>1199</v>
      </c>
      <c r="B485" s="263" t="s">
        <v>1200</v>
      </c>
      <c r="C485" s="978" t="s">
        <v>1201</v>
      </c>
      <c r="D485" s="978">
        <v>80</v>
      </c>
      <c r="E485" s="127" t="s">
        <v>62</v>
      </c>
      <c r="F485" s="112">
        <v>72</v>
      </c>
      <c r="G485" s="468">
        <f>IFERROR(SUMIF(Лист1!$A:$A,Лист3!$A485,Лист1!K:K)/$F485,0)</f>
        <v>0</v>
      </c>
      <c r="H485" s="468">
        <f>IFERROR(SUMIF(Лист1!$A:$A,Лист3!$A485,Лист1!L:L)/$F485,0)</f>
        <v>0</v>
      </c>
      <c r="I485" s="468">
        <f>IFERROR(SUMIF(Лист1!$A:$A,Лист3!$A485,Лист1!M:M)/$F485,0)</f>
        <v>0</v>
      </c>
      <c r="J485" s="468">
        <f>IFERROR(SUMIF(Лист1!$A:$A,Лист3!$A485,Лист1!N:N)/$F485,0)</f>
        <v>0</v>
      </c>
      <c r="K485" s="468">
        <f>IFERROR(SUMIF(Лист1!$A:$A,Лист3!$A485,Лист1!O:O)/$F485,0)</f>
        <v>0</v>
      </c>
      <c r="L485" s="468">
        <f>IFERROR(SUMIF(Лист1!$A:$A,Лист3!$A485,Лист1!P:P)/$F485,0)</f>
        <v>0</v>
      </c>
    </row>
    <row r="486" spans="1:12" s="26" customFormat="1" x14ac:dyDescent="0.2">
      <c r="A486" s="340" t="s">
        <v>981</v>
      </c>
      <c r="B486" s="263" t="s">
        <v>983</v>
      </c>
      <c r="C486" s="793" t="s">
        <v>982</v>
      </c>
      <c r="D486" s="793">
        <v>15</v>
      </c>
      <c r="E486" s="127" t="s">
        <v>62</v>
      </c>
      <c r="F486" s="793">
        <v>144</v>
      </c>
      <c r="G486" s="468">
        <f>IFERROR(SUMIF(Лист1!$A:$A,Лист3!$A486,Лист1!K:K)/$F486,0)</f>
        <v>0</v>
      </c>
      <c r="H486" s="468">
        <f>IFERROR(SUMIF(Лист1!$A:$A,Лист3!$A486,Лист1!L:L)/$F486,0)</f>
        <v>0</v>
      </c>
      <c r="I486" s="468">
        <f>IFERROR(SUMIF(Лист1!$A:$A,Лист3!$A486,Лист1!M:M)/$F486,0)</f>
        <v>0</v>
      </c>
      <c r="J486" s="468">
        <f>IFERROR(SUMIF(Лист1!$A:$A,Лист3!$A486,Лист1!N:N)/$F486,0)</f>
        <v>0</v>
      </c>
      <c r="K486" s="468">
        <f>IFERROR(SUMIF(Лист1!$A:$A,Лист3!$A486,Лист1!O:O)/$F486,0)</f>
        <v>0</v>
      </c>
      <c r="L486" s="468">
        <f>IFERROR(SUMIF(Лист1!$A:$A,Лист3!$A486,Лист1!P:P)/$F486,0)</f>
        <v>0</v>
      </c>
    </row>
    <row r="487" spans="1:12" s="26" customFormat="1" x14ac:dyDescent="0.2">
      <c r="A487" s="340" t="s">
        <v>1162</v>
      </c>
      <c r="B487" s="263" t="s">
        <v>1163</v>
      </c>
      <c r="C487" s="908" t="s">
        <v>1164</v>
      </c>
      <c r="D487" s="908"/>
      <c r="E487" s="127" t="s">
        <v>62</v>
      </c>
      <c r="F487" s="908">
        <v>160</v>
      </c>
      <c r="G487" s="468">
        <f>IFERROR(SUMIF(Лист1!$A:$A,Лист3!$A487,Лист1!K:K)/$F487,0)</f>
        <v>0</v>
      </c>
      <c r="H487" s="468">
        <f>IFERROR(SUMIF(Лист1!$A:$A,Лист3!$A487,Лист1!L:L)/$F487,0)</f>
        <v>0</v>
      </c>
      <c r="I487" s="468">
        <f>IFERROR(SUMIF(Лист1!$A:$A,Лист3!$A487,Лист1!M:M)/$F487,0)</f>
        <v>0</v>
      </c>
      <c r="J487" s="468">
        <f>IFERROR(SUMIF(Лист1!$A:$A,Лист3!$A487,Лист1!N:N)/$F487,0)</f>
        <v>0</v>
      </c>
      <c r="K487" s="468">
        <f>IFERROR(SUMIF(Лист1!$A:$A,Лист3!$A487,Лист1!O:O)/$F487,0)</f>
        <v>0</v>
      </c>
      <c r="L487" s="468">
        <f>IFERROR(SUMIF(Лист1!$A:$A,Лист3!$A487,Лист1!P:P)/$F487,0)</f>
        <v>0</v>
      </c>
    </row>
    <row r="488" spans="1:12" s="26" customFormat="1" x14ac:dyDescent="0.2">
      <c r="A488" s="340" t="s">
        <v>1090</v>
      </c>
      <c r="B488" s="263" t="s">
        <v>1089</v>
      </c>
      <c r="C488" s="840" t="s">
        <v>599</v>
      </c>
      <c r="D488" s="840"/>
      <c r="E488" s="127" t="s">
        <v>64</v>
      </c>
      <c r="F488" s="840">
        <v>160</v>
      </c>
      <c r="G488" s="468">
        <f>IFERROR(SUMIF(Лист1!$A:$A,Лист3!$A488,Лист1!K:K)/$F488,0)</f>
        <v>0</v>
      </c>
      <c r="H488" s="468">
        <f>IFERROR(SUMIF(Лист1!$A:$A,Лист3!$A488,Лист1!L:L)/$F488,0)</f>
        <v>0</v>
      </c>
      <c r="I488" s="468">
        <f>IFERROR(SUMIF(Лист1!$A:$A,Лист3!$A488,Лист1!M:M)/$F488,0)</f>
        <v>0</v>
      </c>
      <c r="J488" s="468">
        <f>IFERROR(SUMIF(Лист1!$A:$A,Лист3!$A488,Лист1!N:N)/$F488,0)</f>
        <v>0</v>
      </c>
      <c r="K488" s="468">
        <f>IFERROR(SUMIF(Лист1!$A:$A,Лист3!$A488,Лист1!O:O)/$F488,0)</f>
        <v>0</v>
      </c>
      <c r="L488" s="468">
        <f>IFERROR(SUMIF(Лист1!$A:$A,Лист3!$A488,Лист1!P:P)/$F488,0)</f>
        <v>0</v>
      </c>
    </row>
    <row r="489" spans="1:12" s="26" customFormat="1" x14ac:dyDescent="0.2">
      <c r="A489" s="340" t="s">
        <v>1091</v>
      </c>
      <c r="B489" s="263" t="s">
        <v>1092</v>
      </c>
      <c r="C489" s="840" t="s">
        <v>599</v>
      </c>
      <c r="D489" s="840"/>
      <c r="E489" s="127" t="s">
        <v>64</v>
      </c>
      <c r="F489" s="840">
        <v>160</v>
      </c>
      <c r="G489" s="468">
        <f>IFERROR(SUMIF(Лист1!$A:$A,Лист3!$A489,Лист1!K:K)/$F489,0)</f>
        <v>0</v>
      </c>
      <c r="H489" s="468">
        <f>IFERROR(SUMIF(Лист1!$A:$A,Лист3!$A489,Лист1!L:L)/$F489,0)</f>
        <v>0</v>
      </c>
      <c r="I489" s="468">
        <f>IFERROR(SUMIF(Лист1!$A:$A,Лист3!$A489,Лист1!M:M)/$F489,0)</f>
        <v>0</v>
      </c>
      <c r="J489" s="468">
        <f>IFERROR(SUMIF(Лист1!$A:$A,Лист3!$A489,Лист1!N:N)/$F489,0)</f>
        <v>0</v>
      </c>
      <c r="K489" s="468">
        <f>IFERROR(SUMIF(Лист1!$A:$A,Лист3!$A489,Лист1!O:O)/$F489,0)</f>
        <v>0</v>
      </c>
      <c r="L489" s="468">
        <f>IFERROR(SUMIF(Лист1!$A:$A,Лист3!$A489,Лист1!P:P)/$F489,0)</f>
        <v>0</v>
      </c>
    </row>
    <row r="490" spans="1:12" s="26" customFormat="1" x14ac:dyDescent="0.2">
      <c r="A490" s="340" t="s">
        <v>1138</v>
      </c>
      <c r="B490" s="263" t="s">
        <v>1136</v>
      </c>
      <c r="C490" s="869" t="s">
        <v>1137</v>
      </c>
      <c r="D490" s="869">
        <v>80</v>
      </c>
      <c r="E490" s="127" t="s">
        <v>64</v>
      </c>
      <c r="F490" s="869">
        <v>72</v>
      </c>
      <c r="G490" s="468">
        <f>IFERROR(SUMIF(Лист1!$A:$A,Лист3!$A490,Лист1!K:K)/$F490,0)</f>
        <v>0</v>
      </c>
      <c r="H490" s="468">
        <f>IFERROR(SUMIF(Лист1!$A:$A,Лист3!$A490,Лист1!L:L)/$F490,0)</f>
        <v>0</v>
      </c>
      <c r="I490" s="468">
        <f>IFERROR(SUMIF(Лист1!$A:$A,Лист3!$A490,Лист1!M:M)/$F490,0)</f>
        <v>0</v>
      </c>
      <c r="J490" s="468">
        <f>IFERROR(SUMIF(Лист1!$A:$A,Лист3!$A490,Лист1!N:N)/$F490,0)</f>
        <v>0</v>
      </c>
      <c r="K490" s="468">
        <f>IFERROR(SUMIF(Лист1!$A:$A,Лист3!$A490,Лист1!O:O)/$F490,0)</f>
        <v>0</v>
      </c>
      <c r="L490" s="468">
        <f>IFERROR(SUMIF(Лист1!$A:$A,Лист3!$A490,Лист1!P:P)/$F490,0)</f>
        <v>0</v>
      </c>
    </row>
    <row r="491" spans="1:12" s="26" customFormat="1" x14ac:dyDescent="0.2">
      <c r="A491" s="340" t="s">
        <v>1253</v>
      </c>
      <c r="B491" s="263" t="s">
        <v>900</v>
      </c>
      <c r="C491" s="744" t="s">
        <v>194</v>
      </c>
      <c r="D491" s="744">
        <v>8</v>
      </c>
      <c r="E491" s="127" t="s">
        <v>64</v>
      </c>
      <c r="F491" s="554">
        <v>72</v>
      </c>
      <c r="G491" s="468">
        <f>IFERROR(SUMIF(Лист1!$A:$A,Лист3!$A491,Лист1!K:K)/$F491,0)</f>
        <v>0</v>
      </c>
      <c r="H491" s="468">
        <f>IFERROR(SUMIF(Лист1!$A:$A,Лист3!$A491,Лист1!L:L)/$F491,0)</f>
        <v>0</v>
      </c>
      <c r="I491" s="468">
        <f>IFERROR(SUMIF(Лист1!$A:$A,Лист3!$A491,Лист1!M:M)/$F491,0)</f>
        <v>0</v>
      </c>
      <c r="J491" s="468">
        <f>IFERROR(SUMIF(Лист1!$A:$A,Лист3!$A491,Лист1!N:N)/$F491,0)</f>
        <v>0</v>
      </c>
      <c r="K491" s="468">
        <f>IFERROR(SUMIF(Лист1!$A:$A,Лист3!$A491,Лист1!O:O)/$F491,0)</f>
        <v>0</v>
      </c>
      <c r="L491" s="468">
        <f>IFERROR(SUMIF(Лист1!$A:$A,Лист3!$A491,Лист1!P:P)/$F491,0)</f>
        <v>0</v>
      </c>
    </row>
    <row r="492" spans="1:12" s="26" customFormat="1" x14ac:dyDescent="0.2">
      <c r="A492" s="340" t="s">
        <v>899</v>
      </c>
      <c r="B492" s="263" t="s">
        <v>898</v>
      </c>
      <c r="C492" s="744">
        <v>3</v>
      </c>
      <c r="D492" s="744"/>
      <c r="E492" s="127" t="s">
        <v>64</v>
      </c>
      <c r="F492" s="744">
        <v>100</v>
      </c>
      <c r="G492" s="468">
        <f>IFERROR(SUMIF(Лист1!$A:$A,Лист3!$A492,Лист1!K:K)/$F492,0)</f>
        <v>0</v>
      </c>
      <c r="H492" s="468">
        <f>IFERROR(SUMIF(Лист1!$A:$A,Лист3!$A492,Лист1!L:L)/$F492,0)</f>
        <v>0</v>
      </c>
      <c r="I492" s="468">
        <f>IFERROR(SUMIF(Лист1!$A:$A,Лист3!$A492,Лист1!M:M)/$F492,0)</f>
        <v>0</v>
      </c>
      <c r="J492" s="468">
        <f>IFERROR(SUMIF(Лист1!$A:$A,Лист3!$A492,Лист1!N:N)/$F492,0)</f>
        <v>0</v>
      </c>
      <c r="K492" s="468">
        <f>IFERROR(SUMIF(Лист1!$A:$A,Лист3!$A492,Лист1!O:O)/$F492,0)</f>
        <v>0</v>
      </c>
      <c r="L492" s="468">
        <f>IFERROR(SUMIF(Лист1!$A:$A,Лист3!$A492,Лист1!P:P)/$F492,0)</f>
        <v>0</v>
      </c>
    </row>
    <row r="493" spans="1:12" s="26" customFormat="1" x14ac:dyDescent="0.2">
      <c r="A493" s="340" t="s">
        <v>928</v>
      </c>
      <c r="B493" s="263" t="s">
        <v>926</v>
      </c>
      <c r="C493" s="752" t="s">
        <v>927</v>
      </c>
      <c r="D493" s="752">
        <v>8</v>
      </c>
      <c r="E493" s="127" t="s">
        <v>64</v>
      </c>
      <c r="F493" s="752">
        <v>72</v>
      </c>
      <c r="G493" s="468">
        <f>IFERROR(SUMIF(Лист1!$A:$A,Лист3!$A493,Лист1!K:K)/$F493,0)</f>
        <v>0</v>
      </c>
      <c r="H493" s="468">
        <f>IFERROR(SUMIF(Лист1!$A:$A,Лист3!$A493,Лист1!L:L)/$F493,0)</f>
        <v>0</v>
      </c>
      <c r="I493" s="468">
        <f>IFERROR(SUMIF(Лист1!$A:$A,Лист3!$A493,Лист1!M:M)/$F493,0)</f>
        <v>0</v>
      </c>
      <c r="J493" s="468">
        <f>IFERROR(SUMIF(Лист1!$A:$A,Лист3!$A493,Лист1!N:N)/$F493,0)</f>
        <v>0</v>
      </c>
      <c r="K493" s="468">
        <f>IFERROR(SUMIF(Лист1!$A:$A,Лист3!$A493,Лист1!O:O)/$F493,0)</f>
        <v>0</v>
      </c>
      <c r="L493" s="468">
        <f>IFERROR(SUMIF(Лист1!$A:$A,Лист3!$A493,Лист1!P:P)/$F493,0)</f>
        <v>0</v>
      </c>
    </row>
    <row r="494" spans="1:12" s="26" customFormat="1" x14ac:dyDescent="0.2">
      <c r="A494" s="340" t="s">
        <v>401</v>
      </c>
      <c r="B494" s="263" t="s">
        <v>402</v>
      </c>
      <c r="C494" s="554">
        <v>3</v>
      </c>
      <c r="D494" s="554"/>
      <c r="E494" s="127" t="s">
        <v>126</v>
      </c>
      <c r="F494" s="554">
        <v>100</v>
      </c>
      <c r="G494" s="468">
        <f>IFERROR(SUMIF(Лист1!$A:$A,Лист3!$A494,Лист1!K:K)/$F494,0)</f>
        <v>0</v>
      </c>
      <c r="H494" s="468">
        <f>IFERROR(SUMIF(Лист1!$A:$A,Лист3!$A494,Лист1!L:L)/$F494,0)</f>
        <v>0</v>
      </c>
      <c r="I494" s="468">
        <f>IFERROR(SUMIF(Лист1!$A:$A,Лист3!$A494,Лист1!M:M)/$F494,0)</f>
        <v>0</v>
      </c>
      <c r="J494" s="468">
        <f>IFERROR(SUMIF(Лист1!$A:$A,Лист3!$A494,Лист1!N:N)/$F494,0)</f>
        <v>0</v>
      </c>
      <c r="K494" s="468">
        <f>IFERROR(SUMIF(Лист1!$A:$A,Лист3!$A494,Лист1!O:O)/$F494,0)</f>
        <v>0</v>
      </c>
      <c r="L494" s="468">
        <f>IFERROR(SUMIF(Лист1!$A:$A,Лист3!$A494,Лист1!P:P)/$F494,0)</f>
        <v>0</v>
      </c>
    </row>
    <row r="495" spans="1:12" s="26" customFormat="1" x14ac:dyDescent="0.2">
      <c r="A495" s="340" t="s">
        <v>403</v>
      </c>
      <c r="B495" s="263" t="s">
        <v>404</v>
      </c>
      <c r="C495" s="567" t="s">
        <v>194</v>
      </c>
      <c r="D495" s="567">
        <v>8</v>
      </c>
      <c r="E495" s="127" t="s">
        <v>126</v>
      </c>
      <c r="F495" s="567">
        <v>72</v>
      </c>
      <c r="G495" s="468">
        <f>IFERROR(SUMIF(Лист1!$A:$A,Лист3!$A495,Лист1!K:K)/$F495,0)</f>
        <v>0</v>
      </c>
      <c r="H495" s="468">
        <f>IFERROR(SUMIF(Лист1!$A:$A,Лист3!$A495,Лист1!L:L)/$F495,0)</f>
        <v>0</v>
      </c>
      <c r="I495" s="468">
        <f>IFERROR(SUMIF(Лист1!$A:$A,Лист3!$A495,Лист1!M:M)/$F495,0)</f>
        <v>0</v>
      </c>
      <c r="J495" s="468">
        <f>IFERROR(SUMIF(Лист1!$A:$A,Лист3!$A495,Лист1!N:N)/$F495,0)</f>
        <v>0</v>
      </c>
      <c r="K495" s="468">
        <f>IFERROR(SUMIF(Лист1!$A:$A,Лист3!$A495,Лист1!O:O)/$F495,0)</f>
        <v>0</v>
      </c>
      <c r="L495" s="468">
        <f>IFERROR(SUMIF(Лист1!$A:$A,Лист3!$A495,Лист1!P:P)/$F495,0)</f>
        <v>0</v>
      </c>
    </row>
    <row r="496" spans="1:12" s="26" customFormat="1" x14ac:dyDescent="0.2">
      <c r="A496" s="340" t="s">
        <v>864</v>
      </c>
      <c r="B496" s="729" t="s">
        <v>863</v>
      </c>
      <c r="C496" s="730" t="s">
        <v>194</v>
      </c>
      <c r="D496" s="730">
        <v>8</v>
      </c>
      <c r="E496" s="731" t="s">
        <v>62</v>
      </c>
      <c r="F496" s="730">
        <v>72</v>
      </c>
      <c r="G496" s="468">
        <f>IFERROR(SUMIF(Лист1!$A:$A,Лист3!$A496,Лист1!K:K)/$F496,0)</f>
        <v>0</v>
      </c>
      <c r="H496" s="468">
        <f>IFERROR(SUMIF(Лист1!$A:$A,Лист3!$A496,Лист1!L:L)/$F496,0)</f>
        <v>0</v>
      </c>
      <c r="I496" s="468">
        <f>IFERROR(SUMIF(Лист1!$A:$A,Лист3!$A496,Лист1!M:M)/$F496,0)</f>
        <v>0</v>
      </c>
      <c r="J496" s="468">
        <f>IFERROR(SUMIF(Лист1!$A:$A,Лист3!$A496,Лист1!N:N)/$F496,0)</f>
        <v>0</v>
      </c>
      <c r="K496" s="468">
        <f>IFERROR(SUMIF(Лист1!$A:$A,Лист3!$A496,Лист1!O:O)/$F496,0)</f>
        <v>0</v>
      </c>
      <c r="L496" s="468">
        <f>IFERROR(SUMIF(Лист1!$A:$A,Лист3!$A496,Лист1!P:P)/$F496,0)</f>
        <v>0</v>
      </c>
    </row>
    <row r="497" spans="1:12" s="26" customFormat="1" x14ac:dyDescent="0.2">
      <c r="A497" s="340" t="s">
        <v>461</v>
      </c>
      <c r="B497" s="729" t="s">
        <v>862</v>
      </c>
      <c r="C497" s="730" t="s">
        <v>182</v>
      </c>
      <c r="D497" s="730">
        <v>4</v>
      </c>
      <c r="E497" s="731" t="s">
        <v>62</v>
      </c>
      <c r="F497" s="730">
        <v>72</v>
      </c>
      <c r="G497" s="468">
        <f>IFERROR(SUMIF(Лист1!$A:$A,Лист3!$A497,Лист1!K:K)/$F497,0)</f>
        <v>0</v>
      </c>
      <c r="H497" s="468">
        <f>IFERROR(SUMIF(Лист1!$A:$A,Лист3!$A497,Лист1!L:L)/$F497,0)</f>
        <v>0</v>
      </c>
      <c r="I497" s="468">
        <f>IFERROR(SUMIF(Лист1!$A:$A,Лист3!$A497,Лист1!M:M)/$F497,0)</f>
        <v>0</v>
      </c>
      <c r="J497" s="468">
        <f>IFERROR(SUMIF(Лист1!$A:$A,Лист3!$A497,Лист1!N:N)/$F497,0)</f>
        <v>0</v>
      </c>
      <c r="K497" s="468">
        <f>IFERROR(SUMIF(Лист1!$A:$A,Лист3!$A497,Лист1!O:O)/$F497,0)</f>
        <v>0</v>
      </c>
      <c r="L497" s="468">
        <f>IFERROR(SUMIF(Лист1!$A:$A,Лист3!$A497,Лист1!P:P)/$F497,0)</f>
        <v>0</v>
      </c>
    </row>
    <row r="498" spans="1:12" s="26" customFormat="1" hidden="1" x14ac:dyDescent="0.2">
      <c r="A498" s="340" t="s">
        <v>462</v>
      </c>
      <c r="B498" s="556" t="s">
        <v>463</v>
      </c>
      <c r="C498" s="567" t="s">
        <v>74</v>
      </c>
      <c r="D498" s="567">
        <v>14</v>
      </c>
      <c r="E498" s="536" t="s">
        <v>64</v>
      </c>
      <c r="F498" s="567">
        <v>72</v>
      </c>
      <c r="G498" s="468">
        <f>IFERROR(SUMIF(Лист1!$A:$A,Лист3!$A498,Лист1!K:K)/$F498,0)</f>
        <v>0</v>
      </c>
      <c r="H498" s="468">
        <f>IFERROR(SUMIF(Лист1!$A:$A,Лист3!$A498,Лист1!L:L)/$F498,0)</f>
        <v>0</v>
      </c>
      <c r="I498" s="468">
        <f>IFERROR(SUMIF(Лист1!$A:$A,Лист3!$A498,Лист1!M:M)/$F498,0)</f>
        <v>0</v>
      </c>
      <c r="J498" s="468">
        <f>IFERROR(SUMIF(Лист1!$A:$A,Лист3!$A498,Лист1!N:N)/$F498,0)</f>
        <v>0</v>
      </c>
      <c r="K498" s="468">
        <f>IFERROR(SUMIF(Лист1!$A:$A,Лист3!$A498,Лист1!O:O)/$F498,0)</f>
        <v>0</v>
      </c>
      <c r="L498" s="468">
        <f>IFERROR(SUMIF(Лист1!$A:$A,Лист3!$A498,Лист1!P:P)/$F498,0)</f>
        <v>0</v>
      </c>
    </row>
    <row r="499" spans="1:12" s="26" customFormat="1" hidden="1" x14ac:dyDescent="0.2">
      <c r="A499" s="340"/>
      <c r="B499" s="556" t="s">
        <v>603</v>
      </c>
      <c r="C499" s="567">
        <v>1.5</v>
      </c>
      <c r="D499" s="567"/>
      <c r="E499" s="536" t="s">
        <v>126</v>
      </c>
      <c r="F499" s="567">
        <v>140</v>
      </c>
      <c r="G499" s="468">
        <f>IFERROR(SUMIF(Лист1!$A:$A,Лист3!$A499,Лист1!K:K)/$F499,0)</f>
        <v>0</v>
      </c>
      <c r="H499" s="468">
        <f>IFERROR(SUMIF(Лист1!$A:$A,Лист3!$A499,Лист1!L:L)/$F499,0)</f>
        <v>0</v>
      </c>
      <c r="I499" s="468">
        <f>IFERROR(SUMIF(Лист1!$A:$A,Лист3!$A499,Лист1!M:M)/$F499,0)</f>
        <v>0</v>
      </c>
      <c r="J499" s="468">
        <f>IFERROR(SUMIF(Лист1!$A:$A,Лист3!$A499,Лист1!N:N)/$F499,0)</f>
        <v>0</v>
      </c>
      <c r="K499" s="468">
        <f>IFERROR(SUMIF(Лист1!$A:$A,Лист3!$A499,Лист1!O:O)/$F499,0)</f>
        <v>0</v>
      </c>
      <c r="L499" s="468">
        <f>IFERROR(SUMIF(Лист1!$A:$A,Лист3!$A499,Лист1!P:P)/$F499,0)</f>
        <v>0</v>
      </c>
    </row>
    <row r="500" spans="1:12" s="26" customFormat="1" x14ac:dyDescent="0.2">
      <c r="A500" s="340" t="s">
        <v>372</v>
      </c>
      <c r="B500" s="263" t="s">
        <v>160</v>
      </c>
      <c r="C500" s="112">
        <v>2.5</v>
      </c>
      <c r="D500" s="112"/>
      <c r="E500" s="127" t="s">
        <v>126</v>
      </c>
      <c r="F500" s="112">
        <v>100</v>
      </c>
      <c r="G500" s="468">
        <f>IFERROR(SUMIF(Лист1!$A:$A,Лист3!$A500,Лист1!K:K)/$F500,0)</f>
        <v>0</v>
      </c>
      <c r="H500" s="468">
        <f>IFERROR(SUMIF(Лист1!$A:$A,Лист3!$A500,Лист1!L:L)/$F500,0)</f>
        <v>0</v>
      </c>
      <c r="I500" s="468">
        <f>IFERROR(SUMIF(Лист1!$A:$A,Лист3!$A500,Лист1!M:M)/$F500,0)</f>
        <v>0</v>
      </c>
      <c r="J500" s="468">
        <f>IFERROR(SUMIF(Лист1!$A:$A,Лист3!$A500,Лист1!N:N)/$F500,0)</f>
        <v>0</v>
      </c>
      <c r="K500" s="468">
        <f>IFERROR(SUMIF(Лист1!$A:$A,Лист3!$A500,Лист1!O:O)/$F500,0)</f>
        <v>0</v>
      </c>
      <c r="L500" s="468">
        <f>IFERROR(SUMIF(Лист1!$A:$A,Лист3!$A500,Лист1!P:P)/$F500,0)</f>
        <v>0</v>
      </c>
    </row>
    <row r="501" spans="1:12" s="26" customFormat="1" x14ac:dyDescent="0.2">
      <c r="A501" s="340" t="s">
        <v>607</v>
      </c>
      <c r="B501" s="263" t="s">
        <v>606</v>
      </c>
      <c r="C501" s="567">
        <v>1.5</v>
      </c>
      <c r="D501" s="567"/>
      <c r="E501" s="536" t="s">
        <v>126</v>
      </c>
      <c r="F501" s="567">
        <v>160</v>
      </c>
      <c r="G501" s="468">
        <f>IFERROR(SUMIF(Лист1!$A:$A,Лист3!$A501,Лист1!K:K)/$F501,0)</f>
        <v>0</v>
      </c>
      <c r="H501" s="468">
        <f>IFERROR(SUMIF(Лист1!$A:$A,Лист3!$A501,Лист1!L:L)/$F501,0)</f>
        <v>0</v>
      </c>
      <c r="I501" s="468">
        <f>IFERROR(SUMIF(Лист1!$A:$A,Лист3!$A501,Лист1!M:M)/$F501,0)</f>
        <v>0</v>
      </c>
      <c r="J501" s="468">
        <f>IFERROR(SUMIF(Лист1!$A:$A,Лист3!$A501,Лист1!N:N)/$F501,0)</f>
        <v>0</v>
      </c>
      <c r="K501" s="468">
        <f>IFERROR(SUMIF(Лист1!$A:$A,Лист3!$A501,Лист1!O:O)/$F501,0)</f>
        <v>0</v>
      </c>
      <c r="L501" s="468">
        <f>IFERROR(SUMIF(Лист1!$A:$A,Лист3!$A501,Лист1!P:P)/$F501,0)</f>
        <v>0</v>
      </c>
    </row>
    <row r="502" spans="1:12" s="26" customFormat="1" x14ac:dyDescent="0.2">
      <c r="A502" s="340" t="s">
        <v>821</v>
      </c>
      <c r="B502" s="263" t="s">
        <v>820</v>
      </c>
      <c r="C502" s="639">
        <v>4</v>
      </c>
      <c r="D502" s="639"/>
      <c r="E502" s="536" t="s">
        <v>126</v>
      </c>
      <c r="F502" s="639">
        <v>72</v>
      </c>
      <c r="G502" s="468">
        <f>IFERROR(SUMIF(Лист1!$A:$A,Лист3!$A502,Лист1!K:K)/$F502,0)</f>
        <v>0</v>
      </c>
      <c r="H502" s="468">
        <f>IFERROR(SUMIF(Лист1!$A:$A,Лист3!$A502,Лист1!L:L)/$F502,0)</f>
        <v>0</v>
      </c>
      <c r="I502" s="468">
        <f>IFERROR(SUMIF(Лист1!$A:$A,Лист3!$A502,Лист1!M:M)/$F502,0)</f>
        <v>0</v>
      </c>
      <c r="J502" s="468">
        <f>IFERROR(SUMIF(Лист1!$A:$A,Лист3!$A502,Лист1!N:N)/$F502,0)</f>
        <v>0</v>
      </c>
      <c r="K502" s="468">
        <f>IFERROR(SUMIF(Лист1!$A:$A,Лист3!$A502,Лист1!O:O)/$F502,0)</f>
        <v>0</v>
      </c>
      <c r="L502" s="468">
        <f>IFERROR(SUMIF(Лист1!$A:$A,Лист3!$A502,Лист1!P:P)/$F502,0)</f>
        <v>0</v>
      </c>
    </row>
    <row r="503" spans="1:12" s="26" customFormat="1" x14ac:dyDescent="0.2">
      <c r="A503" s="691" t="s">
        <v>373</v>
      </c>
      <c r="B503" s="263" t="s">
        <v>173</v>
      </c>
      <c r="C503" s="112">
        <v>2.5</v>
      </c>
      <c r="D503" s="112"/>
      <c r="E503" s="127" t="s">
        <v>126</v>
      </c>
      <c r="F503" s="112">
        <v>100</v>
      </c>
      <c r="G503" s="468">
        <f>IFERROR(SUMIF(Лист1!$A:$A,Лист3!$A503,Лист1!K:K)/$F503,0)</f>
        <v>0</v>
      </c>
      <c r="H503" s="468">
        <f>IFERROR(SUMIF(Лист1!$A:$A,Лист3!$A503,Лист1!L:L)/$F503,0)</f>
        <v>0</v>
      </c>
      <c r="I503" s="468">
        <f>IFERROR(SUMIF(Лист1!$A:$A,Лист3!$A503,Лист1!M:M)/$F503,0)</f>
        <v>0</v>
      </c>
      <c r="J503" s="468">
        <f>IFERROR(SUMIF(Лист1!$A:$A,Лист3!$A503,Лист1!N:N)/$F503,0)</f>
        <v>0</v>
      </c>
      <c r="K503" s="468">
        <f>IFERROR(SUMIF(Лист1!$A:$A,Лист3!$A503,Лист1!O:O)/$F503,0)</f>
        <v>0</v>
      </c>
      <c r="L503" s="468">
        <f>IFERROR(SUMIF(Лист1!$A:$A,Лист3!$A503,Лист1!P:P)/$F503,0)</f>
        <v>0</v>
      </c>
    </row>
    <row r="504" spans="1:12" s="26" customFormat="1" x14ac:dyDescent="0.2">
      <c r="A504" s="691" t="s">
        <v>604</v>
      </c>
      <c r="B504" s="263" t="s">
        <v>605</v>
      </c>
      <c r="C504" s="112">
        <v>1.5</v>
      </c>
      <c r="D504" s="112"/>
      <c r="E504" s="127" t="s">
        <v>126</v>
      </c>
      <c r="F504" s="112">
        <v>160</v>
      </c>
      <c r="G504" s="468">
        <f>IFERROR(SUMIF(Лист1!$A:$A,Лист3!$A504,Лист1!K:K)/$F504,0)</f>
        <v>0</v>
      </c>
      <c r="H504" s="468">
        <f>IFERROR(SUMIF(Лист1!$A:$A,Лист3!$A504,Лист1!L:L)/$F504,0)</f>
        <v>0</v>
      </c>
      <c r="I504" s="468">
        <f>IFERROR(SUMIF(Лист1!$A:$A,Лист3!$A504,Лист1!M:M)/$F504,0)</f>
        <v>0</v>
      </c>
      <c r="J504" s="468">
        <f>IFERROR(SUMIF(Лист1!$A:$A,Лист3!$A504,Лист1!N:N)/$F504,0)</f>
        <v>0</v>
      </c>
      <c r="K504" s="468">
        <f>IFERROR(SUMIF(Лист1!$A:$A,Лист3!$A504,Лист1!O:O)/$F504,0)</f>
        <v>0</v>
      </c>
      <c r="L504" s="468">
        <f>IFERROR(SUMIF(Лист1!$A:$A,Лист3!$A504,Лист1!P:P)/$F504,0)</f>
        <v>0</v>
      </c>
    </row>
    <row r="505" spans="1:12" s="26" customFormat="1" x14ac:dyDescent="0.2">
      <c r="A505" s="691" t="s">
        <v>822</v>
      </c>
      <c r="B505" s="263" t="s">
        <v>819</v>
      </c>
      <c r="C505" s="112">
        <v>4</v>
      </c>
      <c r="D505" s="112"/>
      <c r="E505" s="127" t="s">
        <v>126</v>
      </c>
      <c r="F505" s="112">
        <v>72</v>
      </c>
      <c r="G505" s="468">
        <f>IFERROR(SUMIF(Лист1!$A:$A,Лист3!$A505,Лист1!K:K)/$F505,0)</f>
        <v>0</v>
      </c>
      <c r="H505" s="468">
        <f>IFERROR(SUMIF(Лист1!$A:$A,Лист3!$A505,Лист1!L:L)/$F505,0)</f>
        <v>0</v>
      </c>
      <c r="I505" s="468">
        <f>IFERROR(SUMIF(Лист1!$A:$A,Лист3!$A505,Лист1!M:M)/$F505,0)</f>
        <v>0</v>
      </c>
      <c r="J505" s="468">
        <f>IFERROR(SUMIF(Лист1!$A:$A,Лист3!$A505,Лист1!N:N)/$F505,0)</f>
        <v>0</v>
      </c>
      <c r="K505" s="468">
        <f>IFERROR(SUMIF(Лист1!$A:$A,Лист3!$A505,Лист1!O:O)/$F505,0)</f>
        <v>0</v>
      </c>
      <c r="L505" s="468">
        <f>IFERROR(SUMIF(Лист1!$A:$A,Лист3!$A505,Лист1!P:P)/$F505,0)</f>
        <v>0</v>
      </c>
    </row>
    <row r="506" spans="1:12" s="26" customFormat="1" x14ac:dyDescent="0.2">
      <c r="A506" s="691" t="s">
        <v>1198</v>
      </c>
      <c r="B506" s="263" t="s">
        <v>972</v>
      </c>
      <c r="C506" s="274" t="s">
        <v>534</v>
      </c>
      <c r="D506" s="112">
        <v>160</v>
      </c>
      <c r="E506" s="127" t="s">
        <v>126</v>
      </c>
      <c r="F506" s="112">
        <v>72</v>
      </c>
      <c r="G506" s="468">
        <f>IFERROR(SUMIF(Лист1!$A:$A,Лист3!$A506,Лист1!K:K)/$F506,0)</f>
        <v>0</v>
      </c>
      <c r="H506" s="468">
        <f>IFERROR(SUMIF(Лист1!$A:$A,Лист3!$A506,Лист1!L:L)/$F506,0)</f>
        <v>0</v>
      </c>
      <c r="I506" s="468">
        <f>IFERROR(SUMIF(Лист1!$A:$A,Лист3!$A506,Лист1!M:M)/$F506,0)</f>
        <v>0</v>
      </c>
      <c r="J506" s="468">
        <f>IFERROR(SUMIF(Лист1!$A:$A,Лист3!$A506,Лист1!N:N)/$F506,0)</f>
        <v>0</v>
      </c>
      <c r="K506" s="468">
        <f>IFERROR(SUMIF(Лист1!$A:$A,Лист3!$A506,Лист1!O:O)/$F506,0)</f>
        <v>0</v>
      </c>
      <c r="L506" s="468">
        <f>IFERROR(SUMIF(Лист1!$A:$A,Лист3!$A506,Лист1!P:P)/$F506,0)</f>
        <v>0</v>
      </c>
    </row>
    <row r="507" spans="1:12" s="26" customFormat="1" x14ac:dyDescent="0.2">
      <c r="A507" s="691" t="s">
        <v>856</v>
      </c>
      <c r="B507" s="717" t="s">
        <v>857</v>
      </c>
      <c r="C507" s="274">
        <v>1.5</v>
      </c>
      <c r="D507" s="112"/>
      <c r="E507" s="127" t="s">
        <v>126</v>
      </c>
      <c r="F507" s="112">
        <v>160</v>
      </c>
      <c r="G507" s="468">
        <f>IFERROR(SUMIF(Лист1!$A:$A,Лист3!$A507,Лист1!K:K)/$F507,0)</f>
        <v>0</v>
      </c>
      <c r="H507" s="468">
        <f>IFERROR(SUMIF(Лист1!$A:$A,Лист3!$A507,Лист1!L:L)/$F507,0)</f>
        <v>0</v>
      </c>
      <c r="I507" s="468">
        <f>IFERROR(SUMIF(Лист1!$A:$A,Лист3!$A507,Лист1!M:M)/$F507,0)</f>
        <v>0</v>
      </c>
      <c r="J507" s="468">
        <f>IFERROR(SUMIF(Лист1!$A:$A,Лист3!$A507,Лист1!N:N)/$F507,0)</f>
        <v>0</v>
      </c>
      <c r="K507" s="468">
        <f>IFERROR(SUMIF(Лист1!$A:$A,Лист3!$A507,Лист1!O:O)/$F507,0)</f>
        <v>0</v>
      </c>
      <c r="L507" s="468">
        <f>IFERROR(SUMIF(Лист1!$A:$A,Лист3!$A507,Лист1!P:P)/$F507,0)</f>
        <v>0</v>
      </c>
    </row>
    <row r="508" spans="1:12" s="26" customFormat="1" x14ac:dyDescent="0.2">
      <c r="A508" s="691" t="s">
        <v>1301</v>
      </c>
      <c r="B508" s="263" t="s">
        <v>1302</v>
      </c>
      <c r="C508" s="1028">
        <v>4</v>
      </c>
      <c r="D508" s="1028"/>
      <c r="E508" s="536" t="s">
        <v>126</v>
      </c>
      <c r="F508" s="1028">
        <v>72</v>
      </c>
      <c r="G508" s="468">
        <f>IFERROR(SUMIF(Лист1!$A:$A,Лист3!$A508,Лист1!K:K)/$F508,0)</f>
        <v>0</v>
      </c>
      <c r="H508" s="468">
        <f>IFERROR(SUMIF(Лист1!$A:$A,Лист3!$A508,Лист1!L:L)/$F508,0)</f>
        <v>0</v>
      </c>
      <c r="I508" s="468">
        <f>IFERROR(SUMIF(Лист1!$A:$A,Лист3!$A508,Лист1!M:M)/$F508,0)</f>
        <v>0</v>
      </c>
      <c r="J508" s="468">
        <f>IFERROR(SUMIF(Лист1!$A:$A,Лист3!$A508,Лист1!N:N)/$F508,0)</f>
        <v>0</v>
      </c>
      <c r="K508" s="468">
        <f>IFERROR(SUMIF(Лист1!$A:$A,Лист3!$A508,Лист1!O:O)/$F508,0)</f>
        <v>0</v>
      </c>
      <c r="L508" s="468">
        <f>IFERROR(SUMIF(Лист1!$A:$A,Лист3!$A508,Лист1!P:P)/$F508,0)</f>
        <v>0</v>
      </c>
    </row>
    <row r="509" spans="1:12" s="26" customFormat="1" x14ac:dyDescent="0.2">
      <c r="A509" s="340" t="s">
        <v>374</v>
      </c>
      <c r="B509" s="263" t="s">
        <v>193</v>
      </c>
      <c r="C509" s="112" t="s">
        <v>194</v>
      </c>
      <c r="D509" s="112">
        <v>5</v>
      </c>
      <c r="E509" s="127" t="s">
        <v>126</v>
      </c>
      <c r="F509" s="112">
        <v>72</v>
      </c>
      <c r="G509" s="468">
        <f>IFERROR(SUMIF(Лист1!$A:$A,Лист3!$A509,Лист1!K:K)/$F509,0)</f>
        <v>0</v>
      </c>
      <c r="H509" s="468">
        <f>IFERROR(SUMIF(Лист1!$A:$A,Лист3!$A509,Лист1!L:L)/$F509,0)</f>
        <v>0</v>
      </c>
      <c r="I509" s="468">
        <f>IFERROR(SUMIF(Лист1!$A:$A,Лист3!$A509,Лист1!M:M)/$F509,0)</f>
        <v>0</v>
      </c>
      <c r="J509" s="468">
        <f>IFERROR(SUMIF(Лист1!$A:$A,Лист3!$A509,Лист1!N:N)/$F509,0)</f>
        <v>0</v>
      </c>
      <c r="K509" s="468">
        <f>IFERROR(SUMIF(Лист1!$A:$A,Лист3!$A509,Лист1!O:O)/$F509,0)</f>
        <v>0</v>
      </c>
      <c r="L509" s="468">
        <f>IFERROR(SUMIF(Лист1!$A:$A,Лист3!$A509,Лист1!P:P)/$F509,0)</f>
        <v>0</v>
      </c>
    </row>
    <row r="510" spans="1:12" s="26" customFormat="1" x14ac:dyDescent="0.2">
      <c r="A510" s="340" t="s">
        <v>725</v>
      </c>
      <c r="B510" s="263" t="s">
        <v>724</v>
      </c>
      <c r="C510" s="112" t="s">
        <v>194</v>
      </c>
      <c r="D510" s="112">
        <v>5</v>
      </c>
      <c r="E510" s="127" t="s">
        <v>126</v>
      </c>
      <c r="F510" s="112">
        <v>72</v>
      </c>
      <c r="G510" s="468">
        <f>IFERROR(SUMIF(Лист1!$A:$A,Лист3!$A510,Лист1!K:K)/$F510,0)</f>
        <v>0</v>
      </c>
      <c r="H510" s="468">
        <f>IFERROR(SUMIF(Лист1!$A:$A,Лист3!$A510,Лист1!L:L)/$F510,0)</f>
        <v>0</v>
      </c>
      <c r="I510" s="468">
        <f>IFERROR(SUMIF(Лист1!$A:$A,Лист3!$A510,Лист1!M:M)/$F510,0)</f>
        <v>0</v>
      </c>
      <c r="J510" s="468">
        <f>IFERROR(SUMIF(Лист1!$A:$A,Лист3!$A510,Лист1!N:N)/$F510,0)</f>
        <v>0</v>
      </c>
      <c r="K510" s="468">
        <f>IFERROR(SUMIF(Лист1!$A:$A,Лист3!$A510,Лист1!O:O)/$F510,0)</f>
        <v>0</v>
      </c>
      <c r="L510" s="468">
        <f>IFERROR(SUMIF(Лист1!$A:$A,Лист3!$A510,Лист1!P:P)/$F510,0)</f>
        <v>0</v>
      </c>
    </row>
    <row r="511" spans="1:12" s="26" customFormat="1" x14ac:dyDescent="0.2">
      <c r="A511" s="340" t="s">
        <v>490</v>
      </c>
      <c r="B511" s="263" t="s">
        <v>489</v>
      </c>
      <c r="C511" s="112" t="s">
        <v>491</v>
      </c>
      <c r="D511" s="112">
        <v>8</v>
      </c>
      <c r="E511" s="127" t="s">
        <v>126</v>
      </c>
      <c r="F511" s="112">
        <v>100</v>
      </c>
      <c r="G511" s="468">
        <f>IFERROR(SUMIF(Лист1!$A:$A,Лист3!$A511,Лист1!K:K)/$F511,0)</f>
        <v>0</v>
      </c>
      <c r="H511" s="468">
        <f>IFERROR(SUMIF(Лист1!$A:$A,Лист3!$A511,Лист1!L:L)/$F511,0)</f>
        <v>0</v>
      </c>
      <c r="I511" s="468">
        <f>IFERROR(SUMIF(Лист1!$A:$A,Лист3!$A511,Лист1!M:M)/$F511,0)</f>
        <v>0</v>
      </c>
      <c r="J511" s="468">
        <f>IFERROR(SUMIF(Лист1!$A:$A,Лист3!$A511,Лист1!N:N)/$F511,0)</f>
        <v>0</v>
      </c>
      <c r="K511" s="468">
        <f>IFERROR(SUMIF(Лист1!$A:$A,Лист3!$A511,Лист1!O:O)/$F511,0)</f>
        <v>0</v>
      </c>
      <c r="L511" s="468">
        <f>IFERROR(SUMIF(Лист1!$A:$A,Лист3!$A511,Лист1!P:P)/$F511,0)</f>
        <v>0</v>
      </c>
    </row>
    <row r="512" spans="1:12" s="26" customFormat="1" x14ac:dyDescent="0.2">
      <c r="A512" s="340" t="s">
        <v>1125</v>
      </c>
      <c r="B512" s="263" t="s">
        <v>1126</v>
      </c>
      <c r="C512" s="112" t="s">
        <v>189</v>
      </c>
      <c r="D512" s="112">
        <v>8</v>
      </c>
      <c r="E512" s="127" t="s">
        <v>126</v>
      </c>
      <c r="F512" s="112">
        <v>72</v>
      </c>
      <c r="G512" s="468">
        <f>IFERROR(SUMIF(Лист1!$A:$A,Лист3!$A512,Лист1!K:K)/$F512,0)</f>
        <v>0</v>
      </c>
      <c r="H512" s="468">
        <f>IFERROR(SUMIF(Лист1!$A:$A,Лист3!$A512,Лист1!L:L)/$F512,0)</f>
        <v>0</v>
      </c>
      <c r="I512" s="468">
        <f>IFERROR(SUMIF(Лист1!$A:$A,Лист3!$A512,Лист1!M:M)/$F512,0)</f>
        <v>0</v>
      </c>
      <c r="J512" s="468">
        <f>IFERROR(SUMIF(Лист1!$A:$A,Лист3!$A512,Лист1!N:N)/$F512,0)</f>
        <v>0</v>
      </c>
      <c r="K512" s="468">
        <f>IFERROR(SUMIF(Лист1!$A:$A,Лист3!$A512,Лист1!O:O)/$F512,0)</f>
        <v>0</v>
      </c>
      <c r="L512" s="468">
        <f>IFERROR(SUMIF(Лист1!$A:$A,Лист3!$A512,Лист1!P:P)/$F512,0)</f>
        <v>0</v>
      </c>
    </row>
    <row r="513" spans="1:12" s="26" customFormat="1" x14ac:dyDescent="0.2">
      <c r="A513" s="340" t="s">
        <v>492</v>
      </c>
      <c r="B513" s="263" t="s">
        <v>493</v>
      </c>
      <c r="C513" s="112" t="s">
        <v>491</v>
      </c>
      <c r="D513" s="112">
        <v>8</v>
      </c>
      <c r="E513" s="127" t="s">
        <v>126</v>
      </c>
      <c r="F513" s="112">
        <v>100</v>
      </c>
      <c r="G513" s="468">
        <f>IFERROR(SUMIF(Лист1!$A:$A,Лист3!$A513,Лист1!K:K)/$F513,0)</f>
        <v>0</v>
      </c>
      <c r="H513" s="468">
        <f>IFERROR(SUMIF(Лист1!$A:$A,Лист3!$A513,Лист1!L:L)/$F513,0)</f>
        <v>0</v>
      </c>
      <c r="I513" s="468">
        <f>IFERROR(SUMIF(Лист1!$A:$A,Лист3!$A513,Лист1!M:M)/$F513,0)</f>
        <v>0</v>
      </c>
      <c r="J513" s="468">
        <f>IFERROR(SUMIF(Лист1!$A:$A,Лист3!$A513,Лист1!N:N)/$F513,0)</f>
        <v>0</v>
      </c>
      <c r="K513" s="468">
        <f>IFERROR(SUMIF(Лист1!$A:$A,Лист3!$A513,Лист1!O:O)/$F513,0)</f>
        <v>0</v>
      </c>
      <c r="L513" s="468">
        <f>IFERROR(SUMIF(Лист1!$A:$A,Лист3!$A513,Лист1!P:P)/$F513,0)</f>
        <v>0</v>
      </c>
    </row>
    <row r="514" spans="1:12" s="26" customFormat="1" x14ac:dyDescent="0.2">
      <c r="A514" s="340" t="s">
        <v>1128</v>
      </c>
      <c r="B514" s="263" t="s">
        <v>1127</v>
      </c>
      <c r="C514" s="112" t="s">
        <v>189</v>
      </c>
      <c r="D514" s="112">
        <v>8</v>
      </c>
      <c r="E514" s="127" t="s">
        <v>126</v>
      </c>
      <c r="F514" s="112">
        <v>72</v>
      </c>
      <c r="G514" s="468">
        <f>IFERROR(SUMIF(Лист1!$A:$A,Лист3!$A514,Лист1!K:K)/$F514,0)</f>
        <v>0</v>
      </c>
      <c r="H514" s="468">
        <f>IFERROR(SUMIF(Лист1!$A:$A,Лист3!$A514,Лист1!L:L)/$F514,0)</f>
        <v>0</v>
      </c>
      <c r="I514" s="468">
        <f>IFERROR(SUMIF(Лист1!$A:$A,Лист3!$A514,Лист1!M:M)/$F514,0)</f>
        <v>0</v>
      </c>
      <c r="J514" s="468">
        <f>IFERROR(SUMIF(Лист1!$A:$A,Лист3!$A514,Лист1!N:N)/$F514,0)</f>
        <v>0</v>
      </c>
      <c r="K514" s="468">
        <f>IFERROR(SUMIF(Лист1!$A:$A,Лист3!$A514,Лист1!O:O)/$F514,0)</f>
        <v>0</v>
      </c>
      <c r="L514" s="468">
        <f>IFERROR(SUMIF(Лист1!$A:$A,Лист3!$A514,Лист1!P:P)/$F514,0)</f>
        <v>0</v>
      </c>
    </row>
    <row r="515" spans="1:12" s="26" customFormat="1" x14ac:dyDescent="0.2">
      <c r="A515" s="340" t="s">
        <v>495</v>
      </c>
      <c r="B515" s="263" t="s">
        <v>494</v>
      </c>
      <c r="C515" s="112">
        <v>3.3</v>
      </c>
      <c r="D515" s="112"/>
      <c r="E515" s="127" t="s">
        <v>126</v>
      </c>
      <c r="F515" s="112">
        <v>72</v>
      </c>
      <c r="G515" s="468">
        <f>IFERROR(SUMIF(Лист1!$A:$A,Лист3!$A515,Лист1!K:K)/$F515,0)</f>
        <v>0</v>
      </c>
      <c r="H515" s="468">
        <f>IFERROR(SUMIF(Лист1!$A:$A,Лист3!$A515,Лист1!L:L)/$F515,0)</f>
        <v>0</v>
      </c>
      <c r="I515" s="468">
        <f>IFERROR(SUMIF(Лист1!$A:$A,Лист3!$A515,Лист1!M:M)/$F515,0)</f>
        <v>0</v>
      </c>
      <c r="J515" s="468">
        <f>IFERROR(SUMIF(Лист1!$A:$A,Лист3!$A515,Лист1!N:N)/$F515,0)</f>
        <v>0</v>
      </c>
      <c r="K515" s="468">
        <f>IFERROR(SUMIF(Лист1!$A:$A,Лист3!$A515,Лист1!O:O)/$F515,0)</f>
        <v>0</v>
      </c>
      <c r="L515" s="468">
        <f>IFERROR(SUMIF(Лист1!$A:$A,Лист3!$A515,Лист1!P:P)/$F515,0)</f>
        <v>0</v>
      </c>
    </row>
    <row r="516" spans="1:12" s="26" customFormat="1" x14ac:dyDescent="0.2">
      <c r="A516" s="340" t="s">
        <v>853</v>
      </c>
      <c r="B516" s="263" t="s">
        <v>852</v>
      </c>
      <c r="C516" s="112">
        <v>3.3</v>
      </c>
      <c r="D516" s="112"/>
      <c r="E516" s="127" t="s">
        <v>126</v>
      </c>
      <c r="F516" s="112">
        <v>72</v>
      </c>
      <c r="G516" s="468">
        <f>IFERROR(SUMIF(Лист1!$A:$A,Лист3!$A516,Лист1!K:K)/$F516,0)</f>
        <v>0</v>
      </c>
      <c r="H516" s="468">
        <f>IFERROR(SUMIF(Лист1!$A:$A,Лист3!$A516,Лист1!L:L)/$F516,0)</f>
        <v>0</v>
      </c>
      <c r="I516" s="468">
        <f>IFERROR(SUMIF(Лист1!$A:$A,Лист3!$A516,Лист1!M:M)/$F516,0)</f>
        <v>0</v>
      </c>
      <c r="J516" s="468">
        <f>IFERROR(SUMIF(Лист1!$A:$A,Лист3!$A516,Лист1!N:N)/$F516,0)</f>
        <v>0</v>
      </c>
      <c r="K516" s="468">
        <f>IFERROR(SUMIF(Лист1!$A:$A,Лист3!$A516,Лист1!O:O)/$F516,0)</f>
        <v>0</v>
      </c>
      <c r="L516" s="468">
        <f>IFERROR(SUMIF(Лист1!$A:$A,Лист3!$A516,Лист1!P:P)/$F516,0)</f>
        <v>0</v>
      </c>
    </row>
    <row r="517" spans="1:12" s="26" customFormat="1" x14ac:dyDescent="0.2">
      <c r="A517" s="340" t="s">
        <v>497</v>
      </c>
      <c r="B517" s="263" t="s">
        <v>496</v>
      </c>
      <c r="C517" s="112">
        <v>3.3</v>
      </c>
      <c r="D517" s="112"/>
      <c r="E517" s="127" t="s">
        <v>126</v>
      </c>
      <c r="F517" s="112">
        <v>72</v>
      </c>
      <c r="G517" s="468">
        <f>IFERROR(SUMIF(Лист1!$A:$A,Лист3!$A517,Лист1!K:K)/$F517,0)</f>
        <v>0</v>
      </c>
      <c r="H517" s="468">
        <f>IFERROR(SUMIF(Лист1!$A:$A,Лист3!$A517,Лист1!L:L)/$F517,0)</f>
        <v>0</v>
      </c>
      <c r="I517" s="468">
        <f>IFERROR(SUMIF(Лист1!$A:$A,Лист3!$A517,Лист1!M:M)/$F517,0)</f>
        <v>0</v>
      </c>
      <c r="J517" s="468">
        <f>IFERROR(SUMIF(Лист1!$A:$A,Лист3!$A517,Лист1!N:N)/$F517,0)</f>
        <v>0</v>
      </c>
      <c r="K517" s="468">
        <f>IFERROR(SUMIF(Лист1!$A:$A,Лист3!$A517,Лист1!O:O)/$F517,0)</f>
        <v>0</v>
      </c>
      <c r="L517" s="468">
        <f>IFERROR(SUMIF(Лист1!$A:$A,Лист3!$A517,Лист1!P:P)/$F517,0)</f>
        <v>0</v>
      </c>
    </row>
    <row r="518" spans="1:12" s="26" customFormat="1" x14ac:dyDescent="0.2">
      <c r="A518" s="340" t="s">
        <v>375</v>
      </c>
      <c r="B518" s="263" t="s">
        <v>168</v>
      </c>
      <c r="C518" s="112" t="s">
        <v>166</v>
      </c>
      <c r="D518" s="112">
        <v>200</v>
      </c>
      <c r="E518" s="127" t="s">
        <v>126</v>
      </c>
      <c r="F518" s="112">
        <v>72</v>
      </c>
      <c r="G518" s="468">
        <f>IFERROR(SUMIF(Лист1!$A:$A,Лист3!$A518,Лист1!K:K)/$F518,0)</f>
        <v>0</v>
      </c>
      <c r="H518" s="468">
        <f>IFERROR(SUMIF(Лист1!$A:$A,Лист3!$A518,Лист1!L:L)/$F518,0)</f>
        <v>0</v>
      </c>
      <c r="I518" s="468">
        <f>IFERROR(SUMIF(Лист1!$A:$A,Лист3!$A518,Лист1!M:M)/$F518,0)</f>
        <v>0</v>
      </c>
      <c r="J518" s="468">
        <f>IFERROR(SUMIF(Лист1!$A:$A,Лист3!$A518,Лист1!N:N)/$F518,0)</f>
        <v>0</v>
      </c>
      <c r="K518" s="468">
        <f>IFERROR(SUMIF(Лист1!$A:$A,Лист3!$A518,Лист1!O:O)/$F518,0)</f>
        <v>0</v>
      </c>
      <c r="L518" s="468">
        <f>IFERROR(SUMIF(Лист1!$A:$A,Лист3!$A518,Лист1!P:P)/$F518,0)</f>
        <v>0</v>
      </c>
    </row>
    <row r="519" spans="1:12" s="26" customFormat="1" x14ac:dyDescent="0.2">
      <c r="A519" s="340" t="s">
        <v>612</v>
      </c>
      <c r="B519" s="263" t="s">
        <v>611</v>
      </c>
      <c r="C519" s="112" t="s">
        <v>166</v>
      </c>
      <c r="D519" s="112">
        <v>200</v>
      </c>
      <c r="E519" s="127" t="s">
        <v>126</v>
      </c>
      <c r="F519" s="112">
        <v>72</v>
      </c>
      <c r="G519" s="468">
        <f>IFERROR(SUMIF(Лист1!$A:$A,Лист3!$A519,Лист1!K:K)/$F519,0)</f>
        <v>0</v>
      </c>
      <c r="H519" s="468">
        <f>IFERROR(SUMIF(Лист1!$A:$A,Лист3!$A519,Лист1!L:L)/$F519,0)</f>
        <v>0</v>
      </c>
      <c r="I519" s="468">
        <f>IFERROR(SUMIF(Лист1!$A:$A,Лист3!$A519,Лист1!M:M)/$F519,0)</f>
        <v>0</v>
      </c>
      <c r="J519" s="468">
        <f>IFERROR(SUMIF(Лист1!$A:$A,Лист3!$A519,Лист1!N:N)/$F519,0)</f>
        <v>0</v>
      </c>
      <c r="K519" s="468">
        <f>IFERROR(SUMIF(Лист1!$A:$A,Лист3!$A519,Лист1!O:O)/$F519,0)</f>
        <v>0</v>
      </c>
      <c r="L519" s="468">
        <f>IFERROR(SUMIF(Лист1!$A:$A,Лист3!$A519,Лист1!P:P)/$F519,0)</f>
        <v>0</v>
      </c>
    </row>
    <row r="520" spans="1:12" s="26" customFormat="1" x14ac:dyDescent="0.2">
      <c r="A520" s="340" t="s">
        <v>902</v>
      </c>
      <c r="B520" s="682" t="s">
        <v>901</v>
      </c>
      <c r="C520" s="112" t="s">
        <v>189</v>
      </c>
      <c r="D520" s="112">
        <v>8</v>
      </c>
      <c r="E520" s="127" t="s">
        <v>126</v>
      </c>
      <c r="F520" s="112">
        <v>72</v>
      </c>
      <c r="G520" s="468">
        <f>IFERROR(SUMIF(Лист1!$A:$A,Лист3!$A520,Лист1!K:K)/$F520,0)</f>
        <v>0</v>
      </c>
      <c r="H520" s="468">
        <f>IFERROR(SUMIF(Лист1!$A:$A,Лист3!$A520,Лист1!L:L)/$F520,0)</f>
        <v>0</v>
      </c>
      <c r="I520" s="468">
        <f>IFERROR(SUMIF(Лист1!$A:$A,Лист3!$A520,Лист1!M:M)/$F520,0)</f>
        <v>0</v>
      </c>
      <c r="J520" s="468">
        <f>IFERROR(SUMIF(Лист1!$A:$A,Лист3!$A520,Лист1!N:N)/$F520,0)</f>
        <v>0</v>
      </c>
      <c r="K520" s="468">
        <f>IFERROR(SUMIF(Лист1!$A:$A,Лист3!$A520,Лист1!O:O)/$F520,0)</f>
        <v>0</v>
      </c>
      <c r="L520" s="468">
        <f>IFERROR(SUMIF(Лист1!$A:$A,Лист3!$A520,Лист1!P:P)/$F520,0)</f>
        <v>0</v>
      </c>
    </row>
    <row r="521" spans="1:12" s="26" customFormat="1" x14ac:dyDescent="0.2">
      <c r="A521" s="340" t="s">
        <v>904</v>
      </c>
      <c r="B521" s="745" t="s">
        <v>903</v>
      </c>
      <c r="C521" s="112">
        <v>2</v>
      </c>
      <c r="D521" s="112"/>
      <c r="E521" s="127" t="s">
        <v>126</v>
      </c>
      <c r="F521" s="112">
        <v>100</v>
      </c>
      <c r="G521" s="468">
        <f>IFERROR(SUMIF(Лист1!$A:$A,Лист3!$A521,Лист1!K:K)/$F521,0)</f>
        <v>0</v>
      </c>
      <c r="H521" s="468">
        <f>IFERROR(SUMIF(Лист1!$A:$A,Лист3!$A521,Лист1!L:L)/$F521,0)</f>
        <v>0</v>
      </c>
      <c r="I521" s="468">
        <f>IFERROR(SUMIF(Лист1!$A:$A,Лист3!$A521,Лист1!M:M)/$F521,0)</f>
        <v>0</v>
      </c>
      <c r="J521" s="468">
        <f>IFERROR(SUMIF(Лист1!$A:$A,Лист3!$A521,Лист1!N:N)/$F521,0)</f>
        <v>0</v>
      </c>
      <c r="K521" s="468">
        <f>IFERROR(SUMIF(Лист1!$A:$A,Лист3!$A521,Лист1!O:O)/$F521,0)</f>
        <v>0</v>
      </c>
      <c r="L521" s="468">
        <f>IFERROR(SUMIF(Лист1!$A:$A,Лист3!$A521,Лист1!P:P)/$F521,0)</f>
        <v>0</v>
      </c>
    </row>
    <row r="522" spans="1:12" s="26" customFormat="1" x14ac:dyDescent="0.2">
      <c r="A522" s="340" t="s">
        <v>1367</v>
      </c>
      <c r="B522" s="745" t="s">
        <v>1366</v>
      </c>
      <c r="C522" s="112" t="s">
        <v>235</v>
      </c>
      <c r="D522" s="112">
        <v>6</v>
      </c>
      <c r="E522" s="127" t="s">
        <v>63</v>
      </c>
      <c r="F522" s="112">
        <v>144</v>
      </c>
      <c r="G522" s="468">
        <f>IFERROR(SUMIF(Лист1!$A:$A,Лист3!$A522,Лист1!K:K)/$F522,0)</f>
        <v>0</v>
      </c>
      <c r="H522" s="468">
        <f>IFERROR(SUMIF(Лист1!$A:$A,Лист3!$A522,Лист1!L:L)/$F522,0)</f>
        <v>0</v>
      </c>
      <c r="I522" s="468">
        <f>IFERROR(SUMIF(Лист1!$A:$A,Лист3!$A522,Лист1!M:M)/$F522,0)</f>
        <v>0</v>
      </c>
      <c r="J522" s="468">
        <f>IFERROR(SUMIF(Лист1!$A:$A,Лист3!$A522,Лист1!N:N)/$F522,0)</f>
        <v>0</v>
      </c>
      <c r="K522" s="468">
        <f>IFERROR(SUMIF(Лист1!$A:$A,Лист3!$A522,Лист1!O:O)/$F522,0)</f>
        <v>0</v>
      </c>
      <c r="L522" s="468">
        <f>IFERROR(SUMIF(Лист1!$A:$A,Лист3!$A522,Лист1!P:P)/$F522,0)</f>
        <v>0</v>
      </c>
    </row>
    <row r="523" spans="1:12" s="26" customFormat="1" x14ac:dyDescent="0.2">
      <c r="A523" s="340" t="s">
        <v>1002</v>
      </c>
      <c r="B523" s="745" t="s">
        <v>1003</v>
      </c>
      <c r="C523" s="112" t="s">
        <v>721</v>
      </c>
      <c r="D523" s="112">
        <v>6</v>
      </c>
      <c r="E523" s="127" t="s">
        <v>126</v>
      </c>
      <c r="F523" s="112">
        <v>144</v>
      </c>
      <c r="G523" s="468">
        <f>IFERROR(SUMIF(Лист1!$A:$A,Лист3!$A523,Лист1!K:K)/$F523,0)</f>
        <v>0</v>
      </c>
      <c r="H523" s="468">
        <f>IFERROR(SUMIF(Лист1!$A:$A,Лист3!$A523,Лист1!L:L)/$F523,0)</f>
        <v>0</v>
      </c>
      <c r="I523" s="468">
        <f>IFERROR(SUMIF(Лист1!$A:$A,Лист3!$A523,Лист1!M:M)/$F523,0)</f>
        <v>0</v>
      </c>
      <c r="J523" s="468">
        <f>IFERROR(SUMIF(Лист1!$A:$A,Лист3!$A523,Лист1!N:N)/$F523,0)</f>
        <v>0</v>
      </c>
      <c r="K523" s="468">
        <f>IFERROR(SUMIF(Лист1!$A:$A,Лист3!$A523,Лист1!O:O)/$F523,0)</f>
        <v>0</v>
      </c>
      <c r="L523" s="468">
        <f>IFERROR(SUMIF(Лист1!$A:$A,Лист3!$A523,Лист1!P:P)/$F523,0)</f>
        <v>0</v>
      </c>
    </row>
    <row r="524" spans="1:12" s="26" customFormat="1" x14ac:dyDescent="0.2">
      <c r="A524" s="340" t="s">
        <v>722</v>
      </c>
      <c r="B524" s="682" t="s">
        <v>720</v>
      </c>
      <c r="C524" s="112" t="s">
        <v>721</v>
      </c>
      <c r="D524" s="112">
        <v>6</v>
      </c>
      <c r="E524" s="127" t="s">
        <v>126</v>
      </c>
      <c r="F524" s="112">
        <v>144</v>
      </c>
      <c r="G524" s="468">
        <f>IFERROR(SUMIF(Лист1!$A:$A,Лист3!$A524,Лист1!K:K)/$F524,0)</f>
        <v>0</v>
      </c>
      <c r="H524" s="468">
        <f>IFERROR(SUMIF(Лист1!$A:$A,Лист3!$A524,Лист1!L:L)/$F524,0)</f>
        <v>0</v>
      </c>
      <c r="I524" s="468">
        <f>IFERROR(SUMIF(Лист1!$A:$A,Лист3!$A524,Лист1!M:M)/$F524,0)</f>
        <v>0</v>
      </c>
      <c r="J524" s="468">
        <f>IFERROR(SUMIF(Лист1!$A:$A,Лист3!$A524,Лист1!N:N)/$F524,0)</f>
        <v>0</v>
      </c>
      <c r="K524" s="468">
        <f>IFERROR(SUMIF(Лист1!$A:$A,Лист3!$A524,Лист1!O:O)/$F524,0)</f>
        <v>0</v>
      </c>
      <c r="L524" s="468">
        <f>IFERROR(SUMIF(Лист1!$A:$A,Лист3!$A524,Лист1!P:P)/$F524,0)</f>
        <v>0</v>
      </c>
    </row>
    <row r="525" spans="1:12" s="26" customFormat="1" x14ac:dyDescent="0.2">
      <c r="A525" s="340" t="s">
        <v>911</v>
      </c>
      <c r="B525" s="745" t="s">
        <v>910</v>
      </c>
      <c r="C525" s="112">
        <v>4</v>
      </c>
      <c r="D525" s="112"/>
      <c r="E525" s="127" t="s">
        <v>126</v>
      </c>
      <c r="F525" s="112">
        <v>72</v>
      </c>
      <c r="G525" s="468">
        <f>IFERROR(SUMIF(Лист1!$A:$A,Лист3!$A525,Лист1!K:K)/$F525,0)</f>
        <v>0</v>
      </c>
      <c r="H525" s="468">
        <f>IFERROR(SUMIF(Лист1!$A:$A,Лист3!$A525,Лист1!L:L)/$F525,0)</f>
        <v>0</v>
      </c>
      <c r="I525" s="468">
        <f>IFERROR(SUMIF(Лист1!$A:$A,Лист3!$A525,Лист1!M:M)/$F525,0)</f>
        <v>0</v>
      </c>
      <c r="J525" s="468">
        <f>IFERROR(SUMIF(Лист1!$A:$A,Лист3!$A525,Лист1!N:N)/$F525,0)</f>
        <v>0</v>
      </c>
      <c r="K525" s="468">
        <f>IFERROR(SUMIF(Лист1!$A:$A,Лист3!$A525,Лист1!O:O)/$F525,0)</f>
        <v>0</v>
      </c>
      <c r="L525" s="468">
        <f>IFERROR(SUMIF(Лист1!$A:$A,Лист3!$A525,Лист1!P:P)/$F525,0)</f>
        <v>0</v>
      </c>
    </row>
    <row r="526" spans="1:12" s="26" customFormat="1" x14ac:dyDescent="0.2">
      <c r="A526" s="340" t="s">
        <v>915</v>
      </c>
      <c r="B526" s="263" t="s">
        <v>914</v>
      </c>
      <c r="C526" s="112" t="s">
        <v>194</v>
      </c>
      <c r="D526" s="112">
        <v>6</v>
      </c>
      <c r="E526" s="127" t="s">
        <v>126</v>
      </c>
      <c r="F526" s="112">
        <v>72</v>
      </c>
      <c r="G526" s="468">
        <f>IFERROR(SUMIF(Лист1!$A:$A,Лист3!$A526,Лист1!K:K)/$F526,0)</f>
        <v>0</v>
      </c>
      <c r="H526" s="468">
        <f>IFERROR(SUMIF(Лист1!$A:$A,Лист3!$A526,Лист1!L:L)/$F526,0)</f>
        <v>0</v>
      </c>
      <c r="I526" s="468">
        <f>IFERROR(SUMIF(Лист1!$A:$A,Лист3!$A526,Лист1!M:M)/$F526,0)</f>
        <v>0</v>
      </c>
      <c r="J526" s="468">
        <f>IFERROR(SUMIF(Лист1!$A:$A,Лист3!$A526,Лист1!N:N)/$F526,0)</f>
        <v>0</v>
      </c>
      <c r="K526" s="468">
        <f>IFERROR(SUMIF(Лист1!$A:$A,Лист3!$A526,Лист1!O:O)/$F526,0)</f>
        <v>0</v>
      </c>
      <c r="L526" s="468">
        <f>IFERROR(SUMIF(Лист1!$A:$A,Лист3!$A526,Лист1!P:P)/$F526,0)</f>
        <v>0</v>
      </c>
    </row>
    <row r="527" spans="1:12" s="26" customFormat="1" x14ac:dyDescent="0.2">
      <c r="A527" s="338" t="s">
        <v>709</v>
      </c>
      <c r="B527" s="263" t="s">
        <v>707</v>
      </c>
      <c r="C527" s="112">
        <v>1.5</v>
      </c>
      <c r="D527" s="112"/>
      <c r="E527" s="127" t="s">
        <v>126</v>
      </c>
      <c r="F527" s="112">
        <v>144</v>
      </c>
      <c r="G527" s="468">
        <f>IFERROR(SUMIF(Лист1!$A:$A,Лист3!$A527,Лист1!K:K)/$F527,0)</f>
        <v>0</v>
      </c>
      <c r="H527" s="468">
        <f>IFERROR(SUMIF(Лист1!$A:$A,Лист3!$A527,Лист1!L:L)/$F527,0)</f>
        <v>0</v>
      </c>
      <c r="I527" s="468">
        <f>IFERROR(SUMIF(Лист1!$A:$A,Лист3!$A527,Лист1!M:M)/$F527,0)</f>
        <v>0</v>
      </c>
      <c r="J527" s="468">
        <f>IFERROR(SUMIF(Лист1!$A:$A,Лист3!$A527,Лист1!N:N)/$F527,0)</f>
        <v>0</v>
      </c>
      <c r="K527" s="468">
        <f>IFERROR(SUMIF(Лист1!$A:$A,Лист3!$A527,Лист1!O:O)/$F527,0)</f>
        <v>0</v>
      </c>
      <c r="L527" s="468">
        <f>IFERROR(SUMIF(Лист1!$A:$A,Лист3!$A527,Лист1!P:P)/$F527,0)</f>
        <v>0</v>
      </c>
    </row>
    <row r="528" spans="1:12" s="26" customFormat="1" x14ac:dyDescent="0.2">
      <c r="A528" s="338" t="s">
        <v>913</v>
      </c>
      <c r="B528" s="263" t="s">
        <v>912</v>
      </c>
      <c r="C528" s="112" t="s">
        <v>194</v>
      </c>
      <c r="D528" s="112">
        <v>6</v>
      </c>
      <c r="E528" s="127" t="s">
        <v>126</v>
      </c>
      <c r="F528" s="112">
        <v>72</v>
      </c>
      <c r="G528" s="468">
        <f>IFERROR(SUMIF(Лист1!$A:$A,Лист3!$A528,Лист1!K:K)/$F528,0)</f>
        <v>0</v>
      </c>
      <c r="H528" s="468">
        <f>IFERROR(SUMIF(Лист1!$A:$A,Лист3!$A528,Лист1!L:L)/$F528,0)</f>
        <v>0</v>
      </c>
      <c r="I528" s="468">
        <f>IFERROR(SUMIF(Лист1!$A:$A,Лист3!$A528,Лист1!M:M)/$F528,0)</f>
        <v>0</v>
      </c>
      <c r="J528" s="468">
        <f>IFERROR(SUMIF(Лист1!$A:$A,Лист3!$A528,Лист1!N:N)/$F528,0)</f>
        <v>0</v>
      </c>
      <c r="K528" s="468">
        <f>IFERROR(SUMIF(Лист1!$A:$A,Лист3!$A528,Лист1!O:O)/$F528,0)</f>
        <v>0</v>
      </c>
      <c r="L528" s="468">
        <f>IFERROR(SUMIF(Лист1!$A:$A,Лист3!$A528,Лист1!P:P)/$F528,0)</f>
        <v>0</v>
      </c>
    </row>
    <row r="529" spans="1:12" s="26" customFormat="1" x14ac:dyDescent="0.2">
      <c r="A529" s="338" t="s">
        <v>710</v>
      </c>
      <c r="B529" s="263" t="s">
        <v>708</v>
      </c>
      <c r="C529" s="112">
        <v>1.5</v>
      </c>
      <c r="D529" s="112"/>
      <c r="E529" s="127" t="s">
        <v>126</v>
      </c>
      <c r="F529" s="112">
        <v>144</v>
      </c>
      <c r="G529" s="468">
        <f>IFERROR(SUMIF(Лист1!$A:$A,Лист3!$A529,Лист1!K:K)/$F529,0)</f>
        <v>0</v>
      </c>
      <c r="H529" s="468">
        <f>IFERROR(SUMIF(Лист1!$A:$A,Лист3!$A529,Лист1!L:L)/$F529,0)</f>
        <v>0</v>
      </c>
      <c r="I529" s="468">
        <f>IFERROR(SUMIF(Лист1!$A:$A,Лист3!$A529,Лист1!M:M)/$F529,0)</f>
        <v>0</v>
      </c>
      <c r="J529" s="468">
        <f>IFERROR(SUMIF(Лист1!$A:$A,Лист3!$A529,Лист1!N:N)/$F529,0)</f>
        <v>0</v>
      </c>
      <c r="K529" s="468">
        <f>IFERROR(SUMIF(Лист1!$A:$A,Лист3!$A529,Лист1!O:O)/$F529,0)</f>
        <v>0</v>
      </c>
      <c r="L529" s="468">
        <f>IFERROR(SUMIF(Лист1!$A:$A,Лист3!$A529,Лист1!P:P)/$F529,0)</f>
        <v>0</v>
      </c>
    </row>
    <row r="530" spans="1:12" s="26" customFormat="1" ht="13.5" thickBot="1" x14ac:dyDescent="0.25">
      <c r="A530" s="340"/>
      <c r="B530" s="314" t="s">
        <v>97</v>
      </c>
      <c r="C530" s="255"/>
      <c r="D530" s="553"/>
      <c r="E530" s="138"/>
      <c r="F530" s="553"/>
      <c r="G530" s="468">
        <f>IFERROR(SUMIF(Лист1!$A:$A,Лист3!$A530,Лист1!K:K)/$F530,0)</f>
        <v>0</v>
      </c>
      <c r="H530" s="468">
        <f>IFERROR(SUMIF(Лист1!$A:$A,Лист3!$A530,Лист1!L:L)/$F530,0)</f>
        <v>0</v>
      </c>
      <c r="I530" s="468">
        <f>IFERROR(SUMIF(Лист1!$A:$A,Лист3!$A530,Лист1!M:M)/$F530,0)</f>
        <v>0</v>
      </c>
      <c r="J530" s="468">
        <f>IFERROR(SUMIF(Лист1!$A:$A,Лист3!$A530,Лист1!N:N)/$F530,0)</f>
        <v>0</v>
      </c>
      <c r="K530" s="468">
        <f>IFERROR(SUMIF(Лист1!$A:$A,Лист3!$A530,Лист1!O:O)/$F530,0)</f>
        <v>0</v>
      </c>
      <c r="L530" s="468">
        <f>IFERROR(SUMIF(Лист1!$A:$A,Лист3!$A530,Лист1!P:P)/$F530,0)</f>
        <v>0</v>
      </c>
    </row>
    <row r="531" spans="1:12" s="26" customFormat="1" ht="13.5" thickBot="1" x14ac:dyDescent="0.25">
      <c r="A531" s="340" t="s">
        <v>1354</v>
      </c>
      <c r="B531" s="1063" t="s">
        <v>1355</v>
      </c>
      <c r="C531" s="111" t="s">
        <v>72</v>
      </c>
      <c r="D531" s="111">
        <v>9</v>
      </c>
      <c r="E531" s="131" t="s">
        <v>63</v>
      </c>
      <c r="F531" s="485">
        <v>64</v>
      </c>
      <c r="G531" s="468">
        <f>IFERROR(SUMIF([4]Лист1!$A:$A,[4]Лист3!$A530,[4]Лист1!K:K)/$F531,0)</f>
        <v>0</v>
      </c>
      <c r="H531" s="468">
        <f>IFERROR(SUMIF([4]Лист1!$A:$A,[4]Лист3!$A530,[4]Лист1!L:L)/$F531,0)</f>
        <v>0</v>
      </c>
      <c r="I531" s="468">
        <f>IFERROR(SUMIF([4]Лист1!$A:$A,[4]Лист3!$A530,[4]Лист1!M:M)/$F531,0)</f>
        <v>0</v>
      </c>
      <c r="J531" s="468">
        <f>IFERROR(SUMIF([4]Лист1!$A:$A,[4]Лист3!$A530,[4]Лист1!N:N)/$F531,0)</f>
        <v>0</v>
      </c>
      <c r="K531" s="468">
        <f>IFERROR(SUMIF([4]Лист1!$A:$A,[4]Лист3!$A530,[4]Лист1!O:O)/$F531,0)</f>
        <v>0</v>
      </c>
      <c r="L531" s="468">
        <f>IFERROR(SUMIF([4]Лист1!$A:$A,[4]Лист3!$A530,[4]Лист1!P:P)/$F531,0)</f>
        <v>0</v>
      </c>
    </row>
    <row r="532" spans="1:12" s="26" customFormat="1" x14ac:dyDescent="0.2">
      <c r="A532" s="340" t="s">
        <v>667</v>
      </c>
      <c r="B532" s="264" t="s">
        <v>207</v>
      </c>
      <c r="C532" s="111" t="s">
        <v>72</v>
      </c>
      <c r="D532" s="111">
        <v>9</v>
      </c>
      <c r="E532" s="131" t="s">
        <v>63</v>
      </c>
      <c r="F532" s="485">
        <v>64</v>
      </c>
      <c r="G532" s="468">
        <f>IFERROR(SUMIF(Лист1!$A:$A,Лист3!$A532,Лист1!K:K)/$F532,0)</f>
        <v>0</v>
      </c>
      <c r="H532" s="468">
        <f>IFERROR(SUMIF(Лист1!$A:$A,Лист3!$A532,Лист1!L:L)/$F532,0)</f>
        <v>0</v>
      </c>
      <c r="I532" s="468">
        <f>IFERROR(SUMIF(Лист1!$A:$A,Лист3!$A532,Лист1!M:M)/$F532,0)</f>
        <v>0</v>
      </c>
      <c r="J532" s="468">
        <f>IFERROR(SUMIF(Лист1!$A:$A,Лист3!$A532,Лист1!N:N)/$F532,0)</f>
        <v>0</v>
      </c>
      <c r="K532" s="468">
        <f>IFERROR(SUMIF(Лист1!$A:$A,Лист3!$A532,Лист1!O:O)/$F532,0)</f>
        <v>0</v>
      </c>
      <c r="L532" s="468">
        <f>IFERROR(SUMIF(Лист1!$A:$A,Лист3!$A532,Лист1!P:P)/$F532,0)</f>
        <v>0</v>
      </c>
    </row>
    <row r="533" spans="1:12" s="26" customFormat="1" ht="13.5" thickBot="1" x14ac:dyDescent="0.25">
      <c r="A533" s="340" t="s">
        <v>666</v>
      </c>
      <c r="B533" s="683" t="s">
        <v>208</v>
      </c>
      <c r="C533" s="113" t="s">
        <v>72</v>
      </c>
      <c r="D533" s="113">
        <v>9</v>
      </c>
      <c r="E533" s="117" t="s">
        <v>63</v>
      </c>
      <c r="F533" s="487">
        <v>64</v>
      </c>
      <c r="G533" s="468">
        <f>IFERROR(SUMIF(Лист1!$A:$A,Лист3!$A533,Лист1!K:K)/$F533,0)</f>
        <v>0</v>
      </c>
      <c r="H533" s="468">
        <f>IFERROR(SUMIF(Лист1!$A:$A,Лист3!$A533,Лист1!L:L)/$F533,0)</f>
        <v>0</v>
      </c>
      <c r="I533" s="468">
        <f>IFERROR(SUMIF(Лист1!$A:$A,Лист3!$A533,Лист1!M:M)/$F533,0)</f>
        <v>0</v>
      </c>
      <c r="J533" s="468">
        <f>IFERROR(SUMIF(Лист1!$A:$A,Лист3!$A533,Лист1!N:N)/$F533,0)</f>
        <v>0</v>
      </c>
      <c r="K533" s="468">
        <f>IFERROR(SUMIF(Лист1!$A:$A,Лист3!$A533,Лист1!O:O)/$F533,0)</f>
        <v>0</v>
      </c>
      <c r="L533" s="468">
        <f>IFERROR(SUMIF(Лист1!$A:$A,Лист3!$A533,Лист1!P:P)/$F533,0)</f>
        <v>0</v>
      </c>
    </row>
    <row r="534" spans="1:12" s="26" customFormat="1" x14ac:dyDescent="0.2">
      <c r="A534" s="340"/>
      <c r="B534" s="855" t="s">
        <v>174</v>
      </c>
      <c r="C534" s="477"/>
      <c r="D534" s="111"/>
      <c r="E534" s="111"/>
      <c r="F534" s="111"/>
      <c r="G534" s="468">
        <f>IFERROR(SUMIF(Лист1!$A:$A,Лист3!$A534,Лист1!K:K)/$F534,0)</f>
        <v>0</v>
      </c>
      <c r="H534" s="468">
        <f>IFERROR(SUMIF(Лист1!$A:$A,Лист3!$A534,Лист1!L:L)/$F534,0)</f>
        <v>0</v>
      </c>
      <c r="I534" s="468">
        <f>IFERROR(SUMIF(Лист1!$A:$A,Лист3!$A534,Лист1!M:M)/$F534,0)</f>
        <v>0</v>
      </c>
      <c r="J534" s="468">
        <f>IFERROR(SUMIF(Лист1!$A:$A,Лист3!$A534,Лист1!N:N)/$F534,0)</f>
        <v>0</v>
      </c>
      <c r="K534" s="468">
        <f>IFERROR(SUMIF(Лист1!$A:$A,Лист3!$A534,Лист1!O:O)/$F534,0)</f>
        <v>0</v>
      </c>
      <c r="L534" s="468">
        <f>IFERROR(SUMIF(Лист1!$A:$A,Лист3!$A534,Лист1!P:P)/$F534,0)</f>
        <v>0</v>
      </c>
    </row>
    <row r="535" spans="1:12" s="26" customFormat="1" x14ac:dyDescent="0.2">
      <c r="A535" s="340" t="s">
        <v>1087</v>
      </c>
      <c r="B535" s="857" t="s">
        <v>1086</v>
      </c>
      <c r="C535" s="733" t="s">
        <v>1088</v>
      </c>
      <c r="D535" s="840">
        <v>6</v>
      </c>
      <c r="E535" s="536" t="s">
        <v>126</v>
      </c>
      <c r="F535" s="735">
        <v>100</v>
      </c>
      <c r="G535" s="468">
        <f>IFERROR(SUMIF(Лист1!$A:$A,Лист3!$A535,Лист1!K:K)/$F535,0)</f>
        <v>0</v>
      </c>
      <c r="H535" s="468">
        <f>IFERROR(SUMIF(Лист1!$A:$A,Лист3!$A535,Лист1!L:L)/$F535,0)</f>
        <v>0</v>
      </c>
      <c r="I535" s="468">
        <f>IFERROR(SUMIF(Лист1!$A:$A,Лист3!$A535,Лист1!M:M)/$F535,0)</f>
        <v>0</v>
      </c>
      <c r="J535" s="468">
        <f>IFERROR(SUMIF(Лист1!$A:$A,Лист3!$A535,Лист1!N:N)/$F535,0)</f>
        <v>0</v>
      </c>
      <c r="K535" s="468">
        <f>IFERROR(SUMIF(Лист1!$A:$A,Лист3!$A535,Лист1!O:O)/$F535,0)</f>
        <v>0</v>
      </c>
      <c r="L535" s="468">
        <f>IFERROR(SUMIF(Лист1!$A:$A,Лист3!$A535,Лист1!P:P)/$F535,0)</f>
        <v>0</v>
      </c>
    </row>
    <row r="536" spans="1:12" s="26" customFormat="1" x14ac:dyDescent="0.2">
      <c r="A536" s="340" t="s">
        <v>866</v>
      </c>
      <c r="B536" s="843" t="s">
        <v>865</v>
      </c>
      <c r="C536" s="733" t="s">
        <v>79</v>
      </c>
      <c r="D536" s="840">
        <v>6</v>
      </c>
      <c r="E536" s="536" t="s">
        <v>126</v>
      </c>
      <c r="F536" s="735">
        <v>144</v>
      </c>
      <c r="G536" s="468">
        <f>IFERROR(SUMIF(Лист1!$A:$A,Лист3!$A536,Лист1!K:K)/$F536,0)</f>
        <v>0</v>
      </c>
      <c r="H536" s="468">
        <f>IFERROR(SUMIF(Лист1!$A:$A,Лист3!$A536,Лист1!L:L)/$F536,0)</f>
        <v>0</v>
      </c>
      <c r="I536" s="468">
        <f>IFERROR(SUMIF(Лист1!$A:$A,Лист3!$A536,Лист1!M:M)/$F536,0)</f>
        <v>0</v>
      </c>
      <c r="J536" s="468">
        <f>IFERROR(SUMIF(Лист1!$A:$A,Лист3!$A536,Лист1!N:N)/$F536,0)</f>
        <v>0</v>
      </c>
      <c r="K536" s="468">
        <f>IFERROR(SUMIF(Лист1!$A:$A,Лист3!$A536,Лист1!O:O)/$F536,0)</f>
        <v>0</v>
      </c>
      <c r="L536" s="468">
        <f>IFERROR(SUMIF(Лист1!$A:$A,Лист3!$A536,Лист1!P:P)/$F536,0)</f>
        <v>0</v>
      </c>
    </row>
    <row r="537" spans="1:12" s="26" customFormat="1" x14ac:dyDescent="0.2">
      <c r="A537" s="340" t="s">
        <v>867</v>
      </c>
      <c r="B537" s="736" t="s">
        <v>719</v>
      </c>
      <c r="C537" s="436" t="s">
        <v>79</v>
      </c>
      <c r="D537" s="112">
        <v>6</v>
      </c>
      <c r="E537" s="127" t="s">
        <v>126</v>
      </c>
      <c r="F537" s="486">
        <v>144</v>
      </c>
      <c r="G537" s="468">
        <f>IFERROR(SUMIF(Лист1!$A:$A,Лист3!$A537,Лист1!K:K)/$F537,0)</f>
        <v>0</v>
      </c>
      <c r="H537" s="468">
        <f>IFERROR(SUMIF(Лист1!$A:$A,Лист3!$A537,Лист1!L:L)/$F537,0)</f>
        <v>0</v>
      </c>
      <c r="I537" s="468">
        <f>IFERROR(SUMIF(Лист1!$A:$A,Лист3!$A537,Лист1!M:M)/$F537,0)</f>
        <v>0</v>
      </c>
      <c r="J537" s="468">
        <f>IFERROR(SUMIF(Лист1!$A:$A,Лист3!$A537,Лист1!N:N)/$F537,0)</f>
        <v>0</v>
      </c>
      <c r="K537" s="468">
        <f>IFERROR(SUMIF(Лист1!$A:$A,Лист3!$A537,Лист1!O:O)/$F537,0)</f>
        <v>0</v>
      </c>
      <c r="L537" s="468">
        <f>IFERROR(SUMIF(Лист1!$A:$A,Лист3!$A537,Лист1!P:P)/$F537,0)</f>
        <v>0</v>
      </c>
    </row>
    <row r="538" spans="1:12" s="26" customFormat="1" x14ac:dyDescent="0.2">
      <c r="A538" s="340" t="s">
        <v>995</v>
      </c>
      <c r="B538" s="856" t="s">
        <v>994</v>
      </c>
      <c r="C538" s="733" t="s">
        <v>79</v>
      </c>
      <c r="D538" s="840">
        <v>6</v>
      </c>
      <c r="E538" s="536" t="s">
        <v>126</v>
      </c>
      <c r="F538" s="735">
        <v>144</v>
      </c>
      <c r="G538" s="468">
        <f>IFERROR(SUMIF(Лист1!$A:$A,Лист3!$A538,Лист1!K:K)/$F538,0)</f>
        <v>0</v>
      </c>
      <c r="H538" s="468">
        <f>IFERROR(SUMIF(Лист1!$A:$A,Лист3!$A538,Лист1!L:L)/$F538,0)</f>
        <v>0</v>
      </c>
      <c r="I538" s="468">
        <f>IFERROR(SUMIF(Лист1!$A:$A,Лист3!$A538,Лист1!M:M)/$F538,0)</f>
        <v>0</v>
      </c>
      <c r="J538" s="468">
        <f>IFERROR(SUMIF(Лист1!$A:$A,Лист3!$A538,Лист1!N:N)/$F538,0)</f>
        <v>0</v>
      </c>
      <c r="K538" s="468">
        <f>IFERROR(SUMIF(Лист1!$A:$A,Лист3!$A538,Лист1!O:O)/$F538,0)</f>
        <v>0</v>
      </c>
      <c r="L538" s="468">
        <f>IFERROR(SUMIF(Лист1!$A:$A,Лист3!$A538,Лист1!P:P)/$F538,0)</f>
        <v>0</v>
      </c>
    </row>
    <row r="539" spans="1:12" s="26" customFormat="1" x14ac:dyDescent="0.2">
      <c r="A539" s="340" t="s">
        <v>993</v>
      </c>
      <c r="B539" s="856" t="s">
        <v>992</v>
      </c>
      <c r="C539" s="733" t="s">
        <v>79</v>
      </c>
      <c r="D539" s="840">
        <v>6</v>
      </c>
      <c r="E539" s="536" t="s">
        <v>126</v>
      </c>
      <c r="F539" s="735">
        <v>144</v>
      </c>
      <c r="G539" s="468">
        <f>IFERROR(SUMIF(Лист1!$A:$A,Лист3!$A539,Лист1!K:K)/$F539,0)</f>
        <v>0</v>
      </c>
      <c r="H539" s="468">
        <f>IFERROR(SUMIF(Лист1!$A:$A,Лист3!$A539,Лист1!L:L)/$F539,0)</f>
        <v>0</v>
      </c>
      <c r="I539" s="468">
        <f>IFERROR(SUMIF(Лист1!$A:$A,Лист3!$A539,Лист1!M:M)/$F539,0)</f>
        <v>0</v>
      </c>
      <c r="J539" s="468">
        <f>IFERROR(SUMIF(Лист1!$A:$A,Лист3!$A539,Лист1!N:N)/$F539,0)</f>
        <v>0</v>
      </c>
      <c r="K539" s="468">
        <f>IFERROR(SUMIF(Лист1!$A:$A,Лист3!$A539,Лист1!O:O)/$F539,0)</f>
        <v>0</v>
      </c>
      <c r="L539" s="468">
        <f>IFERROR(SUMIF(Лист1!$A:$A,Лист3!$A539,Лист1!P:P)/$F539,0)</f>
        <v>0</v>
      </c>
    </row>
    <row r="540" spans="1:12" s="26" customFormat="1" x14ac:dyDescent="0.2">
      <c r="A540" s="340" t="s">
        <v>869</v>
      </c>
      <c r="B540" s="856" t="s">
        <v>870</v>
      </c>
      <c r="C540" s="733" t="s">
        <v>79</v>
      </c>
      <c r="D540" s="840">
        <v>6</v>
      </c>
      <c r="E540" s="536" t="s">
        <v>126</v>
      </c>
      <c r="F540" s="735">
        <v>144</v>
      </c>
      <c r="G540" s="468">
        <f>IFERROR(SUMIF(Лист1!$A:$A,Лист3!$A540,Лист1!K:K)/$F540,0)</f>
        <v>0</v>
      </c>
      <c r="H540" s="468">
        <f>IFERROR(SUMIF(Лист1!$A:$A,Лист3!$A540,Лист1!L:L)/$F540,0)</f>
        <v>0</v>
      </c>
      <c r="I540" s="468">
        <f>IFERROR(SUMIF(Лист1!$A:$A,Лист3!$A540,Лист1!M:M)/$F540,0)</f>
        <v>0</v>
      </c>
      <c r="J540" s="468">
        <f>IFERROR(SUMIF(Лист1!$A:$A,Лист3!$A540,Лист1!N:N)/$F540,0)</f>
        <v>0</v>
      </c>
      <c r="K540" s="468">
        <f>IFERROR(SUMIF(Лист1!$A:$A,Лист3!$A540,Лист1!O:O)/$F540,0)</f>
        <v>0</v>
      </c>
      <c r="L540" s="468">
        <f>IFERROR(SUMIF(Лист1!$A:$A,Лист3!$A540,Лист1!P:P)/$F540,0)</f>
        <v>0</v>
      </c>
    </row>
    <row r="541" spans="1:12" s="26" customFormat="1" ht="13.5" thickBot="1" x14ac:dyDescent="0.25">
      <c r="A541" s="340" t="s">
        <v>871</v>
      </c>
      <c r="B541" s="844" t="s">
        <v>872</v>
      </c>
      <c r="C541" s="439" t="s">
        <v>79</v>
      </c>
      <c r="D541" s="113">
        <v>6</v>
      </c>
      <c r="E541" s="117" t="s">
        <v>126</v>
      </c>
      <c r="F541" s="487">
        <v>144</v>
      </c>
      <c r="G541" s="468">
        <f>IFERROR(SUMIF(Лист1!$A:$A,Лист3!$A541,Лист1!K:K)/$F541,0)</f>
        <v>0</v>
      </c>
      <c r="H541" s="468">
        <f>IFERROR(SUMIF(Лист1!$A:$A,Лист3!$A541,Лист1!L:L)/$F541,0)</f>
        <v>0</v>
      </c>
      <c r="I541" s="468">
        <f>IFERROR(SUMIF(Лист1!$A:$A,Лист3!$A541,Лист1!M:M)/$F541,0)</f>
        <v>0</v>
      </c>
      <c r="J541" s="468">
        <f>IFERROR(SUMIF(Лист1!$A:$A,Лист3!$A541,Лист1!N:N)/$F541,0)</f>
        <v>0</v>
      </c>
      <c r="K541" s="468">
        <f>IFERROR(SUMIF(Лист1!$A:$A,Лист3!$A541,Лист1!O:O)/$F541,0)</f>
        <v>0</v>
      </c>
      <c r="L541" s="468">
        <f>IFERROR(SUMIF(Лист1!$A:$A,Лист3!$A541,Лист1!P:P)/$F541,0)</f>
        <v>0</v>
      </c>
    </row>
    <row r="542" spans="1:12" s="26" customFormat="1" ht="13.5" thickBot="1" x14ac:dyDescent="0.25">
      <c r="A542" s="340"/>
      <c r="B542" s="314" t="s">
        <v>99</v>
      </c>
      <c r="C542" s="255"/>
      <c r="D542" s="553"/>
      <c r="E542" s="138"/>
      <c r="F542" s="553"/>
      <c r="G542" s="468">
        <f>IFERROR(SUMIF(Лист1!$A:$A,Лист3!$A542,Лист1!K:K)/$F542,0)</f>
        <v>0</v>
      </c>
      <c r="H542" s="468">
        <f>IFERROR(SUMIF(Лист1!$A:$A,Лист3!$A542,Лист1!L:L)/$F542,0)</f>
        <v>0</v>
      </c>
      <c r="I542" s="468">
        <f>IFERROR(SUMIF(Лист1!$A:$A,Лист3!$A542,Лист1!M:M)/$F542,0)</f>
        <v>0</v>
      </c>
      <c r="J542" s="468">
        <f>IFERROR(SUMIF(Лист1!$A:$A,Лист3!$A542,Лист1!N:N)/$F542,0)</f>
        <v>0</v>
      </c>
      <c r="K542" s="468">
        <f>IFERROR(SUMIF(Лист1!$A:$A,Лист3!$A542,Лист1!O:O)/$F542,0)</f>
        <v>0</v>
      </c>
      <c r="L542" s="468">
        <f>IFERROR(SUMIF(Лист1!$A:$A,Лист3!$A542,Лист1!P:P)/$F542,0)</f>
        <v>0</v>
      </c>
    </row>
    <row r="543" spans="1:12" s="26" customFormat="1" x14ac:dyDescent="0.2">
      <c r="A543" s="340" t="s">
        <v>584</v>
      </c>
      <c r="B543" s="264" t="s">
        <v>617</v>
      </c>
      <c r="C543" s="111" t="s">
        <v>189</v>
      </c>
      <c r="D543" s="111">
        <v>10</v>
      </c>
      <c r="E543" s="131" t="s">
        <v>62</v>
      </c>
      <c r="F543" s="111">
        <v>105</v>
      </c>
      <c r="G543" s="468">
        <f>IFERROR(SUMIF(Лист1!$A:$A,Лист3!$A543,Лист1!K:K)/$F543,0)</f>
        <v>0</v>
      </c>
      <c r="H543" s="468">
        <f>IFERROR(SUMIF(Лист1!$A:$A,Лист3!$A543,Лист1!L:L)/$F543,0)</f>
        <v>0</v>
      </c>
      <c r="I543" s="468">
        <f>IFERROR(SUMIF(Лист1!$A:$A,Лист3!$A543,Лист1!M:M)/$F543,0)</f>
        <v>0</v>
      </c>
      <c r="J543" s="468">
        <f>IFERROR(SUMIF(Лист1!$A:$A,Лист3!$A543,Лист1!N:N)/$F543,0)</f>
        <v>0</v>
      </c>
      <c r="K543" s="468">
        <f>IFERROR(SUMIF(Лист1!$A:$A,Лист3!$A543,Лист1!O:O)/$F543,0)</f>
        <v>0</v>
      </c>
      <c r="L543" s="468">
        <f>IFERROR(SUMIF(Лист1!$A:$A,Лист3!$A543,Лист1!P:P)/$F543,0)</f>
        <v>0</v>
      </c>
    </row>
    <row r="544" spans="1:12" s="26" customFormat="1" x14ac:dyDescent="0.2">
      <c r="A544" s="340" t="s">
        <v>810</v>
      </c>
      <c r="B544" s="678" t="s">
        <v>191</v>
      </c>
      <c r="C544" s="112" t="s">
        <v>182</v>
      </c>
      <c r="D544" s="112">
        <v>4</v>
      </c>
      <c r="E544" s="127" t="s">
        <v>126</v>
      </c>
      <c r="F544" s="112">
        <v>100</v>
      </c>
      <c r="G544" s="468">
        <f>IFERROR(SUMIF(Лист1!$A:$A,Лист3!$A544,Лист1!K:K)/$F544,0)</f>
        <v>0</v>
      </c>
      <c r="H544" s="468">
        <f>IFERROR(SUMIF(Лист1!$A:$A,Лист3!$A544,Лист1!L:L)/$F544,0)</f>
        <v>0</v>
      </c>
      <c r="I544" s="468">
        <f>IFERROR(SUMIF(Лист1!$A:$A,Лист3!$A544,Лист1!M:M)/$F544,0)</f>
        <v>0</v>
      </c>
      <c r="J544" s="468">
        <f>IFERROR(SUMIF(Лист1!$A:$A,Лист3!$A544,Лист1!N:N)/$F544,0)</f>
        <v>0</v>
      </c>
      <c r="K544" s="468">
        <f>IFERROR(SUMIF(Лист1!$A:$A,Лист3!$A544,Лист1!O:O)/$F544,0)</f>
        <v>0</v>
      </c>
      <c r="L544" s="468">
        <f>IFERROR(SUMIF(Лист1!$A:$A,Лист3!$A544,Лист1!P:P)/$F544,0)</f>
        <v>0</v>
      </c>
    </row>
    <row r="545" spans="1:12" s="26" customFormat="1" x14ac:dyDescent="0.2">
      <c r="A545" s="340" t="s">
        <v>784</v>
      </c>
      <c r="B545" s="678" t="s">
        <v>203</v>
      </c>
      <c r="C545" s="112" t="s">
        <v>182</v>
      </c>
      <c r="D545" s="112">
        <v>4</v>
      </c>
      <c r="E545" s="127" t="s">
        <v>126</v>
      </c>
      <c r="F545" s="112">
        <v>100</v>
      </c>
      <c r="G545" s="468">
        <f>IFERROR(SUMIF(Лист1!$A:$A,Лист3!$A545,Лист1!K:K)/$F545,0)</f>
        <v>0</v>
      </c>
      <c r="H545" s="468">
        <f>IFERROR(SUMIF(Лист1!$A:$A,Лист3!$A545,Лист1!L:L)/$F545,0)</f>
        <v>0</v>
      </c>
      <c r="I545" s="468">
        <f>IFERROR(SUMIF(Лист1!$A:$A,Лист3!$A545,Лист1!M:M)/$F545,0)</f>
        <v>0</v>
      </c>
      <c r="J545" s="468">
        <f>IFERROR(SUMIF(Лист1!$A:$A,Лист3!$A545,Лист1!N:N)/$F545,0)</f>
        <v>0</v>
      </c>
      <c r="K545" s="468">
        <f>IFERROR(SUMIF(Лист1!$A:$A,Лист3!$A545,Лист1!O:O)/$F545,0)</f>
        <v>0</v>
      </c>
      <c r="L545" s="468">
        <f>IFERROR(SUMIF(Лист1!$A:$A,Лист3!$A545,Лист1!P:P)/$F545,0)</f>
        <v>0</v>
      </c>
    </row>
    <row r="546" spans="1:12" s="26" customFormat="1" x14ac:dyDescent="0.2">
      <c r="A546" s="340" t="s">
        <v>792</v>
      </c>
      <c r="B546" s="678" t="s">
        <v>456</v>
      </c>
      <c r="C546" s="112" t="s">
        <v>182</v>
      </c>
      <c r="D546" s="112">
        <v>4</v>
      </c>
      <c r="E546" s="127" t="s">
        <v>126</v>
      </c>
      <c r="F546" s="112">
        <v>100</v>
      </c>
      <c r="G546" s="468">
        <f>IFERROR(SUMIF(Лист1!$A:$A,Лист3!$A546,Лист1!K:K)/$F546,0)</f>
        <v>0</v>
      </c>
      <c r="H546" s="468">
        <f>IFERROR(SUMIF(Лист1!$A:$A,Лист3!$A546,Лист1!L:L)/$F546,0)</f>
        <v>0</v>
      </c>
      <c r="I546" s="468">
        <f>IFERROR(SUMIF(Лист1!$A:$A,Лист3!$A546,Лист1!M:M)/$F546,0)</f>
        <v>0</v>
      </c>
      <c r="J546" s="468">
        <f>IFERROR(SUMIF(Лист1!$A:$A,Лист3!$A546,Лист1!N:N)/$F546,0)</f>
        <v>0</v>
      </c>
      <c r="K546" s="468">
        <f>IFERROR(SUMIF(Лист1!$A:$A,Лист3!$A546,Лист1!O:O)/$F546,0)</f>
        <v>0</v>
      </c>
      <c r="L546" s="468">
        <f>IFERROR(SUMIF(Лист1!$A:$A,Лист3!$A546,Лист1!P:P)/$F546,0)</f>
        <v>0</v>
      </c>
    </row>
    <row r="547" spans="1:12" s="26" customFormat="1" x14ac:dyDescent="0.2">
      <c r="A547" s="340" t="s">
        <v>1032</v>
      </c>
      <c r="B547" s="714" t="s">
        <v>854</v>
      </c>
      <c r="C547" s="296" t="s">
        <v>194</v>
      </c>
      <c r="D547" s="112">
        <v>10</v>
      </c>
      <c r="E547" s="127" t="s">
        <v>62</v>
      </c>
      <c r="F547" s="112">
        <v>72</v>
      </c>
      <c r="G547" s="468">
        <f>IFERROR(SUMIF(Лист1!$A:$A,Лист3!$A547,Лист1!K:K)/$F547,0)</f>
        <v>0</v>
      </c>
      <c r="H547" s="468">
        <f>IFERROR(SUMIF(Лист1!$A:$A,Лист3!$A547,Лист1!L:L)/$F547,0)</f>
        <v>0</v>
      </c>
      <c r="I547" s="468">
        <f>IFERROR(SUMIF(Лист1!$A:$A,Лист3!$A547,Лист1!M:M)/$F547,0)</f>
        <v>0</v>
      </c>
      <c r="J547" s="468">
        <f>IFERROR(SUMIF(Лист1!$A:$A,Лист3!$A547,Лист1!N:N)/$F547,0)</f>
        <v>0</v>
      </c>
      <c r="K547" s="468">
        <f>IFERROR(SUMIF(Лист1!$A:$A,Лист3!$A547,Лист1!O:O)/$F547,0)</f>
        <v>0</v>
      </c>
      <c r="L547" s="468">
        <f>IFERROR(SUMIF(Лист1!$A:$A,Лист3!$A547,Лист1!P:P)/$F547,0)</f>
        <v>0</v>
      </c>
    </row>
    <row r="548" spans="1:12" s="26" customFormat="1" x14ac:dyDescent="0.2">
      <c r="A548" s="340" t="s">
        <v>1111</v>
      </c>
      <c r="B548" s="734" t="s">
        <v>1112</v>
      </c>
      <c r="C548" s="296" t="s">
        <v>194</v>
      </c>
      <c r="D548" s="112">
        <v>10</v>
      </c>
      <c r="E548" s="127" t="s">
        <v>62</v>
      </c>
      <c r="F548" s="112">
        <v>72</v>
      </c>
      <c r="G548" s="468">
        <f>IFERROR(SUMIF(Лист1!$A:$A,Лист3!$A548,Лист1!K:K)/$F548,0)</f>
        <v>0</v>
      </c>
      <c r="H548" s="468">
        <f>IFERROR(SUMIF(Лист1!$A:$A,Лист3!$A548,Лист1!L:L)/$F548,0)</f>
        <v>0</v>
      </c>
      <c r="I548" s="468">
        <f>IFERROR(SUMIF(Лист1!$A:$A,Лист3!$A548,Лист1!M:M)/$F548,0)</f>
        <v>0</v>
      </c>
      <c r="J548" s="468">
        <f>IFERROR(SUMIF(Лист1!$A:$A,Лист3!$A548,Лист1!N:N)/$F548,0)</f>
        <v>0</v>
      </c>
      <c r="K548" s="468">
        <f>IFERROR(SUMIF(Лист1!$A:$A,Лист3!$A548,Лист1!O:O)/$F548,0)</f>
        <v>0</v>
      </c>
      <c r="L548" s="468">
        <f>IFERROR(SUMIF(Лист1!$A:$A,Лист3!$A548,Лист1!P:P)/$F548,0)</f>
        <v>0</v>
      </c>
    </row>
    <row r="549" spans="1:12" s="26" customFormat="1" x14ac:dyDescent="0.2">
      <c r="A549" s="340" t="s">
        <v>794</v>
      </c>
      <c r="B549" s="678" t="s">
        <v>795</v>
      </c>
      <c r="C549" s="112" t="s">
        <v>182</v>
      </c>
      <c r="D549" s="112">
        <v>4</v>
      </c>
      <c r="E549" s="127" t="s">
        <v>126</v>
      </c>
      <c r="F549" s="112">
        <v>100</v>
      </c>
      <c r="G549" s="468">
        <f>IFERROR(SUMIF(Лист1!$A:$A,Лист3!$A549,Лист1!K:K)/$F549,0)</f>
        <v>0</v>
      </c>
      <c r="H549" s="468">
        <f>IFERROR(SUMIF(Лист1!$A:$A,Лист3!$A549,Лист1!L:L)/$F549,0)</f>
        <v>0</v>
      </c>
      <c r="I549" s="468">
        <f>IFERROR(SUMIF(Лист1!$A:$A,Лист3!$A549,Лист1!M:M)/$F549,0)</f>
        <v>0</v>
      </c>
      <c r="J549" s="468">
        <f>IFERROR(SUMIF(Лист1!$A:$A,Лист3!$A549,Лист1!N:N)/$F549,0)</f>
        <v>0</v>
      </c>
      <c r="K549" s="468">
        <f>IFERROR(SUMIF(Лист1!$A:$A,Лист3!$A549,Лист1!O:O)/$F549,0)</f>
        <v>0</v>
      </c>
      <c r="L549" s="468">
        <f>IFERROR(SUMIF(Лист1!$A:$A,Лист3!$A549,Лист1!P:P)/$F549,0)</f>
        <v>0</v>
      </c>
    </row>
    <row r="550" spans="1:12" s="26" customFormat="1" x14ac:dyDescent="0.2">
      <c r="A550" s="340" t="s">
        <v>1060</v>
      </c>
      <c r="B550" s="678" t="s">
        <v>1061</v>
      </c>
      <c r="C550" s="112">
        <v>4</v>
      </c>
      <c r="D550" s="112"/>
      <c r="E550" s="127" t="s">
        <v>62</v>
      </c>
      <c r="F550" s="112">
        <v>100</v>
      </c>
      <c r="G550" s="468">
        <f>IFERROR(SUMIF(Лист1!$A:$A,Лист3!$A550,Лист1!K:K)/$F550,0)</f>
        <v>0</v>
      </c>
      <c r="H550" s="468">
        <f>IFERROR(SUMIF(Лист1!$A:$A,Лист3!$A550,Лист1!L:L)/$F550,0)</f>
        <v>0</v>
      </c>
      <c r="I550" s="468">
        <f>IFERROR(SUMIF(Лист1!$A:$A,Лист3!$A550,Лист1!M:M)/$F550,0)</f>
        <v>0</v>
      </c>
      <c r="J550" s="468">
        <f>IFERROR(SUMIF(Лист1!$A:$A,Лист3!$A550,Лист1!N:N)/$F550,0)</f>
        <v>0</v>
      </c>
      <c r="K550" s="468">
        <f>IFERROR(SUMIF(Лист1!$A:$A,Лист3!$A550,Лист1!O:O)/$F550,0)</f>
        <v>0</v>
      </c>
      <c r="L550" s="468">
        <f>IFERROR(SUMIF(Лист1!$A:$A,Лист3!$A550,Лист1!P:P)/$F550,0)</f>
        <v>0</v>
      </c>
    </row>
    <row r="551" spans="1:12" s="26" customFormat="1" x14ac:dyDescent="0.2">
      <c r="A551" s="340" t="s">
        <v>618</v>
      </c>
      <c r="B551" s="263" t="s">
        <v>551</v>
      </c>
      <c r="C551" s="112" t="s">
        <v>189</v>
      </c>
      <c r="D551" s="112">
        <v>10</v>
      </c>
      <c r="E551" s="127" t="s">
        <v>62</v>
      </c>
      <c r="F551" s="112">
        <v>105</v>
      </c>
      <c r="G551" s="468">
        <f>IFERROR(SUMIF(Лист1!$A:$A,Лист3!$A551,Лист1!K:K)/$F551,0)</f>
        <v>0</v>
      </c>
      <c r="H551" s="468">
        <f>IFERROR(SUMIF(Лист1!$A:$A,Лист3!$A551,Лист1!L:L)/$F551,0)</f>
        <v>0</v>
      </c>
      <c r="I551" s="468">
        <f>IFERROR(SUMIF(Лист1!$A:$A,Лист3!$A551,Лист1!M:M)/$F551,0)</f>
        <v>0</v>
      </c>
      <c r="J551" s="468">
        <f>IFERROR(SUMIF(Лист1!$A:$A,Лист3!$A551,Лист1!N:N)/$F551,0)</f>
        <v>0</v>
      </c>
      <c r="K551" s="468">
        <f>IFERROR(SUMIF(Лист1!$A:$A,Лист3!$A551,Лист1!O:O)/$F551,0)</f>
        <v>0</v>
      </c>
      <c r="L551" s="468">
        <f>IFERROR(SUMIF(Лист1!$A:$A,Лист3!$A551,Лист1!P:P)/$F551,0)</f>
        <v>0</v>
      </c>
    </row>
    <row r="552" spans="1:12" s="26" customFormat="1" x14ac:dyDescent="0.2">
      <c r="A552" s="340" t="s">
        <v>932</v>
      </c>
      <c r="B552" s="263" t="s">
        <v>931</v>
      </c>
      <c r="C552" s="112" t="s">
        <v>189</v>
      </c>
      <c r="D552" s="112">
        <v>10</v>
      </c>
      <c r="E552" s="127" t="s">
        <v>62</v>
      </c>
      <c r="F552" s="112">
        <v>72</v>
      </c>
      <c r="G552" s="468">
        <f>IFERROR(SUMIF(Лист1!$A:$A,Лист3!$A552,Лист1!K:K)/$F552,0)</f>
        <v>0</v>
      </c>
      <c r="H552" s="468">
        <f>IFERROR(SUMIF(Лист1!$A:$A,Лист3!$A552,Лист1!L:L)/$F552,0)</f>
        <v>0</v>
      </c>
      <c r="I552" s="468">
        <f>IFERROR(SUMIF(Лист1!$A:$A,Лист3!$A552,Лист1!M:M)/$F552,0)</f>
        <v>0</v>
      </c>
      <c r="J552" s="468">
        <f>IFERROR(SUMIF(Лист1!$A:$A,Лист3!$A552,Лист1!N:N)/$F552,0)</f>
        <v>0</v>
      </c>
      <c r="K552" s="468">
        <f>IFERROR(SUMIF(Лист1!$A:$A,Лист3!$A552,Лист1!O:O)/$F552,0)</f>
        <v>0</v>
      </c>
      <c r="L552" s="468">
        <f>IFERROR(SUMIF(Лист1!$A:$A,Лист3!$A552,Лист1!P:P)/$F552,0)</f>
        <v>0</v>
      </c>
    </row>
    <row r="553" spans="1:12" s="26" customFormat="1" x14ac:dyDescent="0.2">
      <c r="A553" s="340" t="s">
        <v>984</v>
      </c>
      <c r="B553" s="263" t="s">
        <v>985</v>
      </c>
      <c r="C553" s="112" t="s">
        <v>31</v>
      </c>
      <c r="D553" s="112">
        <v>10</v>
      </c>
      <c r="E553" s="127" t="s">
        <v>62</v>
      </c>
      <c r="F553" s="112">
        <v>72</v>
      </c>
      <c r="G553" s="468">
        <f>IFERROR(SUMIF(Лист1!$A:$A,Лист3!$A553,Лист1!K:K)/$F553,0)</f>
        <v>0</v>
      </c>
      <c r="H553" s="468">
        <f>IFERROR(SUMIF(Лист1!$A:$A,Лист3!$A553,Лист1!L:L)/$F553,0)</f>
        <v>0</v>
      </c>
      <c r="I553" s="468">
        <f>IFERROR(SUMIF(Лист1!$A:$A,Лист3!$A553,Лист1!M:M)/$F553,0)</f>
        <v>0</v>
      </c>
      <c r="J553" s="468">
        <f>IFERROR(SUMIF(Лист1!$A:$A,Лист3!$A553,Лист1!N:N)/$F553,0)</f>
        <v>0</v>
      </c>
      <c r="K553" s="468">
        <f>IFERROR(SUMIF(Лист1!$A:$A,Лист3!$A553,Лист1!O:O)/$F553,0)</f>
        <v>0</v>
      </c>
      <c r="L553" s="468">
        <f>IFERROR(SUMIF(Лист1!$A:$A,Лист3!$A553,Лист1!P:P)/$F553,0)</f>
        <v>0</v>
      </c>
    </row>
    <row r="554" spans="1:12" s="26" customFormat="1" x14ac:dyDescent="0.2">
      <c r="A554" s="340" t="s">
        <v>811</v>
      </c>
      <c r="B554" s="263" t="s">
        <v>812</v>
      </c>
      <c r="C554" s="112" t="s">
        <v>182</v>
      </c>
      <c r="D554" s="112">
        <v>4</v>
      </c>
      <c r="E554" s="127" t="s">
        <v>62</v>
      </c>
      <c r="F554" s="112">
        <v>100</v>
      </c>
      <c r="G554" s="468">
        <f>IFERROR(SUMIF(Лист1!$A:$A,Лист3!$A554,Лист1!K:K)/$F554,0)</f>
        <v>0</v>
      </c>
      <c r="H554" s="468">
        <f>IFERROR(SUMIF(Лист1!$A:$A,Лист3!$A554,Лист1!L:L)/$F554,0)</f>
        <v>0</v>
      </c>
      <c r="I554" s="468">
        <f>IFERROR(SUMIF(Лист1!$A:$A,Лист3!$A554,Лист1!M:M)/$F554,0)</f>
        <v>0</v>
      </c>
      <c r="J554" s="468">
        <f>IFERROR(SUMIF(Лист1!$A:$A,Лист3!$A554,Лист1!N:N)/$F554,0)</f>
        <v>0</v>
      </c>
      <c r="K554" s="468">
        <f>IFERROR(SUMIF(Лист1!$A:$A,Лист3!$A554,Лист1!O:O)/$F554,0)</f>
        <v>0</v>
      </c>
      <c r="L554" s="468">
        <f>IFERROR(SUMIF(Лист1!$A:$A,Лист3!$A554,Лист1!P:P)/$F554,0)</f>
        <v>0</v>
      </c>
    </row>
    <row r="555" spans="1:12" s="26" customFormat="1" x14ac:dyDescent="0.2">
      <c r="A555" s="340" t="s">
        <v>1056</v>
      </c>
      <c r="B555" s="263" t="s">
        <v>1057</v>
      </c>
      <c r="C555" s="112">
        <v>4</v>
      </c>
      <c r="D555" s="112"/>
      <c r="E555" s="127" t="s">
        <v>62</v>
      </c>
      <c r="F555" s="112">
        <v>100</v>
      </c>
      <c r="G555" s="468">
        <f>IFERROR(SUMIF(Лист1!$A:$A,Лист3!$A555,Лист1!K:K)/$F555,0)</f>
        <v>0</v>
      </c>
      <c r="H555" s="468">
        <f>IFERROR(SUMIF(Лист1!$A:$A,Лист3!$A555,Лист1!L:L)/$F555,0)</f>
        <v>0</v>
      </c>
      <c r="I555" s="468">
        <f>IFERROR(SUMIF(Лист1!$A:$A,Лист3!$A555,Лист1!M:M)/$F555,0)</f>
        <v>0</v>
      </c>
      <c r="J555" s="468">
        <f>IFERROR(SUMIF(Лист1!$A:$A,Лист3!$A555,Лист1!N:N)/$F555,0)</f>
        <v>0</v>
      </c>
      <c r="K555" s="468">
        <f>IFERROR(SUMIF(Лист1!$A:$A,Лист3!$A555,Лист1!O:O)/$F555,0)</f>
        <v>0</v>
      </c>
      <c r="L555" s="468">
        <f>IFERROR(SUMIF(Лист1!$A:$A,Лист3!$A555,Лист1!P:P)/$F555,0)</f>
        <v>0</v>
      </c>
    </row>
    <row r="556" spans="1:12" s="26" customFormat="1" x14ac:dyDescent="0.2">
      <c r="A556" s="340" t="s">
        <v>990</v>
      </c>
      <c r="B556" s="263" t="s">
        <v>991</v>
      </c>
      <c r="C556" s="112" t="s">
        <v>31</v>
      </c>
      <c r="D556" s="112">
        <v>10</v>
      </c>
      <c r="E556" s="127" t="s">
        <v>62</v>
      </c>
      <c r="F556" s="112">
        <v>72</v>
      </c>
      <c r="G556" s="468">
        <f>IFERROR(SUMIF(Лист1!$A:$A,Лист3!$A556,Лист1!K:K)/$F556,0)</f>
        <v>0</v>
      </c>
      <c r="H556" s="468">
        <f>IFERROR(SUMIF(Лист1!$A:$A,Лист3!$A556,Лист1!L:L)/$F556,0)</f>
        <v>0</v>
      </c>
      <c r="I556" s="468">
        <f>IFERROR(SUMIF(Лист1!$A:$A,Лист3!$A556,Лист1!M:M)/$F556,0)</f>
        <v>0</v>
      </c>
      <c r="J556" s="468">
        <f>IFERROR(SUMIF(Лист1!$A:$A,Лист3!$A556,Лист1!N:N)/$F556,0)</f>
        <v>0</v>
      </c>
      <c r="K556" s="468">
        <f>IFERROR(SUMIF(Лист1!$A:$A,Лист3!$A556,Лист1!O:O)/$F556,0)</f>
        <v>0</v>
      </c>
      <c r="L556" s="468">
        <f>IFERROR(SUMIF(Лист1!$A:$A,Лист3!$A556,Лист1!P:P)/$F556,0)</f>
        <v>0</v>
      </c>
    </row>
    <row r="557" spans="1:12" s="26" customFormat="1" x14ac:dyDescent="0.2">
      <c r="A557" s="340" t="s">
        <v>1292</v>
      </c>
      <c r="B557" s="263" t="s">
        <v>562</v>
      </c>
      <c r="C557" s="112" t="s">
        <v>182</v>
      </c>
      <c r="D557" s="112">
        <v>4</v>
      </c>
      <c r="E557" s="127" t="s">
        <v>62</v>
      </c>
      <c r="F557" s="112">
        <v>100</v>
      </c>
      <c r="G557" s="468">
        <f>IFERROR(SUMIF(Лист1!$A:$A,Лист3!$A557,Лист1!K:K)/$F557,0)</f>
        <v>0</v>
      </c>
      <c r="H557" s="468">
        <f>IFERROR(SUMIF(Лист1!$A:$A,Лист3!$A557,Лист1!L:L)/$F557,0)</f>
        <v>0</v>
      </c>
      <c r="I557" s="468">
        <f>IFERROR(SUMIF(Лист1!$A:$A,Лист3!$A557,Лист1!M:M)/$F557,0)</f>
        <v>0</v>
      </c>
      <c r="J557" s="468">
        <f>IFERROR(SUMIF(Лист1!$A:$A,Лист3!$A557,Лист1!N:N)/$F557,0)</f>
        <v>0</v>
      </c>
      <c r="K557" s="468">
        <f>IFERROR(SUMIF(Лист1!$A:$A,Лист3!$A557,Лист1!O:O)/$F557,0)</f>
        <v>0</v>
      </c>
      <c r="L557" s="468">
        <f>IFERROR(SUMIF(Лист1!$A:$A,Лист3!$A557,Лист1!P:P)/$F557,0)</f>
        <v>0</v>
      </c>
    </row>
    <row r="558" spans="1:12" s="26" customFormat="1" x14ac:dyDescent="0.2">
      <c r="A558" s="340" t="s">
        <v>1058</v>
      </c>
      <c r="B558" s="263" t="s">
        <v>1059</v>
      </c>
      <c r="C558" s="112">
        <v>4</v>
      </c>
      <c r="D558" s="112"/>
      <c r="E558" s="127" t="s">
        <v>62</v>
      </c>
      <c r="F558" s="112">
        <v>100</v>
      </c>
      <c r="G558" s="468">
        <f>IFERROR(SUMIF(Лист1!$A:$A,Лист3!$A558,Лист1!K:K)/$F558,0)</f>
        <v>0</v>
      </c>
      <c r="H558" s="468">
        <f>IFERROR(SUMIF(Лист1!$A:$A,Лист3!$A558,Лист1!L:L)/$F558,0)</f>
        <v>0</v>
      </c>
      <c r="I558" s="468">
        <f>IFERROR(SUMIF(Лист1!$A:$A,Лист3!$A558,Лист1!M:M)/$F558,0)</f>
        <v>0</v>
      </c>
      <c r="J558" s="468">
        <f>IFERROR(SUMIF(Лист1!$A:$A,Лист3!$A558,Лист1!N:N)/$F558,0)</f>
        <v>0</v>
      </c>
      <c r="K558" s="468">
        <f>IFERROR(SUMIF(Лист1!$A:$A,Лист3!$A558,Лист1!O:O)/$F558,0)</f>
        <v>0</v>
      </c>
      <c r="L558" s="468">
        <f>IFERROR(SUMIF(Лист1!$A:$A,Лист3!$A558,Лист1!P:P)/$F558,0)</f>
        <v>0</v>
      </c>
    </row>
    <row r="559" spans="1:12" s="26" customFormat="1" x14ac:dyDescent="0.2">
      <c r="A559" s="340" t="s">
        <v>1327</v>
      </c>
      <c r="B559" s="263" t="s">
        <v>1328</v>
      </c>
      <c r="C559" s="112" t="s">
        <v>182</v>
      </c>
      <c r="D559" s="112">
        <v>4</v>
      </c>
      <c r="E559" s="127" t="s">
        <v>62</v>
      </c>
      <c r="F559" s="112">
        <v>100</v>
      </c>
      <c r="G559" s="468">
        <f>IFERROR(SUMIF(Лист1!$A:$A,Лист3!$A559,Лист1!K:K)/$F559,0)</f>
        <v>0</v>
      </c>
      <c r="H559" s="468">
        <f>IFERROR(SUMIF(Лист1!$A:$A,Лист3!$A559,Лист1!L:L)/$F559,0)</f>
        <v>0</v>
      </c>
      <c r="I559" s="468">
        <f>IFERROR(SUMIF(Лист1!$A:$A,Лист3!$A559,Лист1!M:M)/$F559,0)</f>
        <v>0</v>
      </c>
      <c r="J559" s="468">
        <f>IFERROR(SUMIF(Лист1!$A:$A,Лист3!$A559,Лист1!N:N)/$F559,0)</f>
        <v>0</v>
      </c>
      <c r="K559" s="468">
        <f>IFERROR(SUMIF(Лист1!$A:$A,Лист3!$A559,Лист1!O:O)/$F559,0)</f>
        <v>0</v>
      </c>
      <c r="L559" s="468">
        <f>IFERROR(SUMIF(Лист1!$A:$A,Лист3!$A559,Лист1!P:P)/$F559,0)</f>
        <v>0</v>
      </c>
    </row>
    <row r="560" spans="1:12" s="26" customFormat="1" x14ac:dyDescent="0.2">
      <c r="A560" s="340" t="s">
        <v>1325</v>
      </c>
      <c r="B560" s="263" t="s">
        <v>1326</v>
      </c>
      <c r="C560" s="112">
        <v>4</v>
      </c>
      <c r="D560" s="112"/>
      <c r="E560" s="127" t="s">
        <v>62</v>
      </c>
      <c r="F560" s="112">
        <v>100</v>
      </c>
      <c r="G560" s="468">
        <f>IFERROR(SUMIF(Лист1!$A:$A,Лист3!$A560,Лист1!K:K)/$F560,0)</f>
        <v>0</v>
      </c>
      <c r="H560" s="468">
        <f>IFERROR(SUMIF(Лист1!$A:$A,Лист3!$A560,Лист1!L:L)/$F560,0)</f>
        <v>0</v>
      </c>
      <c r="I560" s="468">
        <f>IFERROR(SUMIF(Лист1!$A:$A,Лист3!$A560,Лист1!M:M)/$F560,0)</f>
        <v>0</v>
      </c>
      <c r="J560" s="468">
        <f>IFERROR(SUMIF(Лист1!$A:$A,Лист3!$A560,Лист1!N:N)/$F560,0)</f>
        <v>0</v>
      </c>
      <c r="K560" s="468">
        <f>IFERROR(SUMIF(Лист1!$A:$A,Лист3!$A560,Лист1!O:O)/$F560,0)</f>
        <v>0</v>
      </c>
      <c r="L560" s="468">
        <f>IFERROR(SUMIF(Лист1!$A:$A,Лист3!$A560,Лист1!P:P)/$F560,0)</f>
        <v>0</v>
      </c>
    </row>
    <row r="561" spans="1:12" s="26" customFormat="1" x14ac:dyDescent="0.2">
      <c r="A561" s="340" t="s">
        <v>1039</v>
      </c>
      <c r="B561" s="678" t="s">
        <v>77</v>
      </c>
      <c r="C561" s="112" t="s">
        <v>31</v>
      </c>
      <c r="D561" s="112">
        <v>10</v>
      </c>
      <c r="E561" s="127" t="s">
        <v>62</v>
      </c>
      <c r="F561" s="112">
        <v>72</v>
      </c>
      <c r="G561" s="468">
        <f>IFERROR(SUMIF(Лист1!$A:$A,Лист3!$A561,Лист1!K:K)/$F561,0)</f>
        <v>0</v>
      </c>
      <c r="H561" s="468">
        <f>IFERROR(SUMIF(Лист1!$A:$A,Лист3!$A561,Лист1!L:L)/$F561,0)</f>
        <v>0</v>
      </c>
      <c r="I561" s="468">
        <f>IFERROR(SUMIF(Лист1!$A:$A,Лист3!$A561,Лист1!M:M)/$F561,0)</f>
        <v>0</v>
      </c>
      <c r="J561" s="468">
        <f>IFERROR(SUMIF(Лист1!$A:$A,Лист3!$A561,Лист1!N:N)/$F561,0)</f>
        <v>0</v>
      </c>
      <c r="K561" s="468">
        <f>IFERROR(SUMIF(Лист1!$A:$A,Лист3!$A561,Лист1!O:O)/$F561,0)</f>
        <v>0</v>
      </c>
      <c r="L561" s="468">
        <f>IFERROR(SUMIF(Лист1!$A:$A,Лист3!$A561,Лист1!P:P)/$F561,0)</f>
        <v>0</v>
      </c>
    </row>
    <row r="562" spans="1:12" s="26" customFormat="1" x14ac:dyDescent="0.2">
      <c r="A562" s="340" t="s">
        <v>1062</v>
      </c>
      <c r="B562" s="678" t="s">
        <v>1063</v>
      </c>
      <c r="C562" s="112">
        <v>4</v>
      </c>
      <c r="D562" s="112"/>
      <c r="E562" s="127" t="s">
        <v>62</v>
      </c>
      <c r="F562" s="112">
        <v>100</v>
      </c>
      <c r="G562" s="468">
        <f>IFERROR(SUMIF(Лист1!$A:$A,Лист3!$A562,Лист1!K:K)/$F562,0)</f>
        <v>0</v>
      </c>
      <c r="H562" s="468">
        <f>IFERROR(SUMIF(Лист1!$A:$A,Лист3!$A562,Лист1!L:L)/$F562,0)</f>
        <v>0</v>
      </c>
      <c r="I562" s="468">
        <f>IFERROR(SUMIF(Лист1!$A:$A,Лист3!$A562,Лист1!M:M)/$F562,0)</f>
        <v>0</v>
      </c>
      <c r="J562" s="468">
        <f>IFERROR(SUMIF(Лист1!$A:$A,Лист3!$A562,Лист1!N:N)/$F562,0)</f>
        <v>0</v>
      </c>
      <c r="K562" s="468">
        <f>IFERROR(SUMIF(Лист1!$A:$A,Лист3!$A562,Лист1!O:O)/$F562,0)</f>
        <v>0</v>
      </c>
      <c r="L562" s="468">
        <f>IFERROR(SUMIF(Лист1!$A:$A,Лист3!$A562,Лист1!P:P)/$F562,0)</f>
        <v>0</v>
      </c>
    </row>
    <row r="563" spans="1:12" s="26" customFormat="1" x14ac:dyDescent="0.2">
      <c r="A563" s="340" t="s">
        <v>781</v>
      </c>
      <c r="B563" s="684" t="s">
        <v>167</v>
      </c>
      <c r="C563" s="565" t="s">
        <v>182</v>
      </c>
      <c r="D563" s="565">
        <v>4</v>
      </c>
      <c r="E563" s="566" t="s">
        <v>126</v>
      </c>
      <c r="F563" s="565">
        <v>100</v>
      </c>
      <c r="G563" s="468">
        <f>IFERROR(SUMIF(Лист1!$A:$A,Лист3!$A563,Лист1!K:K)/$F563,0)</f>
        <v>0</v>
      </c>
      <c r="H563" s="468">
        <f>IFERROR(SUMIF(Лист1!$A:$A,Лист3!$A563,Лист1!L:L)/$F563,0)</f>
        <v>0</v>
      </c>
      <c r="I563" s="468">
        <f>IFERROR(SUMIF(Лист1!$A:$A,Лист3!$A563,Лист1!M:M)/$F563,0)</f>
        <v>0</v>
      </c>
      <c r="J563" s="468">
        <f>IFERROR(SUMIF(Лист1!$A:$A,Лист3!$A563,Лист1!N:N)/$F563,0)</f>
        <v>0</v>
      </c>
      <c r="K563" s="468">
        <f>IFERROR(SUMIF(Лист1!$A:$A,Лист3!$A563,Лист1!O:O)/$F563,0)</f>
        <v>0</v>
      </c>
      <c r="L563" s="468">
        <f>IFERROR(SUMIF(Лист1!$A:$A,Лист3!$A563,Лист1!P:P)/$F563,0)</f>
        <v>0</v>
      </c>
    </row>
    <row r="564" spans="1:12" s="26" customFormat="1" x14ac:dyDescent="0.2">
      <c r="A564" s="340" t="s">
        <v>376</v>
      </c>
      <c r="B564" s="684" t="s">
        <v>167</v>
      </c>
      <c r="C564" s="638" t="s">
        <v>125</v>
      </c>
      <c r="D564" s="638"/>
      <c r="E564" s="638" t="s">
        <v>62</v>
      </c>
      <c r="F564" s="638">
        <v>96</v>
      </c>
      <c r="G564" s="468">
        <f>IFERROR(SUMIF(Лист1!$A:$A,Лист3!$A564,Лист1!K:K)/$F564,0)</f>
        <v>0</v>
      </c>
      <c r="H564" s="468">
        <f>IFERROR(SUMIF(Лист1!$A:$A,Лист3!$A564,Лист1!L:L)/$F564,0)</f>
        <v>0</v>
      </c>
      <c r="I564" s="468">
        <f>IFERROR(SUMIF(Лист1!$A:$A,Лист3!$A564,Лист1!M:M)/$F564,0)</f>
        <v>0</v>
      </c>
      <c r="J564" s="468">
        <f>IFERROR(SUMIF(Лист1!$A:$A,Лист3!$A564,Лист1!N:N)/$F564,0)</f>
        <v>0</v>
      </c>
      <c r="K564" s="468">
        <f>IFERROR(SUMIF(Лист1!$A:$A,Лист3!$A564,Лист1!O:O)/$F564,0)</f>
        <v>0</v>
      </c>
      <c r="L564" s="468">
        <f>IFERROR(SUMIF(Лист1!$A:$A,Лист3!$A564,Лист1!P:P)/$F564,0)</f>
        <v>0</v>
      </c>
    </row>
    <row r="565" spans="1:12" s="26" customFormat="1" x14ac:dyDescent="0.2">
      <c r="A565" s="340" t="s">
        <v>418</v>
      </c>
      <c r="B565" s="685" t="s">
        <v>417</v>
      </c>
      <c r="C565" s="296" t="s">
        <v>125</v>
      </c>
      <c r="D565" s="296"/>
      <c r="E565" s="296" t="s">
        <v>62</v>
      </c>
      <c r="F565" s="112">
        <v>96</v>
      </c>
      <c r="G565" s="468">
        <f>IFERROR(SUMIF(Лист1!$A:$A,Лист3!$A565,Лист1!K:K)/$F565,0)</f>
        <v>0</v>
      </c>
      <c r="H565" s="468">
        <f>IFERROR(SUMIF(Лист1!$A:$A,Лист3!$A565,Лист1!L:L)/$F565,0)</f>
        <v>0</v>
      </c>
      <c r="I565" s="468">
        <f>IFERROR(SUMIF(Лист1!$A:$A,Лист3!$A565,Лист1!M:M)/$F565,0)</f>
        <v>0</v>
      </c>
      <c r="J565" s="468">
        <f>IFERROR(SUMIF(Лист1!$A:$A,Лист3!$A565,Лист1!N:N)/$F565,0)</f>
        <v>0</v>
      </c>
      <c r="K565" s="468">
        <f>IFERROR(SUMIF(Лист1!$A:$A,Лист3!$A565,Лист1!O:O)/$F565,0)</f>
        <v>0</v>
      </c>
      <c r="L565" s="468">
        <f>IFERROR(SUMIF(Лист1!$A:$A,Лист3!$A565,Лист1!P:P)/$F565,0)</f>
        <v>0</v>
      </c>
    </row>
    <row r="566" spans="1:12" s="26" customFormat="1" x14ac:dyDescent="0.2">
      <c r="A566" s="340" t="s">
        <v>420</v>
      </c>
      <c r="B566" s="685" t="s">
        <v>419</v>
      </c>
      <c r="C566" s="296" t="s">
        <v>194</v>
      </c>
      <c r="D566" s="296">
        <v>12</v>
      </c>
      <c r="E566" s="296" t="s">
        <v>62</v>
      </c>
      <c r="F566" s="296">
        <v>72</v>
      </c>
      <c r="G566" s="468">
        <f>IFERROR(SUMIF(Лист1!$A:$A,Лист3!$A566,Лист1!K:K)/$F566,0)</f>
        <v>0</v>
      </c>
      <c r="H566" s="468">
        <f>IFERROR(SUMIF(Лист1!$A:$A,Лист3!$A566,Лист1!L:L)/$F566,0)</f>
        <v>0</v>
      </c>
      <c r="I566" s="468">
        <f>IFERROR(SUMIF(Лист1!$A:$A,Лист3!$A566,Лист1!M:M)/$F566,0)</f>
        <v>0</v>
      </c>
      <c r="J566" s="468">
        <f>IFERROR(SUMIF(Лист1!$A:$A,Лист3!$A566,Лист1!N:N)/$F566,0)</f>
        <v>0</v>
      </c>
      <c r="K566" s="468">
        <f>IFERROR(SUMIF(Лист1!$A:$A,Лист3!$A566,Лист1!O:O)/$F566,0)</f>
        <v>0</v>
      </c>
      <c r="L566" s="468">
        <f>IFERROR(SUMIF(Лист1!$A:$A,Лист3!$A566,Лист1!P:P)/$F566,0)</f>
        <v>0</v>
      </c>
    </row>
    <row r="567" spans="1:12" s="26" customFormat="1" x14ac:dyDescent="0.2">
      <c r="A567" s="340" t="s">
        <v>422</v>
      </c>
      <c r="B567" s="685" t="s">
        <v>421</v>
      </c>
      <c r="C567" s="296" t="s">
        <v>125</v>
      </c>
      <c r="D567" s="296"/>
      <c r="E567" s="296" t="s">
        <v>62</v>
      </c>
      <c r="F567" s="112">
        <v>96</v>
      </c>
      <c r="G567" s="468">
        <f>IFERROR(SUMIF(Лист1!$A:$A,Лист3!$A567,Лист1!K:K)/$F567,0)</f>
        <v>0</v>
      </c>
      <c r="H567" s="468">
        <f>IFERROR(SUMIF(Лист1!$A:$A,Лист3!$A567,Лист1!L:L)/$F567,0)</f>
        <v>0</v>
      </c>
      <c r="I567" s="468">
        <f>IFERROR(SUMIF(Лист1!$A:$A,Лист3!$A567,Лист1!M:M)/$F567,0)</f>
        <v>0</v>
      </c>
      <c r="J567" s="468">
        <f>IFERROR(SUMIF(Лист1!$A:$A,Лист3!$A567,Лист1!N:N)/$F567,0)</f>
        <v>0</v>
      </c>
      <c r="K567" s="468">
        <f>IFERROR(SUMIF(Лист1!$A:$A,Лист3!$A567,Лист1!O:O)/$F567,0)</f>
        <v>0</v>
      </c>
      <c r="L567" s="468">
        <f>IFERROR(SUMIF(Лист1!$A:$A,Лист3!$A567,Лист1!P:P)/$F567,0)</f>
        <v>0</v>
      </c>
    </row>
    <row r="568" spans="1:12" s="26" customFormat="1" x14ac:dyDescent="0.2">
      <c r="A568" s="340" t="s">
        <v>424</v>
      </c>
      <c r="B568" s="685" t="s">
        <v>423</v>
      </c>
      <c r="C568" s="296" t="s">
        <v>194</v>
      </c>
      <c r="D568" s="296">
        <v>12</v>
      </c>
      <c r="E568" s="296" t="s">
        <v>62</v>
      </c>
      <c r="F568" s="296">
        <v>72</v>
      </c>
      <c r="G568" s="468">
        <f>IFERROR(SUMIF(Лист1!$A:$A,Лист3!$A568,Лист1!K:K)/$F568,0)</f>
        <v>0</v>
      </c>
      <c r="H568" s="468">
        <f>IFERROR(SUMIF(Лист1!$A:$A,Лист3!$A568,Лист1!L:L)/$F568,0)</f>
        <v>0</v>
      </c>
      <c r="I568" s="468">
        <f>IFERROR(SUMIF(Лист1!$A:$A,Лист3!$A568,Лист1!M:M)/$F568,0)</f>
        <v>0</v>
      </c>
      <c r="J568" s="468">
        <f>IFERROR(SUMIF(Лист1!$A:$A,Лист3!$A568,Лист1!N:N)/$F568,0)</f>
        <v>0</v>
      </c>
      <c r="K568" s="468">
        <f>IFERROR(SUMIF(Лист1!$A:$A,Лист3!$A568,Лист1!O:O)/$F568,0)</f>
        <v>0</v>
      </c>
      <c r="L568" s="468">
        <f>IFERROR(SUMIF(Лист1!$A:$A,Лист3!$A568,Лист1!P:P)/$F568,0)</f>
        <v>0</v>
      </c>
    </row>
    <row r="569" spans="1:12" s="26" customFormat="1" x14ac:dyDescent="0.2">
      <c r="A569" s="340" t="s">
        <v>426</v>
      </c>
      <c r="B569" s="685" t="s">
        <v>425</v>
      </c>
      <c r="C569" s="296" t="s">
        <v>125</v>
      </c>
      <c r="D569" s="296"/>
      <c r="E569" s="296" t="s">
        <v>62</v>
      </c>
      <c r="F569" s="112">
        <v>96</v>
      </c>
      <c r="G569" s="468">
        <f>IFERROR(SUMIF(Лист1!$A:$A,Лист3!$A569,Лист1!K:K)/$F569,0)</f>
        <v>0</v>
      </c>
      <c r="H569" s="468">
        <f>IFERROR(SUMIF(Лист1!$A:$A,Лист3!$A569,Лист1!L:L)/$F569,0)</f>
        <v>0</v>
      </c>
      <c r="I569" s="468">
        <f>IFERROR(SUMIF(Лист1!$A:$A,Лист3!$A569,Лист1!M:M)/$F569,0)</f>
        <v>0</v>
      </c>
      <c r="J569" s="468">
        <f>IFERROR(SUMIF(Лист1!$A:$A,Лист3!$A569,Лист1!N:N)/$F569,0)</f>
        <v>0</v>
      </c>
      <c r="K569" s="468">
        <f>IFERROR(SUMIF(Лист1!$A:$A,Лист3!$A569,Лист1!O:O)/$F569,0)</f>
        <v>0</v>
      </c>
      <c r="L569" s="468">
        <f>IFERROR(SUMIF(Лист1!$A:$A,Лист3!$A569,Лист1!P:P)/$F569,0)</f>
        <v>0</v>
      </c>
    </row>
    <row r="570" spans="1:12" s="26" customFormat="1" x14ac:dyDescent="0.2">
      <c r="A570" s="340" t="s">
        <v>428</v>
      </c>
      <c r="B570" s="685" t="s">
        <v>427</v>
      </c>
      <c r="C570" s="296" t="s">
        <v>194</v>
      </c>
      <c r="D570" s="296">
        <v>12</v>
      </c>
      <c r="E570" s="296" t="s">
        <v>62</v>
      </c>
      <c r="F570" s="296">
        <v>72</v>
      </c>
      <c r="G570" s="468">
        <f>IFERROR(SUMIF(Лист1!$A:$A,Лист3!$A570,Лист1!K:K)/$F570,0)</f>
        <v>0</v>
      </c>
      <c r="H570" s="468">
        <f>IFERROR(SUMIF(Лист1!$A:$A,Лист3!$A570,Лист1!L:L)/$F570,0)</f>
        <v>0</v>
      </c>
      <c r="I570" s="468">
        <f>IFERROR(SUMIF(Лист1!$A:$A,Лист3!$A570,Лист1!M:M)/$F570,0)</f>
        <v>0</v>
      </c>
      <c r="J570" s="468">
        <f>IFERROR(SUMIF(Лист1!$A:$A,Лист3!$A570,Лист1!N:N)/$F570,0)</f>
        <v>0</v>
      </c>
      <c r="K570" s="468">
        <f>IFERROR(SUMIF(Лист1!$A:$A,Лист3!$A570,Лист1!O:O)/$F570,0)</f>
        <v>0</v>
      </c>
      <c r="L570" s="468">
        <f>IFERROR(SUMIF(Лист1!$A:$A,Лист3!$A570,Лист1!P:P)/$F570,0)</f>
        <v>0</v>
      </c>
    </row>
    <row r="571" spans="1:12" s="26" customFormat="1" x14ac:dyDescent="0.2">
      <c r="A571" s="340" t="s">
        <v>430</v>
      </c>
      <c r="B571" s="685" t="s">
        <v>429</v>
      </c>
      <c r="C571" s="296" t="s">
        <v>125</v>
      </c>
      <c r="D571" s="296"/>
      <c r="E571" s="296" t="s">
        <v>62</v>
      </c>
      <c r="F571" s="112">
        <v>96</v>
      </c>
      <c r="G571" s="468">
        <f>IFERROR(SUMIF(Лист1!$A:$A,Лист3!$A571,Лист1!K:K)/$F571,0)</f>
        <v>0</v>
      </c>
      <c r="H571" s="468">
        <f>IFERROR(SUMIF(Лист1!$A:$A,Лист3!$A571,Лист1!L:L)/$F571,0)</f>
        <v>0</v>
      </c>
      <c r="I571" s="468">
        <f>IFERROR(SUMIF(Лист1!$A:$A,Лист3!$A571,Лист1!M:M)/$F571,0)</f>
        <v>0</v>
      </c>
      <c r="J571" s="468">
        <f>IFERROR(SUMIF(Лист1!$A:$A,Лист3!$A571,Лист1!N:N)/$F571,0)</f>
        <v>0</v>
      </c>
      <c r="K571" s="468">
        <f>IFERROR(SUMIF(Лист1!$A:$A,Лист3!$A571,Лист1!O:O)/$F571,0)</f>
        <v>0</v>
      </c>
      <c r="L571" s="468">
        <f>IFERROR(SUMIF(Лист1!$A:$A,Лист3!$A571,Лист1!P:P)/$F571,0)</f>
        <v>0</v>
      </c>
    </row>
    <row r="572" spans="1:12" s="26" customFormat="1" x14ac:dyDescent="0.2">
      <c r="A572" s="340" t="s">
        <v>432</v>
      </c>
      <c r="B572" s="685" t="s">
        <v>431</v>
      </c>
      <c r="C572" s="296" t="s">
        <v>194</v>
      </c>
      <c r="D572" s="296">
        <v>12</v>
      </c>
      <c r="E572" s="296" t="s">
        <v>62</v>
      </c>
      <c r="F572" s="296">
        <v>72</v>
      </c>
      <c r="G572" s="468">
        <f>IFERROR(SUMIF(Лист1!$A:$A,Лист3!$A572,Лист1!K:K)/$F572,0)</f>
        <v>0</v>
      </c>
      <c r="H572" s="468">
        <f>IFERROR(SUMIF(Лист1!$A:$A,Лист3!$A572,Лист1!L:L)/$F572,0)</f>
        <v>0</v>
      </c>
      <c r="I572" s="468">
        <f>IFERROR(SUMIF(Лист1!$A:$A,Лист3!$A572,Лист1!M:M)/$F572,0)</f>
        <v>0</v>
      </c>
      <c r="J572" s="468">
        <f>IFERROR(SUMIF(Лист1!$A:$A,Лист3!$A572,Лист1!N:N)/$F572,0)</f>
        <v>0</v>
      </c>
      <c r="K572" s="468">
        <f>IFERROR(SUMIF(Лист1!$A:$A,Лист3!$A572,Лист1!O:O)/$F572,0)</f>
        <v>0</v>
      </c>
      <c r="L572" s="468">
        <f>IFERROR(SUMIF(Лист1!$A:$A,Лист3!$A572,Лист1!P:P)/$F572,0)</f>
        <v>0</v>
      </c>
    </row>
    <row r="573" spans="1:12" s="26" customFormat="1" x14ac:dyDescent="0.2">
      <c r="A573" s="340" t="s">
        <v>434</v>
      </c>
      <c r="B573" s="685" t="s">
        <v>433</v>
      </c>
      <c r="C573" s="296" t="s">
        <v>125</v>
      </c>
      <c r="D573" s="296"/>
      <c r="E573" s="296" t="s">
        <v>62</v>
      </c>
      <c r="F573" s="112">
        <v>96</v>
      </c>
      <c r="G573" s="468">
        <f>IFERROR(SUMIF(Лист1!$A:$A,Лист3!$A573,Лист1!K:K)/$F573,0)</f>
        <v>0</v>
      </c>
      <c r="H573" s="468">
        <f>IFERROR(SUMIF(Лист1!$A:$A,Лист3!$A573,Лист1!L:L)/$F573,0)</f>
        <v>0</v>
      </c>
      <c r="I573" s="468">
        <f>IFERROR(SUMIF(Лист1!$A:$A,Лист3!$A573,Лист1!M:M)/$F573,0)</f>
        <v>0</v>
      </c>
      <c r="J573" s="468">
        <f>IFERROR(SUMIF(Лист1!$A:$A,Лист3!$A573,Лист1!N:N)/$F573,0)</f>
        <v>0</v>
      </c>
      <c r="K573" s="468">
        <f>IFERROR(SUMIF(Лист1!$A:$A,Лист3!$A573,Лист1!O:O)/$F573,0)</f>
        <v>0</v>
      </c>
      <c r="L573" s="468">
        <f>IFERROR(SUMIF(Лист1!$A:$A,Лист3!$A573,Лист1!P:P)/$F573,0)</f>
        <v>0</v>
      </c>
    </row>
    <row r="574" spans="1:12" s="26" customFormat="1" x14ac:dyDescent="0.2">
      <c r="A574" s="340" t="s">
        <v>436</v>
      </c>
      <c r="B574" s="685" t="s">
        <v>435</v>
      </c>
      <c r="C574" s="296" t="s">
        <v>194</v>
      </c>
      <c r="D574" s="296">
        <v>12</v>
      </c>
      <c r="E574" s="296" t="s">
        <v>62</v>
      </c>
      <c r="F574" s="296">
        <v>72</v>
      </c>
      <c r="G574" s="468">
        <f>IFERROR(SUMIF(Лист1!$A:$A,Лист3!$A574,Лист1!K:K)/$F574,0)</f>
        <v>0</v>
      </c>
      <c r="H574" s="468">
        <f>IFERROR(SUMIF(Лист1!$A:$A,Лист3!$A574,Лист1!L:L)/$F574,0)</f>
        <v>0</v>
      </c>
      <c r="I574" s="468">
        <f>IFERROR(SUMIF(Лист1!$A:$A,Лист3!$A574,Лист1!M:M)/$F574,0)</f>
        <v>0</v>
      </c>
      <c r="J574" s="468">
        <f>IFERROR(SUMIF(Лист1!$A:$A,Лист3!$A574,Лист1!N:N)/$F574,0)</f>
        <v>0</v>
      </c>
      <c r="K574" s="468">
        <f>IFERROR(SUMIF(Лист1!$A:$A,Лист3!$A574,Лист1!O:O)/$F574,0)</f>
        <v>0</v>
      </c>
      <c r="L574" s="468">
        <f>IFERROR(SUMIF(Лист1!$A:$A,Лист3!$A574,Лист1!P:P)/$F574,0)</f>
        <v>0</v>
      </c>
    </row>
    <row r="575" spans="1:12" s="26" customFormat="1" x14ac:dyDescent="0.2">
      <c r="A575" s="340" t="s">
        <v>1033</v>
      </c>
      <c r="B575" s="720" t="s">
        <v>840</v>
      </c>
      <c r="C575" s="274">
        <v>4</v>
      </c>
      <c r="D575" s="112"/>
      <c r="E575" s="127" t="s">
        <v>62</v>
      </c>
      <c r="F575" s="112">
        <v>100</v>
      </c>
      <c r="G575" s="468">
        <f>IFERROR(SUMIF(Лист1!$A:$A,Лист3!$A575,Лист1!K:K)/$F575,0)</f>
        <v>0</v>
      </c>
      <c r="H575" s="468">
        <f>IFERROR(SUMIF(Лист1!$A:$A,Лист3!$A575,Лист1!L:L)/$F575,0)</f>
        <v>0</v>
      </c>
      <c r="I575" s="468">
        <f>IFERROR(SUMIF(Лист1!$A:$A,Лист3!$A575,Лист1!M:M)/$F575,0)</f>
        <v>0</v>
      </c>
      <c r="J575" s="468">
        <f>IFERROR(SUMIF(Лист1!$A:$A,Лист3!$A575,Лист1!N:N)/$F575,0)</f>
        <v>0</v>
      </c>
      <c r="K575" s="468">
        <f>IFERROR(SUMIF(Лист1!$A:$A,Лист3!$A575,Лист1!O:O)/$F575,0)</f>
        <v>0</v>
      </c>
      <c r="L575" s="468">
        <f>IFERROR(SUMIF(Лист1!$A:$A,Лист3!$A575,Лист1!P:P)/$F575,0)</f>
        <v>0</v>
      </c>
    </row>
    <row r="576" spans="1:12" s="26" customFormat="1" x14ac:dyDescent="0.2">
      <c r="A576" s="340" t="s">
        <v>1034</v>
      </c>
      <c r="B576" s="721" t="s">
        <v>841</v>
      </c>
      <c r="C576" s="112">
        <v>4</v>
      </c>
      <c r="D576" s="112"/>
      <c r="E576" s="127" t="s">
        <v>62</v>
      </c>
      <c r="F576" s="112">
        <v>100</v>
      </c>
      <c r="G576" s="468">
        <f>IFERROR(SUMIF(Лист1!$A:$A,Лист3!$A576,Лист1!K:K)/$F576,0)</f>
        <v>0</v>
      </c>
      <c r="H576" s="468">
        <f>IFERROR(SUMIF(Лист1!$A:$A,Лист3!$A576,Лист1!L:L)/$F576,0)</f>
        <v>0</v>
      </c>
      <c r="I576" s="468">
        <f>IFERROR(SUMIF(Лист1!$A:$A,Лист3!$A576,Лист1!M:M)/$F576,0)</f>
        <v>0</v>
      </c>
      <c r="J576" s="468">
        <f>IFERROR(SUMIF(Лист1!$A:$A,Лист3!$A576,Лист1!N:N)/$F576,0)</f>
        <v>0</v>
      </c>
      <c r="K576" s="468">
        <f>IFERROR(SUMIF(Лист1!$A:$A,Лист3!$A576,Лист1!O:O)/$F576,0)</f>
        <v>0</v>
      </c>
      <c r="L576" s="468">
        <f>IFERROR(SUMIF(Лист1!$A:$A,Лист3!$A576,Лист1!P:P)/$F576,0)</f>
        <v>0</v>
      </c>
    </row>
    <row r="577" spans="1:12" s="26" customFormat="1" x14ac:dyDescent="0.2">
      <c r="A577" s="340" t="s">
        <v>923</v>
      </c>
      <c r="B577" s="721" t="s">
        <v>922</v>
      </c>
      <c r="C577" s="112" t="s">
        <v>182</v>
      </c>
      <c r="D577" s="112">
        <v>4</v>
      </c>
      <c r="E577" s="127" t="s">
        <v>62</v>
      </c>
      <c r="F577" s="112">
        <v>100</v>
      </c>
      <c r="G577" s="468">
        <f>IFERROR(SUMIF(Лист1!$A:$A,Лист3!$A577,Лист1!K:K)/$F577,0)</f>
        <v>0</v>
      </c>
      <c r="H577" s="468">
        <f>IFERROR(SUMIF(Лист1!$A:$A,Лист3!$A577,Лист1!L:L)/$F577,0)</f>
        <v>0</v>
      </c>
      <c r="I577" s="468">
        <f>IFERROR(SUMIF(Лист1!$A:$A,Лист3!$A577,Лист1!M:M)/$F577,0)</f>
        <v>0</v>
      </c>
      <c r="J577" s="468">
        <f>IFERROR(SUMIF(Лист1!$A:$A,Лист3!$A577,Лист1!N:N)/$F577,0)</f>
        <v>0</v>
      </c>
      <c r="K577" s="468">
        <f>IFERROR(SUMIF(Лист1!$A:$A,Лист3!$A577,Лист1!O:O)/$F577,0)</f>
        <v>0</v>
      </c>
      <c r="L577" s="468">
        <f>IFERROR(SUMIF(Лист1!$A:$A,Лист3!$A577,Лист1!P:P)/$F577,0)</f>
        <v>0</v>
      </c>
    </row>
    <row r="578" spans="1:12" s="26" customFormat="1" x14ac:dyDescent="0.2">
      <c r="A578" s="340" t="s">
        <v>907</v>
      </c>
      <c r="B578" s="721" t="s">
        <v>906</v>
      </c>
      <c r="C578" s="112">
        <v>4</v>
      </c>
      <c r="D578" s="112"/>
      <c r="E578" s="127" t="s">
        <v>62</v>
      </c>
      <c r="F578" s="112">
        <v>100</v>
      </c>
      <c r="G578" s="468">
        <f>IFERROR(SUMIF(Лист1!$A:$A,Лист3!$A578,Лист1!K:K)/$F578,0)</f>
        <v>0</v>
      </c>
      <c r="H578" s="468">
        <f>IFERROR(SUMIF(Лист1!$A:$A,Лист3!$A578,Лист1!L:L)/$F578,0)</f>
        <v>0</v>
      </c>
      <c r="I578" s="468">
        <f>IFERROR(SUMIF(Лист1!$A:$A,Лист3!$A578,Лист1!M:M)/$F578,0)</f>
        <v>0</v>
      </c>
      <c r="J578" s="468">
        <f>IFERROR(SUMIF(Лист1!$A:$A,Лист3!$A578,Лист1!N:N)/$F578,0)</f>
        <v>0</v>
      </c>
      <c r="K578" s="468">
        <f>IFERROR(SUMIF(Лист1!$A:$A,Лист3!$A578,Лист1!O:O)/$F578,0)</f>
        <v>0</v>
      </c>
      <c r="L578" s="468">
        <f>IFERROR(SUMIF(Лист1!$A:$A,Лист3!$A578,Лист1!P:P)/$F578,0)</f>
        <v>0</v>
      </c>
    </row>
    <row r="579" spans="1:12" s="26" customFormat="1" x14ac:dyDescent="0.2">
      <c r="A579" s="340" t="s">
        <v>1035</v>
      </c>
      <c r="B579" s="721" t="s">
        <v>842</v>
      </c>
      <c r="C579" s="112">
        <v>4</v>
      </c>
      <c r="D579" s="112"/>
      <c r="E579" s="127" t="s">
        <v>62</v>
      </c>
      <c r="F579" s="112">
        <v>100</v>
      </c>
      <c r="G579" s="468">
        <f>IFERROR(SUMIF(Лист1!$A:$A,Лист3!$A579,Лист1!K:K)/$F579,0)</f>
        <v>0</v>
      </c>
      <c r="H579" s="468">
        <f>IFERROR(SUMIF(Лист1!$A:$A,Лист3!$A579,Лист1!L:L)/$F579,0)</f>
        <v>0</v>
      </c>
      <c r="I579" s="468">
        <f>IFERROR(SUMIF(Лист1!$A:$A,Лист3!$A579,Лист1!M:M)/$F579,0)</f>
        <v>0</v>
      </c>
      <c r="J579" s="468">
        <f>IFERROR(SUMIF(Лист1!$A:$A,Лист3!$A579,Лист1!N:N)/$F579,0)</f>
        <v>0</v>
      </c>
      <c r="K579" s="468">
        <f>IFERROR(SUMIF(Лист1!$A:$A,Лист3!$A579,Лист1!O:O)/$F579,0)</f>
        <v>0</v>
      </c>
      <c r="L579" s="468">
        <f>IFERROR(SUMIF(Лист1!$A:$A,Лист3!$A579,Лист1!P:P)/$F579,0)</f>
        <v>0</v>
      </c>
    </row>
    <row r="580" spans="1:12" s="26" customFormat="1" x14ac:dyDescent="0.2">
      <c r="A580" s="340" t="s">
        <v>844</v>
      </c>
      <c r="B580" s="263" t="s">
        <v>845</v>
      </c>
      <c r="C580" s="112" t="s">
        <v>189</v>
      </c>
      <c r="D580" s="112">
        <v>10</v>
      </c>
      <c r="E580" s="127" t="s">
        <v>62</v>
      </c>
      <c r="F580" s="112">
        <v>72</v>
      </c>
      <c r="G580" s="468">
        <f>IFERROR(SUMIF(Лист1!$A:$A,Лист3!$A580,Лист1!K:K)/$F580,0)</f>
        <v>0</v>
      </c>
      <c r="H580" s="468">
        <f>IFERROR(SUMIF(Лист1!$A:$A,Лист3!$A580,Лист1!L:L)/$F580,0)</f>
        <v>0</v>
      </c>
      <c r="I580" s="468">
        <f>IFERROR(SUMIF(Лист1!$A:$A,Лист3!$A580,Лист1!M:M)/$F580,0)</f>
        <v>0</v>
      </c>
      <c r="J580" s="468">
        <f>IFERROR(SUMIF(Лист1!$A:$A,Лист3!$A580,Лист1!N:N)/$F580,0)</f>
        <v>0</v>
      </c>
      <c r="K580" s="468">
        <f>IFERROR(SUMIF(Лист1!$A:$A,Лист3!$A580,Лист1!O:O)/$F580,0)</f>
        <v>0</v>
      </c>
      <c r="L580" s="468">
        <f>IFERROR(SUMIF(Лист1!$A:$A,Лист3!$A580,Лист1!P:P)/$F580,0)</f>
        <v>0</v>
      </c>
    </row>
    <row r="581" spans="1:12" s="26" customFormat="1" x14ac:dyDescent="0.2">
      <c r="A581" s="340" t="s">
        <v>1001</v>
      </c>
      <c r="B581" s="263" t="s">
        <v>1000</v>
      </c>
      <c r="C581" s="112" t="s">
        <v>31</v>
      </c>
      <c r="D581" s="112">
        <v>10</v>
      </c>
      <c r="E581" s="127" t="s">
        <v>62</v>
      </c>
      <c r="F581" s="112">
        <v>72</v>
      </c>
      <c r="G581" s="468">
        <f>IFERROR(SUMIF(Лист1!$A:$A,Лист3!$A581,Лист1!K:K)/$F581,0)</f>
        <v>0</v>
      </c>
      <c r="H581" s="468">
        <f>IFERROR(SUMIF(Лист1!$A:$A,Лист3!$A581,Лист1!L:L)/$F581,0)</f>
        <v>0</v>
      </c>
      <c r="I581" s="468">
        <f>IFERROR(SUMIF(Лист1!$A:$A,Лист3!$A581,Лист1!M:M)/$F581,0)</f>
        <v>0</v>
      </c>
      <c r="J581" s="468">
        <f>IFERROR(SUMIF(Лист1!$A:$A,Лист3!$A581,Лист1!N:N)/$F581,0)</f>
        <v>0</v>
      </c>
      <c r="K581" s="468">
        <f>IFERROR(SUMIF(Лист1!$A:$A,Лист3!$A581,Лист1!O:O)/$F581,0)</f>
        <v>0</v>
      </c>
      <c r="L581" s="468">
        <f>IFERROR(SUMIF(Лист1!$A:$A,Лист3!$A581,Лист1!P:P)/$F581,0)</f>
        <v>0</v>
      </c>
    </row>
    <row r="582" spans="1:12" s="26" customFormat="1" x14ac:dyDescent="0.2">
      <c r="A582" s="340" t="s">
        <v>796</v>
      </c>
      <c r="B582" s="678" t="s">
        <v>76</v>
      </c>
      <c r="C582" s="112" t="s">
        <v>182</v>
      </c>
      <c r="D582" s="112">
        <v>4</v>
      </c>
      <c r="E582" s="127" t="s">
        <v>126</v>
      </c>
      <c r="F582" s="112">
        <v>100</v>
      </c>
      <c r="G582" s="468">
        <f>IFERROR(SUMIF(Лист1!$A:$A,Лист3!$A582,Лист1!K:K)/$F582,0)</f>
        <v>0</v>
      </c>
      <c r="H582" s="468">
        <f>IFERROR(SUMIF(Лист1!$A:$A,Лист3!$A582,Лист1!L:L)/$F582,0)</f>
        <v>0</v>
      </c>
      <c r="I582" s="468">
        <f>IFERROR(SUMIF(Лист1!$A:$A,Лист3!$A582,Лист1!M:M)/$F582,0)</f>
        <v>0</v>
      </c>
      <c r="J582" s="468">
        <f>IFERROR(SUMIF(Лист1!$A:$A,Лист3!$A582,Лист1!N:N)/$F582,0)</f>
        <v>0</v>
      </c>
      <c r="K582" s="468">
        <f>IFERROR(SUMIF(Лист1!$A:$A,Лист3!$A582,Лист1!O:O)/$F582,0)</f>
        <v>0</v>
      </c>
      <c r="L582" s="468">
        <f>IFERROR(SUMIF(Лист1!$A:$A,Лист3!$A582,Лист1!P:P)/$F582,0)</f>
        <v>0</v>
      </c>
    </row>
    <row r="583" spans="1:12" s="26" customFormat="1" x14ac:dyDescent="0.2">
      <c r="A583" s="340" t="s">
        <v>1066</v>
      </c>
      <c r="B583" s="678" t="s">
        <v>1067</v>
      </c>
      <c r="C583" s="112">
        <v>4</v>
      </c>
      <c r="D583" s="112"/>
      <c r="E583" s="127" t="s">
        <v>62</v>
      </c>
      <c r="F583" s="112">
        <v>100</v>
      </c>
      <c r="G583" s="468">
        <f>IFERROR(SUMIF(Лист1!$A:$A,Лист3!$A583,Лист1!K:K)/$F583,0)</f>
        <v>0</v>
      </c>
      <c r="H583" s="468">
        <f>IFERROR(SUMIF(Лист1!$A:$A,Лист3!$A583,Лист1!L:L)/$F583,0)</f>
        <v>0</v>
      </c>
      <c r="I583" s="468">
        <f>IFERROR(SUMIF(Лист1!$A:$A,Лист3!$A583,Лист1!M:M)/$F583,0)</f>
        <v>0</v>
      </c>
      <c r="J583" s="468">
        <f>IFERROR(SUMIF(Лист1!$A:$A,Лист3!$A583,Лист1!N:N)/$F583,0)</f>
        <v>0</v>
      </c>
      <c r="K583" s="468">
        <f>IFERROR(SUMIF(Лист1!$A:$A,Лист3!$A583,Лист1!O:O)/$F583,0)</f>
        <v>0</v>
      </c>
      <c r="L583" s="468">
        <f>IFERROR(SUMIF(Лист1!$A:$A,Лист3!$A583,Лист1!P:P)/$F583,0)</f>
        <v>0</v>
      </c>
    </row>
    <row r="584" spans="1:12" s="26" customFormat="1" x14ac:dyDescent="0.2">
      <c r="A584" s="340" t="s">
        <v>833</v>
      </c>
      <c r="B584" s="678" t="s">
        <v>834</v>
      </c>
      <c r="C584" s="296" t="s">
        <v>194</v>
      </c>
      <c r="D584" s="112">
        <v>10</v>
      </c>
      <c r="E584" s="127" t="s">
        <v>62</v>
      </c>
      <c r="F584" s="112">
        <v>72</v>
      </c>
      <c r="G584" s="468">
        <f>IFERROR(SUMIF(Лист1!$A:$A,Лист3!$A584,Лист1!K:K)/$F584,0)</f>
        <v>0</v>
      </c>
      <c r="H584" s="468">
        <f>IFERROR(SUMIF(Лист1!$A:$A,Лист3!$A584,Лист1!L:L)/$F584,0)</f>
        <v>0</v>
      </c>
      <c r="I584" s="468">
        <f>IFERROR(SUMIF(Лист1!$A:$A,Лист3!$A584,Лист1!M:M)/$F584,0)</f>
        <v>0</v>
      </c>
      <c r="J584" s="468">
        <f>IFERROR(SUMIF(Лист1!$A:$A,Лист3!$A584,Лист1!N:N)/$F584,0)</f>
        <v>0</v>
      </c>
      <c r="K584" s="468">
        <f>IFERROR(SUMIF(Лист1!$A:$A,Лист3!$A584,Лист1!O:O)/$F584,0)</f>
        <v>0</v>
      </c>
      <c r="L584" s="468">
        <f>IFERROR(SUMIF(Лист1!$A:$A,Лист3!$A584,Лист1!P:P)/$F584,0)</f>
        <v>0</v>
      </c>
    </row>
    <row r="585" spans="1:12" s="26" customFormat="1" x14ac:dyDescent="0.2">
      <c r="A585" s="340" t="s">
        <v>832</v>
      </c>
      <c r="B585" s="678" t="s">
        <v>831</v>
      </c>
      <c r="C585" s="296" t="s">
        <v>194</v>
      </c>
      <c r="D585" s="112">
        <v>10</v>
      </c>
      <c r="E585" s="127" t="s">
        <v>62</v>
      </c>
      <c r="F585" s="112">
        <v>72</v>
      </c>
      <c r="G585" s="468">
        <f>IFERROR(SUMIF(Лист1!$A:$A,Лист3!$A585,Лист1!K:K)/$F585,0)</f>
        <v>0</v>
      </c>
      <c r="H585" s="468">
        <f>IFERROR(SUMIF(Лист1!$A:$A,Лист3!$A585,Лист1!L:L)/$F585,0)</f>
        <v>0</v>
      </c>
      <c r="I585" s="468">
        <f>IFERROR(SUMIF(Лист1!$A:$A,Лист3!$A585,Лист1!M:M)/$F585,0)</f>
        <v>0</v>
      </c>
      <c r="J585" s="468">
        <f>IFERROR(SUMIF(Лист1!$A:$A,Лист3!$A585,Лист1!N:N)/$F585,0)</f>
        <v>0</v>
      </c>
      <c r="K585" s="468">
        <f>IFERROR(SUMIF(Лист1!$A:$A,Лист3!$A585,Лист1!O:O)/$F585,0)</f>
        <v>0</v>
      </c>
      <c r="L585" s="468">
        <f>IFERROR(SUMIF(Лист1!$A:$A,Лист3!$A585,Лист1!P:P)/$F585,0)</f>
        <v>0</v>
      </c>
    </row>
    <row r="586" spans="1:12" s="26" customFormat="1" x14ac:dyDescent="0.2">
      <c r="A586" s="340" t="s">
        <v>1352</v>
      </c>
      <c r="B586" s="678" t="s">
        <v>1353</v>
      </c>
      <c r="C586" s="296" t="s">
        <v>189</v>
      </c>
      <c r="D586" s="112">
        <v>10</v>
      </c>
      <c r="E586" s="127" t="s">
        <v>62</v>
      </c>
      <c r="F586" s="112">
        <v>105</v>
      </c>
      <c r="G586" s="468">
        <f>IFERROR(SUMIF([4]Лист1!$A:$A,[4]Лист3!$A585,[4]Лист1!K:K)/$F586,0)</f>
        <v>0</v>
      </c>
      <c r="H586" s="468">
        <f>IFERROR(SUMIF([4]Лист1!$A:$A,[4]Лист3!$A585,[4]Лист1!L:L)/$F586,0)</f>
        <v>0</v>
      </c>
      <c r="I586" s="468">
        <f>IFERROR(SUMIF([4]Лист1!$A:$A,[4]Лист3!$A585,[4]Лист1!M:M)/$F586,0)</f>
        <v>0</v>
      </c>
      <c r="J586" s="468">
        <f>IFERROR(SUMIF([4]Лист1!$A:$A,[4]Лист3!$A585,[4]Лист1!N:N)/$F586,0)</f>
        <v>0</v>
      </c>
      <c r="K586" s="468">
        <f>IFERROR(SUMIF([4]Лист1!$A:$A,[4]Лист3!$A585,[4]Лист1!O:O)/$F586,0)</f>
        <v>0</v>
      </c>
      <c r="L586" s="468">
        <f>IFERROR(SUMIF([4]Лист1!$A:$A,[4]Лист3!$A585,[4]Лист1!P:P)/$F586,0)</f>
        <v>0</v>
      </c>
    </row>
    <row r="587" spans="1:12" s="26" customFormat="1" x14ac:dyDescent="0.2">
      <c r="A587" s="340" t="s">
        <v>1147</v>
      </c>
      <c r="B587" s="678" t="s">
        <v>1148</v>
      </c>
      <c r="C587" s="296" t="s">
        <v>194</v>
      </c>
      <c r="D587" s="112">
        <v>10</v>
      </c>
      <c r="E587" s="127" t="s">
        <v>62</v>
      </c>
      <c r="F587" s="112">
        <v>72</v>
      </c>
      <c r="G587" s="468">
        <f>IFERROR(SUMIF(Лист1!$A:$A,Лист3!$A587,Лист1!K:K)/$F587,0)</f>
        <v>0</v>
      </c>
      <c r="H587" s="468">
        <f>IFERROR(SUMIF(Лист1!$A:$A,Лист3!$A587,Лист1!L:L)/$F587,0)</f>
        <v>0</v>
      </c>
      <c r="I587" s="468">
        <f>IFERROR(SUMIF(Лист1!$A:$A,Лист3!$A587,Лист1!M:M)/$F587,0)</f>
        <v>0</v>
      </c>
      <c r="J587" s="468">
        <f>IFERROR(SUMIF(Лист1!$A:$A,Лист3!$A587,Лист1!N:N)/$F587,0)</f>
        <v>0</v>
      </c>
      <c r="K587" s="468">
        <f>IFERROR(SUMIF(Лист1!$A:$A,Лист3!$A587,Лист1!O:O)/$F587,0)</f>
        <v>0</v>
      </c>
      <c r="L587" s="468">
        <f>IFERROR(SUMIF(Лист1!$A:$A,Лист3!$A587,Лист1!P:P)/$F587,0)</f>
        <v>0</v>
      </c>
    </row>
    <row r="588" spans="1:12" s="26" customFormat="1" x14ac:dyDescent="0.2">
      <c r="A588" s="340" t="s">
        <v>1149</v>
      </c>
      <c r="B588" s="678" t="s">
        <v>1150</v>
      </c>
      <c r="C588" s="296" t="s">
        <v>202</v>
      </c>
      <c r="D588" s="112"/>
      <c r="E588" s="127" t="s">
        <v>62</v>
      </c>
      <c r="F588" s="112">
        <v>100</v>
      </c>
      <c r="G588" s="468">
        <f>IFERROR(SUMIF(Лист1!$A:$A,Лист3!$A588,Лист1!K:K)/$F588,0)</f>
        <v>0</v>
      </c>
      <c r="H588" s="468">
        <f>IFERROR(SUMIF(Лист1!$A:$A,Лист3!$A588,Лист1!L:L)/$F588,0)</f>
        <v>0</v>
      </c>
      <c r="I588" s="468">
        <f>IFERROR(SUMIF(Лист1!$A:$A,Лист3!$A588,Лист1!M:M)/$F588,0)</f>
        <v>0</v>
      </c>
      <c r="J588" s="468">
        <f>IFERROR(SUMIF(Лист1!$A:$A,Лист3!$A588,Лист1!N:N)/$F588,0)</f>
        <v>0</v>
      </c>
      <c r="K588" s="468">
        <f>IFERROR(SUMIF(Лист1!$A:$A,Лист3!$A588,Лист1!O:O)/$F588,0)</f>
        <v>0</v>
      </c>
      <c r="L588" s="468">
        <f>IFERROR(SUMIF(Лист1!$A:$A,Лист3!$A588,Лист1!P:P)/$F588,0)</f>
        <v>0</v>
      </c>
    </row>
    <row r="589" spans="1:12" s="26" customFormat="1" x14ac:dyDescent="0.2">
      <c r="A589" s="340" t="s">
        <v>1160</v>
      </c>
      <c r="B589" s="678" t="s">
        <v>1161</v>
      </c>
      <c r="C589" s="296" t="s">
        <v>202</v>
      </c>
      <c r="D589" s="112"/>
      <c r="E589" s="127" t="s">
        <v>62</v>
      </c>
      <c r="F589" s="112">
        <v>100</v>
      </c>
      <c r="G589" s="468">
        <f>IFERROR(SUMIF(Лист1!$A:$A,Лист3!$A589,Лист1!K:K)/$F589,0)</f>
        <v>0</v>
      </c>
      <c r="H589" s="468">
        <f>IFERROR(SUMIF(Лист1!$A:$A,Лист3!$A589,Лист1!L:L)/$F589,0)</f>
        <v>0</v>
      </c>
      <c r="I589" s="468">
        <f>IFERROR(SUMIF(Лист1!$A:$A,Лист3!$A589,Лист1!M:M)/$F589,0)</f>
        <v>0</v>
      </c>
      <c r="J589" s="468">
        <f>IFERROR(SUMIF(Лист1!$A:$A,Лист3!$A589,Лист1!N:N)/$F589,0)</f>
        <v>0</v>
      </c>
      <c r="K589" s="468">
        <f>IFERROR(SUMIF(Лист1!$A:$A,Лист3!$A589,Лист1!O:O)/$F589,0)</f>
        <v>0</v>
      </c>
      <c r="L589" s="468">
        <f>IFERROR(SUMIF(Лист1!$A:$A,Лист3!$A589,Лист1!P:P)/$F589,0)</f>
        <v>0</v>
      </c>
    </row>
    <row r="590" spans="1:12" s="26" customFormat="1" x14ac:dyDescent="0.2">
      <c r="A590" s="340" t="s">
        <v>1019</v>
      </c>
      <c r="B590" s="678" t="s">
        <v>1018</v>
      </c>
      <c r="C590" s="296" t="s">
        <v>194</v>
      </c>
      <c r="D590" s="112">
        <v>10</v>
      </c>
      <c r="E590" s="127" t="s">
        <v>62</v>
      </c>
      <c r="F590" s="112">
        <v>72</v>
      </c>
      <c r="G590" s="468">
        <f>IFERROR(SUMIF(Лист1!$A:$A,Лист3!$A590,Лист1!K:K)/$F590,0)</f>
        <v>0</v>
      </c>
      <c r="H590" s="468">
        <f>IFERROR(SUMIF(Лист1!$A:$A,Лист3!$A590,Лист1!L:L)/$F590,0)</f>
        <v>0</v>
      </c>
      <c r="I590" s="468">
        <f>IFERROR(SUMIF(Лист1!$A:$A,Лист3!$A590,Лист1!M:M)/$F590,0)</f>
        <v>0</v>
      </c>
      <c r="J590" s="468">
        <f>IFERROR(SUMIF(Лист1!$A:$A,Лист3!$A590,Лист1!N:N)/$F590,0)</f>
        <v>0</v>
      </c>
      <c r="K590" s="468">
        <f>IFERROR(SUMIF(Лист1!$A:$A,Лист3!$A590,Лист1!O:O)/$F590,0)</f>
        <v>0</v>
      </c>
      <c r="L590" s="468">
        <f>IFERROR(SUMIF(Лист1!$A:$A,Лист3!$A590,Лист1!P:P)/$F590,0)</f>
        <v>0</v>
      </c>
    </row>
    <row r="591" spans="1:12" s="26" customFormat="1" x14ac:dyDescent="0.2">
      <c r="A591" s="340" t="s">
        <v>897</v>
      </c>
      <c r="B591" s="678" t="s">
        <v>881</v>
      </c>
      <c r="C591" s="296" t="s">
        <v>194</v>
      </c>
      <c r="D591" s="112">
        <v>10</v>
      </c>
      <c r="E591" s="127" t="s">
        <v>62</v>
      </c>
      <c r="F591" s="112">
        <v>72</v>
      </c>
      <c r="G591" s="468">
        <f>IFERROR(SUMIF(Лист1!$A:$A,Лист3!$A591,Лист1!K:K)/$F591,0)</f>
        <v>0</v>
      </c>
      <c r="H591" s="468">
        <f>IFERROR(SUMIF(Лист1!$A:$A,Лист3!$A591,Лист1!L:L)/$F591,0)</f>
        <v>0</v>
      </c>
      <c r="I591" s="468">
        <f>IFERROR(SUMIF(Лист1!$A:$A,Лист3!$A591,Лист1!M:M)/$F591,0)</f>
        <v>0</v>
      </c>
      <c r="J591" s="468">
        <f>IFERROR(SUMIF(Лист1!$A:$A,Лист3!$A591,Лист1!N:N)/$F591,0)</f>
        <v>0</v>
      </c>
      <c r="K591" s="468">
        <f>IFERROR(SUMIF(Лист1!$A:$A,Лист3!$A591,Лист1!O:O)/$F591,0)</f>
        <v>0</v>
      </c>
      <c r="L591" s="468">
        <f>IFERROR(SUMIF(Лист1!$A:$A,Лист3!$A591,Лист1!P:P)/$F591,0)</f>
        <v>0</v>
      </c>
    </row>
    <row r="592" spans="1:12" s="26" customFormat="1" x14ac:dyDescent="0.2">
      <c r="A592" s="340" t="s">
        <v>882</v>
      </c>
      <c r="B592" s="678" t="s">
        <v>883</v>
      </c>
      <c r="C592" s="296" t="s">
        <v>202</v>
      </c>
      <c r="D592" s="112"/>
      <c r="E592" s="127" t="s">
        <v>62</v>
      </c>
      <c r="F592" s="112">
        <v>100</v>
      </c>
      <c r="G592" s="468">
        <f>IFERROR(SUMIF(Лист1!$A:$A,Лист3!$A592,Лист1!K:K)/$F592,0)</f>
        <v>0</v>
      </c>
      <c r="H592" s="468">
        <f>IFERROR(SUMIF(Лист1!$A:$A,Лист3!$A592,Лист1!L:L)/$F592,0)</f>
        <v>0</v>
      </c>
      <c r="I592" s="468">
        <f>IFERROR(SUMIF(Лист1!$A:$A,Лист3!$A592,Лист1!M:M)/$F592,0)</f>
        <v>0</v>
      </c>
      <c r="J592" s="468">
        <f>IFERROR(SUMIF(Лист1!$A:$A,Лист3!$A592,Лист1!N:N)/$F592,0)</f>
        <v>0</v>
      </c>
      <c r="K592" s="468">
        <f>IFERROR(SUMIF(Лист1!$A:$A,Лист3!$A592,Лист1!O:O)/$F592,0)</f>
        <v>0</v>
      </c>
      <c r="L592" s="468">
        <f>IFERROR(SUMIF(Лист1!$A:$A,Лист3!$A592,Лист1!P:P)/$F592,0)</f>
        <v>0</v>
      </c>
    </row>
    <row r="593" spans="1:12" s="26" customFormat="1" x14ac:dyDescent="0.2">
      <c r="A593" s="340" t="s">
        <v>988</v>
      </c>
      <c r="B593" s="263" t="s">
        <v>989</v>
      </c>
      <c r="C593" s="112" t="s">
        <v>189</v>
      </c>
      <c r="D593" s="112">
        <v>10</v>
      </c>
      <c r="E593" s="127" t="s">
        <v>62</v>
      </c>
      <c r="F593" s="112">
        <v>72</v>
      </c>
      <c r="G593" s="468">
        <f>IFERROR(SUMIF(Лист1!$A:$A,Лист3!$A593,Лист1!K:K)/$F593,0)</f>
        <v>0</v>
      </c>
      <c r="H593" s="468">
        <f>IFERROR(SUMIF(Лист1!$A:$A,Лист3!$A593,Лист1!L:L)/$F593,0)</f>
        <v>0</v>
      </c>
      <c r="I593" s="468">
        <f>IFERROR(SUMIF(Лист1!$A:$A,Лист3!$A593,Лист1!M:M)/$F593,0)</f>
        <v>0</v>
      </c>
      <c r="J593" s="468">
        <f>IFERROR(SUMIF(Лист1!$A:$A,Лист3!$A593,Лист1!N:N)/$F593,0)</f>
        <v>0</v>
      </c>
      <c r="K593" s="468">
        <f>IFERROR(SUMIF(Лист1!$A:$A,Лист3!$A593,Лист1!O:O)/$F593,0)</f>
        <v>0</v>
      </c>
      <c r="L593" s="468">
        <f>IFERROR(SUMIF(Лист1!$A:$A,Лист3!$A593,Лист1!P:P)/$F593,0)</f>
        <v>0</v>
      </c>
    </row>
    <row r="594" spans="1:12" s="26" customFormat="1" x14ac:dyDescent="0.2">
      <c r="A594" s="340" t="s">
        <v>1004</v>
      </c>
      <c r="B594" s="687" t="s">
        <v>73</v>
      </c>
      <c r="C594" s="112" t="s">
        <v>31</v>
      </c>
      <c r="D594" s="112">
        <v>10</v>
      </c>
      <c r="E594" s="127" t="s">
        <v>62</v>
      </c>
      <c r="F594" s="112">
        <v>72</v>
      </c>
      <c r="G594" s="468">
        <f>IFERROR(SUMIF(Лист1!$A:$A,Лист3!$A594,Лист1!K:K)/$F594,0)</f>
        <v>0</v>
      </c>
      <c r="H594" s="468">
        <f>IFERROR(SUMIF(Лист1!$A:$A,Лист3!$A594,Лист1!L:L)/$F594,0)</f>
        <v>0</v>
      </c>
      <c r="I594" s="468">
        <f>IFERROR(SUMIF(Лист1!$A:$A,Лист3!$A594,Лист1!M:M)/$F594,0)</f>
        <v>0</v>
      </c>
      <c r="J594" s="468">
        <f>IFERROR(SUMIF(Лист1!$A:$A,Лист3!$A594,Лист1!N:N)/$F594,0)</f>
        <v>0</v>
      </c>
      <c r="K594" s="468">
        <f>IFERROR(SUMIF(Лист1!$A:$A,Лист3!$A594,Лист1!O:O)/$F594,0)</f>
        <v>0</v>
      </c>
      <c r="L594" s="468">
        <f>IFERROR(SUMIF(Лист1!$A:$A,Лист3!$A594,Лист1!P:P)/$F594,0)</f>
        <v>0</v>
      </c>
    </row>
    <row r="595" spans="1:12" s="26" customFormat="1" x14ac:dyDescent="0.2">
      <c r="A595" s="340" t="s">
        <v>1064</v>
      </c>
      <c r="B595" s="687" t="s">
        <v>1065</v>
      </c>
      <c r="C595" s="112">
        <v>4</v>
      </c>
      <c r="D595" s="112"/>
      <c r="E595" s="127" t="s">
        <v>62</v>
      </c>
      <c r="F595" s="112">
        <v>100</v>
      </c>
      <c r="G595" s="468">
        <f>IFERROR(SUMIF(Лист1!$A:$A,Лист3!$A595,Лист1!K:K)/$F595,0)</f>
        <v>0</v>
      </c>
      <c r="H595" s="468">
        <f>IFERROR(SUMIF(Лист1!$A:$A,Лист3!$A595,Лист1!L:L)/$F595,0)</f>
        <v>0</v>
      </c>
      <c r="I595" s="468">
        <f>IFERROR(SUMIF(Лист1!$A:$A,Лист3!$A595,Лист1!M:M)/$F595,0)</f>
        <v>0</v>
      </c>
      <c r="J595" s="468">
        <f>IFERROR(SUMIF(Лист1!$A:$A,Лист3!$A595,Лист1!N:N)/$F595,0)</f>
        <v>0</v>
      </c>
      <c r="K595" s="468">
        <f>IFERROR(SUMIF(Лист1!$A:$A,Лист3!$A595,Лист1!O:O)/$F595,0)</f>
        <v>0</v>
      </c>
      <c r="L595" s="468">
        <f>IFERROR(SUMIF(Лист1!$A:$A,Лист3!$A595,Лист1!P:P)/$F595,0)</f>
        <v>0</v>
      </c>
    </row>
    <row r="596" spans="1:12" s="26" customFormat="1" ht="13.5" thickBot="1" x14ac:dyDescent="0.25">
      <c r="A596" s="340" t="s">
        <v>787</v>
      </c>
      <c r="B596" s="679" t="s">
        <v>73</v>
      </c>
      <c r="C596" s="112" t="s">
        <v>182</v>
      </c>
      <c r="D596" s="112">
        <v>4</v>
      </c>
      <c r="E596" s="127" t="s">
        <v>126</v>
      </c>
      <c r="F596" s="112">
        <v>100</v>
      </c>
      <c r="G596" s="468">
        <f>IFERROR(SUMIF(Лист1!$A:$A,Лист3!$A596,Лист1!K:K)/$F596,0)</f>
        <v>0</v>
      </c>
      <c r="H596" s="468">
        <f>IFERROR(SUMIF(Лист1!$A:$A,Лист3!$A596,Лист1!L:L)/$F596,0)</f>
        <v>0</v>
      </c>
      <c r="I596" s="468">
        <f>IFERROR(SUMIF(Лист1!$A:$A,Лист3!$A596,Лист1!M:M)/$F596,0)</f>
        <v>0</v>
      </c>
      <c r="J596" s="468">
        <f>IFERROR(SUMIF(Лист1!$A:$A,Лист3!$A596,Лист1!N:N)/$F596,0)</f>
        <v>0</v>
      </c>
      <c r="K596" s="468">
        <f>IFERROR(SUMIF(Лист1!$A:$A,Лист3!$A596,Лист1!O:O)/$F596,0)</f>
        <v>0</v>
      </c>
      <c r="L596" s="468">
        <f>IFERROR(SUMIF(Лист1!$A:$A,Лист3!$A596,Лист1!P:P)/$F596,0)</f>
        <v>0</v>
      </c>
    </row>
    <row r="597" spans="1:12" s="26" customFormat="1" ht="13.5" thickBot="1" x14ac:dyDescent="0.25">
      <c r="A597" s="340"/>
      <c r="B597" s="314" t="s">
        <v>100</v>
      </c>
      <c r="C597" s="255"/>
      <c r="D597" s="553"/>
      <c r="E597" s="138"/>
      <c r="F597" s="553"/>
      <c r="G597" s="468">
        <f>IFERROR(SUMIF(Лист1!$A:$A,Лист3!$A597,Лист1!K:K)/$F597,0)</f>
        <v>0</v>
      </c>
      <c r="H597" s="468">
        <f>IFERROR(SUMIF(Лист1!$A:$A,Лист3!$A597,Лист1!L:L)/$F597,0)</f>
        <v>0</v>
      </c>
      <c r="I597" s="468">
        <f>IFERROR(SUMIF(Лист1!$A:$A,Лист3!$A597,Лист1!M:M)/$F597,0)</f>
        <v>0</v>
      </c>
      <c r="J597" s="468">
        <f>IFERROR(SUMIF(Лист1!$A:$A,Лист3!$A597,Лист1!N:N)/$F597,0)</f>
        <v>0</v>
      </c>
      <c r="K597" s="468">
        <f>IFERROR(SUMIF(Лист1!$A:$A,Лист3!$A597,Лист1!O:O)/$F597,0)</f>
        <v>0</v>
      </c>
      <c r="L597" s="468">
        <f>IFERROR(SUMIF(Лист1!$A:$A,Лист3!$A597,Лист1!P:P)/$F597,0)</f>
        <v>0</v>
      </c>
    </row>
    <row r="598" spans="1:12" s="26" customFormat="1" x14ac:dyDescent="0.2">
      <c r="A598" s="340" t="s">
        <v>406</v>
      </c>
      <c r="B598" s="264" t="s">
        <v>405</v>
      </c>
      <c r="C598" s="111" t="s">
        <v>54</v>
      </c>
      <c r="D598" s="111"/>
      <c r="E598" s="131" t="s">
        <v>62</v>
      </c>
      <c r="F598" s="485">
        <v>80</v>
      </c>
      <c r="G598" s="468">
        <f>IFERROR(SUMIF(Лист1!$A:$A,Лист3!$A598,Лист1!K:K)/$F598,0)</f>
        <v>0</v>
      </c>
      <c r="H598" s="468">
        <f>IFERROR(SUMIF(Лист1!$A:$A,Лист3!$A598,Лист1!L:L)/$F598,0)</f>
        <v>0</v>
      </c>
      <c r="I598" s="468">
        <f>IFERROR(SUMIF(Лист1!$A:$A,Лист3!$A598,Лист1!M:M)/$F598,0)</f>
        <v>0</v>
      </c>
      <c r="J598" s="468">
        <f>IFERROR(SUMIF(Лист1!$A:$A,Лист3!$A598,Лист1!N:N)/$F598,0)</f>
        <v>0</v>
      </c>
      <c r="K598" s="468">
        <f>IFERROR(SUMIF(Лист1!$A:$A,Лист3!$A598,Лист1!O:O)/$F598,0)</f>
        <v>0</v>
      </c>
      <c r="L598" s="468">
        <f>IFERROR(SUMIF(Лист1!$A:$A,Лист3!$A598,Лист1!P:P)/$F598,0)</f>
        <v>0</v>
      </c>
    </row>
    <row r="599" spans="1:12" s="26" customFormat="1" x14ac:dyDescent="0.2">
      <c r="A599" s="340" t="s">
        <v>408</v>
      </c>
      <c r="B599" s="263" t="s">
        <v>407</v>
      </c>
      <c r="C599" s="112" t="s">
        <v>54</v>
      </c>
      <c r="D599" s="112"/>
      <c r="E599" s="127" t="s">
        <v>62</v>
      </c>
      <c r="F599" s="486">
        <v>80</v>
      </c>
      <c r="G599" s="468">
        <f>IFERROR(SUMIF(Лист1!$A:$A,Лист3!$A599,Лист1!K:K)/$F599,0)</f>
        <v>0</v>
      </c>
      <c r="H599" s="468">
        <f>IFERROR(SUMIF(Лист1!$A:$A,Лист3!$A599,Лист1!L:L)/$F599,0)</f>
        <v>0</v>
      </c>
      <c r="I599" s="468">
        <f>IFERROR(SUMIF(Лист1!$A:$A,Лист3!$A599,Лист1!M:M)/$F599,0)</f>
        <v>0</v>
      </c>
      <c r="J599" s="468">
        <f>IFERROR(SUMIF(Лист1!$A:$A,Лист3!$A599,Лист1!N:N)/$F599,0)</f>
        <v>0</v>
      </c>
      <c r="K599" s="468">
        <f>IFERROR(SUMIF(Лист1!$A:$A,Лист3!$A599,Лист1!O:O)/$F599,0)</f>
        <v>0</v>
      </c>
      <c r="L599" s="468">
        <f>IFERROR(SUMIF(Лист1!$A:$A,Лист3!$A599,Лист1!P:P)/$F599,0)</f>
        <v>0</v>
      </c>
    </row>
    <row r="600" spans="1:12" s="26" customFormat="1" x14ac:dyDescent="0.2">
      <c r="A600" s="340" t="s">
        <v>411</v>
      </c>
      <c r="B600" s="263" t="s">
        <v>412</v>
      </c>
      <c r="C600" s="112" t="s">
        <v>79</v>
      </c>
      <c r="D600" s="112">
        <v>12</v>
      </c>
      <c r="E600" s="127" t="s">
        <v>62</v>
      </c>
      <c r="F600" s="486">
        <v>72</v>
      </c>
      <c r="G600" s="468">
        <f>IFERROR(SUMIF(Лист1!$A:$A,Лист3!$A600,Лист1!K:K)/$F600,0)</f>
        <v>0</v>
      </c>
      <c r="H600" s="468">
        <f>IFERROR(SUMIF(Лист1!$A:$A,Лист3!$A600,Лист1!L:L)/$F600,0)</f>
        <v>0</v>
      </c>
      <c r="I600" s="468">
        <f>IFERROR(SUMIF(Лист1!$A:$A,Лист3!$A600,Лист1!M:M)/$F600,0)</f>
        <v>0</v>
      </c>
      <c r="J600" s="468">
        <f>IFERROR(SUMIF(Лист1!$A:$A,Лист3!$A600,Лист1!N:N)/$F600,0)</f>
        <v>0</v>
      </c>
      <c r="K600" s="468">
        <f>IFERROR(SUMIF(Лист1!$A:$A,Лист3!$A600,Лист1!O:O)/$F600,0)</f>
        <v>0</v>
      </c>
      <c r="L600" s="468">
        <f>IFERROR(SUMIF(Лист1!$A:$A,Лист3!$A600,Лист1!P:P)/$F600,0)</f>
        <v>0</v>
      </c>
    </row>
    <row r="601" spans="1:12" s="26" customFormat="1" x14ac:dyDescent="0.2">
      <c r="A601" s="340" t="s">
        <v>409</v>
      </c>
      <c r="B601" s="263" t="s">
        <v>410</v>
      </c>
      <c r="C601" s="112" t="s">
        <v>54</v>
      </c>
      <c r="D601" s="112"/>
      <c r="E601" s="127" t="s">
        <v>62</v>
      </c>
      <c r="F601" s="486">
        <v>80</v>
      </c>
      <c r="G601" s="468">
        <f>IFERROR(SUMIF(Лист1!$A:$A,Лист3!$A601,Лист1!K:K)/$F601,0)</f>
        <v>0</v>
      </c>
      <c r="H601" s="468">
        <f>IFERROR(SUMIF(Лист1!$A:$A,Лист3!$A601,Лист1!L:L)/$F601,0)</f>
        <v>0</v>
      </c>
      <c r="I601" s="468">
        <f>IFERROR(SUMIF(Лист1!$A:$A,Лист3!$A601,Лист1!M:M)/$F601,0)</f>
        <v>0</v>
      </c>
      <c r="J601" s="468">
        <f>IFERROR(SUMIF(Лист1!$A:$A,Лист3!$A601,Лист1!N:N)/$F601,0)</f>
        <v>0</v>
      </c>
      <c r="K601" s="468">
        <f>IFERROR(SUMIF(Лист1!$A:$A,Лист3!$A601,Лист1!O:O)/$F601,0)</f>
        <v>0</v>
      </c>
      <c r="L601" s="468">
        <f>IFERROR(SUMIF(Лист1!$A:$A,Лист3!$A601,Лист1!P:P)/$F601,0)</f>
        <v>0</v>
      </c>
    </row>
    <row r="602" spans="1:12" s="26" customFormat="1" x14ac:dyDescent="0.2">
      <c r="A602" s="340" t="s">
        <v>413</v>
      </c>
      <c r="B602" s="263" t="s">
        <v>414</v>
      </c>
      <c r="C602" s="112" t="s">
        <v>79</v>
      </c>
      <c r="D602" s="112">
        <v>12</v>
      </c>
      <c r="E602" s="127" t="s">
        <v>62</v>
      </c>
      <c r="F602" s="486">
        <v>72</v>
      </c>
      <c r="G602" s="468">
        <f>IFERROR(SUMIF(Лист1!$A:$A,Лист3!$A602,Лист1!K:K)/$F602,0)</f>
        <v>0</v>
      </c>
      <c r="H602" s="468">
        <f>IFERROR(SUMIF(Лист1!$A:$A,Лист3!$A602,Лист1!L:L)/$F602,0)</f>
        <v>0</v>
      </c>
      <c r="I602" s="468">
        <f>IFERROR(SUMIF(Лист1!$A:$A,Лист3!$A602,Лист1!M:M)/$F602,0)</f>
        <v>0</v>
      </c>
      <c r="J602" s="468">
        <f>IFERROR(SUMIF(Лист1!$A:$A,Лист3!$A602,Лист1!N:N)/$F602,0)</f>
        <v>0</v>
      </c>
      <c r="K602" s="468">
        <f>IFERROR(SUMIF(Лист1!$A:$A,Лист3!$A602,Лист1!O:O)/$F602,0)</f>
        <v>0</v>
      </c>
      <c r="L602" s="468">
        <f>IFERROR(SUMIF(Лист1!$A:$A,Лист3!$A602,Лист1!P:P)/$F602,0)</f>
        <v>0</v>
      </c>
    </row>
    <row r="603" spans="1:12" s="26" customFormat="1" x14ac:dyDescent="0.2">
      <c r="A603" s="340" t="s">
        <v>469</v>
      </c>
      <c r="B603" s="686" t="s">
        <v>459</v>
      </c>
      <c r="C603" s="112" t="s">
        <v>118</v>
      </c>
      <c r="D603" s="112">
        <v>14</v>
      </c>
      <c r="E603" s="127" t="s">
        <v>62</v>
      </c>
      <c r="F603" s="486">
        <v>54</v>
      </c>
      <c r="G603" s="468">
        <f>IFERROR(SUMIF(Лист1!$A:$A,Лист3!$A603,Лист1!K:K)/$F603,0)</f>
        <v>0</v>
      </c>
      <c r="H603" s="468">
        <f>IFERROR(SUMIF(Лист1!$A:$A,Лист3!$A603,Лист1!L:L)/$F603,0)</f>
        <v>0</v>
      </c>
      <c r="I603" s="468">
        <f>IFERROR(SUMIF(Лист1!$A:$A,Лист3!$A603,Лист1!M:M)/$F603,0)</f>
        <v>0</v>
      </c>
      <c r="J603" s="468">
        <f>IFERROR(SUMIF(Лист1!$A:$A,Лист3!$A603,Лист1!N:N)/$F603,0)</f>
        <v>0</v>
      </c>
      <c r="K603" s="468">
        <f>IFERROR(SUMIF(Лист1!$A:$A,Лист3!$A603,Лист1!O:O)/$F603,0)</f>
        <v>0</v>
      </c>
      <c r="L603" s="468">
        <f>IFERROR(SUMIF(Лист1!$A:$A,Лист3!$A603,Лист1!P:P)/$F603,0)</f>
        <v>0</v>
      </c>
    </row>
    <row r="604" spans="1:12" s="26" customFormat="1" x14ac:dyDescent="0.2">
      <c r="A604" s="340" t="s">
        <v>470</v>
      </c>
      <c r="B604" s="686" t="s">
        <v>460</v>
      </c>
      <c r="C604" s="112" t="s">
        <v>118</v>
      </c>
      <c r="D604" s="112">
        <v>14</v>
      </c>
      <c r="E604" s="127" t="s">
        <v>62</v>
      </c>
      <c r="F604" s="486">
        <v>54</v>
      </c>
      <c r="G604" s="468">
        <f>IFERROR(SUMIF(Лист1!$A:$A,Лист3!$A604,Лист1!K:K)/$F604,0)</f>
        <v>0</v>
      </c>
      <c r="H604" s="468">
        <f>IFERROR(SUMIF(Лист1!$A:$A,Лист3!$A604,Лист1!L:L)/$F604,0)</f>
        <v>0</v>
      </c>
      <c r="I604" s="468">
        <f>IFERROR(SUMIF(Лист1!$A:$A,Лист3!$A604,Лист1!M:M)/$F604,0)</f>
        <v>0</v>
      </c>
      <c r="J604" s="468">
        <f>IFERROR(SUMIF(Лист1!$A:$A,Лист3!$A604,Лист1!N:N)/$F604,0)</f>
        <v>0</v>
      </c>
      <c r="K604" s="468">
        <f>IFERROR(SUMIF(Лист1!$A:$A,Лист3!$A604,Лист1!O:O)/$F604,0)</f>
        <v>0</v>
      </c>
      <c r="L604" s="468">
        <f>IFERROR(SUMIF(Лист1!$A:$A,Лист3!$A604,Лист1!P:P)/$F604,0)</f>
        <v>0</v>
      </c>
    </row>
    <row r="605" spans="1:12" s="26" customFormat="1" x14ac:dyDescent="0.2">
      <c r="A605" s="340" t="s">
        <v>550</v>
      </c>
      <c r="B605" s="686" t="s">
        <v>548</v>
      </c>
      <c r="C605" s="112" t="s">
        <v>549</v>
      </c>
      <c r="D605" s="112">
        <v>8</v>
      </c>
      <c r="E605" s="127" t="s">
        <v>62</v>
      </c>
      <c r="F605" s="486">
        <v>64</v>
      </c>
      <c r="G605" s="468">
        <f>IFERROR(SUMIF(Лист1!$A:$A,Лист3!$A605,Лист1!K:K)/$F605,0)</f>
        <v>0</v>
      </c>
      <c r="H605" s="468">
        <f>IFERROR(SUMIF(Лист1!$A:$A,Лист3!$A605,Лист1!L:L)/$F605,0)</f>
        <v>0</v>
      </c>
      <c r="I605" s="468">
        <f>IFERROR(SUMIF(Лист1!$A:$A,Лист3!$A605,Лист1!M:M)/$F605,0)</f>
        <v>0</v>
      </c>
      <c r="J605" s="468">
        <f>IFERROR(SUMIF(Лист1!$A:$A,Лист3!$A605,Лист1!N:N)/$F605,0)</f>
        <v>0</v>
      </c>
      <c r="K605" s="468">
        <f>IFERROR(SUMIF(Лист1!$A:$A,Лист3!$A605,Лист1!O:O)/$F605,0)</f>
        <v>0</v>
      </c>
      <c r="L605" s="468">
        <f>IFERROR(SUMIF(Лист1!$A:$A,Лист3!$A605,Лист1!P:P)/$F605,0)</f>
        <v>0</v>
      </c>
    </row>
    <row r="606" spans="1:12" s="26" customFormat="1" x14ac:dyDescent="0.2">
      <c r="A606" s="340">
        <v>31571</v>
      </c>
      <c r="B606" s="686" t="s">
        <v>544</v>
      </c>
      <c r="C606" s="112" t="s">
        <v>547</v>
      </c>
      <c r="D606" s="112"/>
      <c r="E606" s="127" t="s">
        <v>62</v>
      </c>
      <c r="F606" s="486">
        <v>204</v>
      </c>
      <c r="G606" s="468">
        <f>IFERROR(SUMIF(Лист1!$A:$A,Лист3!$A606,Лист1!K:K)/$F606,0)</f>
        <v>0</v>
      </c>
      <c r="H606" s="468">
        <f>IFERROR(SUMIF(Лист1!$A:$A,Лист3!$A606,Лист1!L:L)/$F606,0)</f>
        <v>0</v>
      </c>
      <c r="I606" s="468">
        <f>IFERROR(SUMIF(Лист1!$A:$A,Лист3!$A606,Лист1!M:M)/$F606,0)</f>
        <v>0</v>
      </c>
      <c r="J606" s="468">
        <f>IFERROR(SUMIF(Лист1!$A:$A,Лист3!$A606,Лист1!N:N)/$F606,0)</f>
        <v>0</v>
      </c>
      <c r="K606" s="468">
        <f>IFERROR(SUMIF(Лист1!$A:$A,Лист3!$A606,Лист1!O:O)/$F606,0)</f>
        <v>0</v>
      </c>
      <c r="L606" s="468">
        <f>IFERROR(SUMIF(Лист1!$A:$A,Лист3!$A606,Лист1!P:P)/$F606,0)</f>
        <v>0</v>
      </c>
    </row>
    <row r="607" spans="1:12" s="26" customFormat="1" x14ac:dyDescent="0.2">
      <c r="A607" s="340" t="s">
        <v>1247</v>
      </c>
      <c r="B607" s="686" t="s">
        <v>1246</v>
      </c>
      <c r="C607" s="112" t="s">
        <v>54</v>
      </c>
      <c r="D607" s="112">
        <v>8</v>
      </c>
      <c r="E607" s="127" t="s">
        <v>62</v>
      </c>
      <c r="F607" s="486">
        <v>64</v>
      </c>
      <c r="G607" s="468">
        <f>IFERROR(SUMIF(Лист1!$A:$A,Лист3!$A607,Лист1!K:K)/$F607,0)</f>
        <v>0</v>
      </c>
      <c r="H607" s="468">
        <f>IFERROR(SUMIF(Лист1!$A:$A,Лист3!$A607,Лист1!L:L)/$F607,0)</f>
        <v>0</v>
      </c>
      <c r="I607" s="468">
        <f>IFERROR(SUMIF(Лист1!$A:$A,Лист3!$A607,Лист1!M:M)/$F607,0)</f>
        <v>0</v>
      </c>
      <c r="J607" s="468">
        <f>IFERROR(SUMIF(Лист1!$A:$A,Лист3!$A607,Лист1!N:N)/$F607,0)</f>
        <v>0</v>
      </c>
      <c r="K607" s="468">
        <f>IFERROR(SUMIF(Лист1!$A:$A,Лист3!$A607,Лист1!O:O)/$F607,0)</f>
        <v>0</v>
      </c>
      <c r="L607" s="468">
        <f>IFERROR(SUMIF(Лист1!$A:$A,Лист3!$A607,Лист1!P:P)/$F607,0)</f>
        <v>0</v>
      </c>
    </row>
    <row r="608" spans="1:12" s="26" customFormat="1" x14ac:dyDescent="0.2">
      <c r="A608" s="340" t="s">
        <v>1012</v>
      </c>
      <c r="B608" s="686" t="s">
        <v>1013</v>
      </c>
      <c r="C608" s="112" t="s">
        <v>54</v>
      </c>
      <c r="D608" s="112">
        <v>8</v>
      </c>
      <c r="E608" s="127" t="s">
        <v>62</v>
      </c>
      <c r="F608" s="486">
        <v>64</v>
      </c>
      <c r="G608" s="468">
        <f>IFERROR(SUMIF(Лист1!$A:$A,Лист3!$A608,Лист1!K:K)/$F608,0)</f>
        <v>0</v>
      </c>
      <c r="H608" s="468">
        <f>IFERROR(SUMIF(Лист1!$A:$A,Лист3!$A608,Лист1!L:L)/$F608,0)</f>
        <v>0</v>
      </c>
      <c r="I608" s="468">
        <f>IFERROR(SUMIF(Лист1!$A:$A,Лист3!$A608,Лист1!M:M)/$F608,0)</f>
        <v>0</v>
      </c>
      <c r="J608" s="468">
        <f>IFERROR(SUMIF(Лист1!$A:$A,Лист3!$A608,Лист1!N:N)/$F608,0)</f>
        <v>0</v>
      </c>
      <c r="K608" s="468">
        <f>IFERROR(SUMIF(Лист1!$A:$A,Лист3!$A608,Лист1!O:O)/$F608,0)</f>
        <v>0</v>
      </c>
      <c r="L608" s="468">
        <f>IFERROR(SUMIF(Лист1!$A:$A,Лист3!$A608,Лист1!P:P)/$F608,0)</f>
        <v>0</v>
      </c>
    </row>
    <row r="609" spans="1:12" s="26" customFormat="1" x14ac:dyDescent="0.2">
      <c r="A609" s="340" t="s">
        <v>1036</v>
      </c>
      <c r="B609" s="686" t="s">
        <v>855</v>
      </c>
      <c r="C609" s="112" t="s">
        <v>74</v>
      </c>
      <c r="D609" s="112">
        <v>12</v>
      </c>
      <c r="E609" s="127" t="s">
        <v>62</v>
      </c>
      <c r="F609" s="486">
        <v>54</v>
      </c>
      <c r="G609" s="468">
        <f>IFERROR(SUMIF(Лист1!$A:$A,Лист3!$A609,Лист1!K:K)/$F609,0)</f>
        <v>0</v>
      </c>
      <c r="H609" s="468">
        <f>IFERROR(SUMIF(Лист1!$A:$A,Лист3!$A609,Лист1!L:L)/$F609,0)</f>
        <v>0</v>
      </c>
      <c r="I609" s="468">
        <f>IFERROR(SUMIF(Лист1!$A:$A,Лист3!$A609,Лист1!M:M)/$F609,0)</f>
        <v>0</v>
      </c>
      <c r="J609" s="468">
        <f>IFERROR(SUMIF(Лист1!$A:$A,Лист3!$A609,Лист1!N:N)/$F609,0)</f>
        <v>0</v>
      </c>
      <c r="K609" s="468">
        <f>IFERROR(SUMIF(Лист1!$A:$A,Лист3!$A609,Лист1!O:O)/$F609,0)</f>
        <v>0</v>
      </c>
      <c r="L609" s="468">
        <f>IFERROR(SUMIF(Лист1!$A:$A,Лист3!$A609,Лист1!P:P)/$F609,0)</f>
        <v>0</v>
      </c>
    </row>
    <row r="610" spans="1:12" s="26" customFormat="1" x14ac:dyDescent="0.2">
      <c r="A610" s="340" t="s">
        <v>1015</v>
      </c>
      <c r="B610" s="686" t="s">
        <v>1014</v>
      </c>
      <c r="C610" s="112" t="s">
        <v>74</v>
      </c>
      <c r="D610" s="112">
        <v>10</v>
      </c>
      <c r="E610" s="127" t="s">
        <v>62</v>
      </c>
      <c r="F610" s="486">
        <v>72</v>
      </c>
      <c r="G610" s="468">
        <f>IFERROR(SUMIF(Лист1!$A:$A,Лист3!$A610,Лист1!K:K)/$F610,0)</f>
        <v>0</v>
      </c>
      <c r="H610" s="468">
        <f>IFERROR(SUMIF(Лист1!$A:$A,Лист3!$A610,Лист1!L:L)/$F610,0)</f>
        <v>0</v>
      </c>
      <c r="I610" s="468">
        <f>IFERROR(SUMIF(Лист1!$A:$A,Лист3!$A610,Лист1!M:M)/$F610,0)</f>
        <v>0</v>
      </c>
      <c r="J610" s="468">
        <f>IFERROR(SUMIF(Лист1!$A:$A,Лист3!$A610,Лист1!N:N)/$F610,0)</f>
        <v>0</v>
      </c>
      <c r="K610" s="468">
        <f>IFERROR(SUMIF(Лист1!$A:$A,Лист3!$A610,Лист1!O:O)/$F610,0)</f>
        <v>0</v>
      </c>
      <c r="L610" s="468">
        <f>IFERROR(SUMIF(Лист1!$A:$A,Лист3!$A610,Лист1!P:P)/$F610,0)</f>
        <v>0</v>
      </c>
    </row>
    <row r="611" spans="1:12" s="26" customFormat="1" ht="15" customHeight="1" x14ac:dyDescent="0.2">
      <c r="A611" s="340" t="s">
        <v>884</v>
      </c>
      <c r="B611" s="686" t="s">
        <v>885</v>
      </c>
      <c r="C611" s="112">
        <v>250</v>
      </c>
      <c r="D611" s="112">
        <v>12</v>
      </c>
      <c r="E611" s="127" t="s">
        <v>64</v>
      </c>
      <c r="F611" s="486">
        <v>54</v>
      </c>
      <c r="G611" s="468">
        <f>IFERROR(SUMIF(Лист1!$A:$A,Лист3!$A611,Лист1!K:K)/$F611,0)</f>
        <v>0</v>
      </c>
      <c r="H611" s="468">
        <f>IFERROR(SUMIF(Лист1!$A:$A,Лист3!$A611,Лист1!L:L)/$F611,0)</f>
        <v>0</v>
      </c>
      <c r="I611" s="468">
        <f>IFERROR(SUMIF(Лист1!$A:$A,Лист3!$A611,Лист1!M:M)/$F611,0)</f>
        <v>0</v>
      </c>
      <c r="J611" s="468">
        <f>IFERROR(SUMIF(Лист1!$A:$A,Лист3!$A611,Лист1!N:N)/$F611,0)</f>
        <v>0</v>
      </c>
      <c r="K611" s="468">
        <f>IFERROR(SUMIF(Лист1!$A:$A,Лист3!$A611,Лист1!O:O)/$F611,0)</f>
        <v>0</v>
      </c>
      <c r="L611" s="468">
        <f>IFERROR(SUMIF(Лист1!$A:$A,Лист3!$A611,Лист1!P:P)/$F611,0)</f>
        <v>0</v>
      </c>
    </row>
    <row r="612" spans="1:12" s="26" customFormat="1" ht="15" customHeight="1" x14ac:dyDescent="0.2">
      <c r="A612" s="340" t="s">
        <v>1114</v>
      </c>
      <c r="B612" s="686" t="s">
        <v>1113</v>
      </c>
      <c r="C612" s="112">
        <v>250</v>
      </c>
      <c r="D612" s="112">
        <v>12</v>
      </c>
      <c r="E612" s="127" t="s">
        <v>64</v>
      </c>
      <c r="F612" s="486">
        <v>54</v>
      </c>
      <c r="G612" s="468">
        <f>IFERROR(SUMIF(Лист1!$A:$A,Лист3!$A612,Лист1!K:K)/$F612,0)</f>
        <v>0</v>
      </c>
      <c r="H612" s="468">
        <f>IFERROR(SUMIF(Лист1!$A:$A,Лист3!$A612,Лист1!L:L)/$F612,0)</f>
        <v>0</v>
      </c>
      <c r="I612" s="468">
        <f>IFERROR(SUMIF(Лист1!$A:$A,Лист3!$A612,Лист1!M:M)/$F612,0)</f>
        <v>0</v>
      </c>
      <c r="J612" s="468">
        <f>IFERROR(SUMIF(Лист1!$A:$A,Лист3!$A612,Лист1!N:N)/$F612,0)</f>
        <v>0</v>
      </c>
      <c r="K612" s="468">
        <f>IFERROR(SUMIF(Лист1!$A:$A,Лист3!$A612,Лист1!O:O)/$F612,0)</f>
        <v>0</v>
      </c>
      <c r="L612" s="468">
        <f>IFERROR(SUMIF(Лист1!$A:$A,Лист3!$A612,Лист1!P:P)/$F612,0)</f>
        <v>0</v>
      </c>
    </row>
    <row r="613" spans="1:12" s="26" customFormat="1" ht="15" customHeight="1" x14ac:dyDescent="0.2">
      <c r="A613" s="340" t="s">
        <v>936</v>
      </c>
      <c r="B613" s="686" t="s">
        <v>933</v>
      </c>
      <c r="C613" s="112">
        <v>250</v>
      </c>
      <c r="D613" s="112">
        <v>12</v>
      </c>
      <c r="E613" s="127" t="s">
        <v>62</v>
      </c>
      <c r="F613" s="486">
        <v>72</v>
      </c>
      <c r="G613" s="468">
        <f>IFERROR(SUMIF(Лист1!$A:$A,Лист3!$A613,Лист1!K:K)/$F613,0)</f>
        <v>0</v>
      </c>
      <c r="H613" s="468">
        <f>IFERROR(SUMIF(Лист1!$A:$A,Лист3!$A613,Лист1!L:L)/$F613,0)</f>
        <v>0</v>
      </c>
      <c r="I613" s="468">
        <f>IFERROR(SUMIF(Лист1!$A:$A,Лист3!$A613,Лист1!M:M)/$F613,0)</f>
        <v>0</v>
      </c>
      <c r="J613" s="468">
        <f>IFERROR(SUMIF(Лист1!$A:$A,Лист3!$A613,Лист1!N:N)/$F613,0)</f>
        <v>0</v>
      </c>
      <c r="K613" s="468">
        <f>IFERROR(SUMIF(Лист1!$A:$A,Лист3!$A613,Лист1!O:O)/$F613,0)</f>
        <v>0</v>
      </c>
      <c r="L613" s="468">
        <f>IFERROR(SUMIF(Лист1!$A:$A,Лист3!$A613,Лист1!P:P)/$F613,0)</f>
        <v>0</v>
      </c>
    </row>
    <row r="614" spans="1:12" s="26" customFormat="1" ht="15" customHeight="1" x14ac:dyDescent="0.2">
      <c r="A614" s="340" t="s">
        <v>935</v>
      </c>
      <c r="B614" s="686" t="s">
        <v>934</v>
      </c>
      <c r="C614" s="112">
        <v>250</v>
      </c>
      <c r="D614" s="112">
        <v>12</v>
      </c>
      <c r="E614" s="127" t="s">
        <v>62</v>
      </c>
      <c r="F614" s="486">
        <v>72</v>
      </c>
      <c r="G614" s="468">
        <f>IFERROR(SUMIF(Лист1!$A:$A,Лист3!$A614,Лист1!K:K)/$F614,0)</f>
        <v>0</v>
      </c>
      <c r="H614" s="468">
        <f>IFERROR(SUMIF(Лист1!$A:$A,Лист3!$A614,Лист1!L:L)/$F614,0)</f>
        <v>0</v>
      </c>
      <c r="I614" s="468">
        <f>IFERROR(SUMIF(Лист1!$A:$A,Лист3!$A614,Лист1!M:M)/$F614,0)</f>
        <v>0</v>
      </c>
      <c r="J614" s="468">
        <f>IFERROR(SUMIF(Лист1!$A:$A,Лист3!$A614,Лист1!N:N)/$F614,0)</f>
        <v>0</v>
      </c>
      <c r="K614" s="468">
        <f>IFERROR(SUMIF(Лист1!$A:$A,Лист3!$A614,Лист1!O:O)/$F614,0)</f>
        <v>0</v>
      </c>
      <c r="L614" s="468">
        <f>IFERROR(SUMIF(Лист1!$A:$A,Лист3!$A614,Лист1!P:P)/$F614,0)</f>
        <v>0</v>
      </c>
    </row>
    <row r="615" spans="1:12" s="26" customFormat="1" x14ac:dyDescent="0.2">
      <c r="A615" s="340">
        <v>31573</v>
      </c>
      <c r="B615" s="686" t="s">
        <v>542</v>
      </c>
      <c r="C615" s="112" t="s">
        <v>543</v>
      </c>
      <c r="D615" s="112"/>
      <c r="E615" s="127" t="s">
        <v>62</v>
      </c>
      <c r="F615" s="486">
        <v>204</v>
      </c>
      <c r="G615" s="468">
        <f>IFERROR(SUMIF(Лист1!$A:$A,Лист3!$A615,Лист1!K:K)/$F615,0)</f>
        <v>0</v>
      </c>
      <c r="H615" s="468">
        <f>IFERROR(SUMIF(Лист1!$A:$A,Лист3!$A615,Лист1!L:L)/$F615,0)</f>
        <v>0</v>
      </c>
      <c r="I615" s="468">
        <f>IFERROR(SUMIF(Лист1!$A:$A,Лист3!$A615,Лист1!M:M)/$F615,0)</f>
        <v>0</v>
      </c>
      <c r="J615" s="468">
        <f>IFERROR(SUMIF(Лист1!$A:$A,Лист3!$A615,Лист1!N:N)/$F615,0)</f>
        <v>0</v>
      </c>
      <c r="K615" s="468">
        <f>IFERROR(SUMIF(Лист1!$A:$A,Лист3!$A615,Лист1!O:O)/$F615,0)</f>
        <v>0</v>
      </c>
      <c r="L615" s="468">
        <f>IFERROR(SUMIF(Лист1!$A:$A,Лист3!$A615,Лист1!P:P)/$F615,0)</f>
        <v>0</v>
      </c>
    </row>
    <row r="616" spans="1:12" s="26" customFormat="1" x14ac:dyDescent="0.2">
      <c r="A616" s="340">
        <v>31570</v>
      </c>
      <c r="B616" s="686" t="s">
        <v>540</v>
      </c>
      <c r="C616" s="112" t="s">
        <v>541</v>
      </c>
      <c r="D616" s="112"/>
      <c r="E616" s="127" t="s">
        <v>62</v>
      </c>
      <c r="F616" s="486">
        <v>204</v>
      </c>
      <c r="G616" s="468">
        <f>IFERROR(SUMIF(Лист1!$A:$A,Лист3!$A616,Лист1!K:K)/$F616,0)</f>
        <v>0</v>
      </c>
      <c r="H616" s="468">
        <f>IFERROR(SUMIF(Лист1!$A:$A,Лист3!$A616,Лист1!L:L)/$F616,0)</f>
        <v>0</v>
      </c>
      <c r="I616" s="468">
        <f>IFERROR(SUMIF(Лист1!$A:$A,Лист3!$A616,Лист1!M:M)/$F616,0)</f>
        <v>0</v>
      </c>
      <c r="J616" s="468">
        <f>IFERROR(SUMIF(Лист1!$A:$A,Лист3!$A616,Лист1!N:N)/$F616,0)</f>
        <v>0</v>
      </c>
      <c r="K616" s="468">
        <f>IFERROR(SUMIF(Лист1!$A:$A,Лист3!$A616,Лист1!O:O)/$F616,0)</f>
        <v>0</v>
      </c>
      <c r="L616" s="468">
        <f>IFERROR(SUMIF(Лист1!$A:$A,Лист3!$A616,Лист1!P:P)/$F616,0)</f>
        <v>0</v>
      </c>
    </row>
    <row r="617" spans="1:12" s="26" customFormat="1" x14ac:dyDescent="0.2">
      <c r="A617" s="340" t="s">
        <v>1359</v>
      </c>
      <c r="B617" s="556" t="s">
        <v>1358</v>
      </c>
      <c r="C617" s="1060" t="s">
        <v>72</v>
      </c>
      <c r="D617" s="1060">
        <v>9</v>
      </c>
      <c r="E617" s="534" t="s">
        <v>62</v>
      </c>
      <c r="F617" s="584">
        <v>64</v>
      </c>
      <c r="G617" s="468">
        <f>IFERROR(SUMIF(Лист1!$A:$A,Лист3!$A617,Лист1!K:K)/$F617,0)</f>
        <v>0</v>
      </c>
      <c r="H617" s="468">
        <f>IFERROR(SUMIF(Лист1!$A:$A,Лист3!$A617,Лист1!L:L)/$F617,0)</f>
        <v>0</v>
      </c>
      <c r="I617" s="468">
        <f>IFERROR(SUMIF(Лист1!$A:$A,Лист3!$A617,Лист1!M:M)/$F617,0)</f>
        <v>0</v>
      </c>
      <c r="J617" s="468">
        <f>IFERROR(SUMIF(Лист1!$A:$A,Лист3!$A617,Лист1!N:N)/$F617,0)</f>
        <v>0</v>
      </c>
      <c r="K617" s="468">
        <f>IFERROR(SUMIF(Лист1!$A:$A,Лист3!$A617,Лист1!O:O)/$F617,0)</f>
        <v>0</v>
      </c>
      <c r="L617" s="468">
        <f>IFERROR(SUMIF(Лист1!$A:$A,Лист3!$A617,Лист1!P:P)/$F617,0)</f>
        <v>0</v>
      </c>
    </row>
    <row r="618" spans="1:12" s="26" customFormat="1" x14ac:dyDescent="0.2">
      <c r="A618" s="340" t="s">
        <v>1357</v>
      </c>
      <c r="B618" s="556" t="s">
        <v>1356</v>
      </c>
      <c r="C618" s="1060" t="s">
        <v>55</v>
      </c>
      <c r="D618" s="1060"/>
      <c r="E618" s="127" t="s">
        <v>62</v>
      </c>
      <c r="F618" s="584">
        <v>144</v>
      </c>
      <c r="G618" s="468">
        <f>IFERROR(SUMIF(Лист1!$A:$A,Лист3!$A618,Лист1!K:K)/$F618,0)</f>
        <v>0</v>
      </c>
      <c r="H618" s="468">
        <f>IFERROR(SUMIF(Лист1!$A:$A,Лист3!$A618,Лист1!L:L)/$F618,0)</f>
        <v>0</v>
      </c>
      <c r="I618" s="468">
        <f>IFERROR(SUMIF(Лист1!$A:$A,Лист3!$A618,Лист1!M:M)/$F618,0)</f>
        <v>0</v>
      </c>
      <c r="J618" s="468">
        <f>IFERROR(SUMIF(Лист1!$A:$A,Лист3!$A618,Лист1!N:N)/$F618,0)</f>
        <v>0</v>
      </c>
      <c r="K618" s="468">
        <f>IFERROR(SUMIF(Лист1!$A:$A,Лист3!$A618,Лист1!O:O)/$F618,0)</f>
        <v>0</v>
      </c>
      <c r="L618" s="468">
        <f>IFERROR(SUMIF(Лист1!$A:$A,Лист3!$A618,Лист1!P:P)/$F618,0)</f>
        <v>0</v>
      </c>
    </row>
    <row r="619" spans="1:12" s="26" customFormat="1" x14ac:dyDescent="0.2">
      <c r="A619" s="340" t="s">
        <v>669</v>
      </c>
      <c r="B619" s="556" t="s">
        <v>670</v>
      </c>
      <c r="C619" s="601" t="s">
        <v>72</v>
      </c>
      <c r="D619" s="601">
        <v>9</v>
      </c>
      <c r="E619" s="534" t="s">
        <v>62</v>
      </c>
      <c r="F619" s="584">
        <v>64</v>
      </c>
      <c r="G619" s="468">
        <f>IFERROR(SUMIF(Лист1!$A:$A,Лист3!$A619,Лист1!K:K)/$F619,0)</f>
        <v>0</v>
      </c>
      <c r="H619" s="468">
        <f>IFERROR(SUMIF(Лист1!$A:$A,Лист3!$A619,Лист1!L:L)/$F619,0)</f>
        <v>0</v>
      </c>
      <c r="I619" s="468">
        <f>IFERROR(SUMIF(Лист1!$A:$A,Лист3!$A619,Лист1!M:M)/$F619,0)</f>
        <v>0</v>
      </c>
      <c r="J619" s="468">
        <f>IFERROR(SUMIF(Лист1!$A:$A,Лист3!$A619,Лист1!N:N)/$F619,0)</f>
        <v>0</v>
      </c>
      <c r="K619" s="468">
        <f>IFERROR(SUMIF(Лист1!$A:$A,Лист3!$A619,Лист1!O:O)/$F619,0)</f>
        <v>0</v>
      </c>
      <c r="L619" s="468">
        <f>IFERROR(SUMIF(Лист1!$A:$A,Лист3!$A619,Лист1!P:P)/$F619,0)</f>
        <v>0</v>
      </c>
    </row>
    <row r="620" spans="1:12" s="26" customFormat="1" x14ac:dyDescent="0.2">
      <c r="A620" s="340" t="s">
        <v>952</v>
      </c>
      <c r="B620" s="556" t="s">
        <v>956</v>
      </c>
      <c r="C620" s="772" t="s">
        <v>55</v>
      </c>
      <c r="D620" s="772"/>
      <c r="E620" s="127" t="s">
        <v>62</v>
      </c>
      <c r="F620" s="584">
        <v>144</v>
      </c>
      <c r="G620" s="468">
        <f>IFERROR(SUMIF(Лист1!$A:$A,Лист3!$A620,Лист1!K:K)/$F620,0)</f>
        <v>0</v>
      </c>
      <c r="H620" s="468">
        <f>IFERROR(SUMIF(Лист1!$A:$A,Лист3!$A620,Лист1!L:L)/$F620,0)</f>
        <v>0</v>
      </c>
      <c r="I620" s="468">
        <f>IFERROR(SUMIF(Лист1!$A:$A,Лист3!$A620,Лист1!M:M)/$F620,0)</f>
        <v>0</v>
      </c>
      <c r="J620" s="468">
        <f>IFERROR(SUMIF(Лист1!$A:$A,Лист3!$A620,Лист1!N:N)/$F620,0)</f>
        <v>0</v>
      </c>
      <c r="K620" s="468">
        <f>IFERROR(SUMIF(Лист1!$A:$A,Лист3!$A620,Лист1!O:O)/$F620,0)</f>
        <v>0</v>
      </c>
      <c r="L620" s="468">
        <f>IFERROR(SUMIF(Лист1!$A:$A,Лист3!$A620,Лист1!P:P)/$F620,0)</f>
        <v>0</v>
      </c>
    </row>
    <row r="621" spans="1:12" s="26" customFormat="1" x14ac:dyDescent="0.2">
      <c r="A621" s="340" t="s">
        <v>377</v>
      </c>
      <c r="B621" s="263" t="s">
        <v>120</v>
      </c>
      <c r="C621" s="112" t="s">
        <v>54</v>
      </c>
      <c r="D621" s="112"/>
      <c r="E621" s="127" t="s">
        <v>62</v>
      </c>
      <c r="F621" s="486">
        <v>64</v>
      </c>
      <c r="G621" s="468">
        <f>IFERROR(SUMIF(Лист1!$A:$A,Лист3!$A621,Лист1!K:K)/$F621,0)</f>
        <v>0</v>
      </c>
      <c r="H621" s="468">
        <f>IFERROR(SUMIF(Лист1!$A:$A,Лист3!$A621,Лист1!L:L)/$F621,0)</f>
        <v>0</v>
      </c>
      <c r="I621" s="468">
        <f>IFERROR(SUMIF(Лист1!$A:$A,Лист3!$A621,Лист1!M:M)/$F621,0)</f>
        <v>0</v>
      </c>
      <c r="J621" s="468">
        <f>IFERROR(SUMIF(Лист1!$A:$A,Лист3!$A621,Лист1!N:N)/$F621,0)</f>
        <v>0</v>
      </c>
      <c r="K621" s="468">
        <f>IFERROR(SUMIF(Лист1!$A:$A,Лист3!$A621,Лист1!O:O)/$F621,0)</f>
        <v>0</v>
      </c>
      <c r="L621" s="468">
        <f>IFERROR(SUMIF(Лист1!$A:$A,Лист3!$A621,Лист1!P:P)/$F621,0)</f>
        <v>0</v>
      </c>
    </row>
    <row r="622" spans="1:12" s="26" customFormat="1" x14ac:dyDescent="0.2">
      <c r="A622" s="340" t="s">
        <v>632</v>
      </c>
      <c r="B622" s="263" t="s">
        <v>633</v>
      </c>
      <c r="C622" s="112" t="s">
        <v>549</v>
      </c>
      <c r="D622" s="112">
        <v>20</v>
      </c>
      <c r="E622" s="127" t="s">
        <v>62</v>
      </c>
      <c r="F622" s="486">
        <v>30</v>
      </c>
      <c r="G622" s="468">
        <f>IFERROR(SUMIF(Лист1!$A:$A,Лист3!$A622,Лист1!K:K)/$F622,0)</f>
        <v>0</v>
      </c>
      <c r="H622" s="468">
        <f>IFERROR(SUMIF(Лист1!$A:$A,Лист3!$A622,Лист1!L:L)/$F622,0)</f>
        <v>0</v>
      </c>
      <c r="I622" s="468">
        <f>IFERROR(SUMIF(Лист1!$A:$A,Лист3!$A622,Лист1!M:M)/$F622,0)</f>
        <v>0</v>
      </c>
      <c r="J622" s="468">
        <f>IFERROR(SUMIF(Лист1!$A:$A,Лист3!$A622,Лист1!N:N)/$F622,0)</f>
        <v>0</v>
      </c>
      <c r="K622" s="468">
        <f>IFERROR(SUMIF(Лист1!$A:$A,Лист3!$A622,Лист1!O:O)/$F622,0)</f>
        <v>0</v>
      </c>
      <c r="L622" s="468">
        <f>IFERROR(SUMIF(Лист1!$A:$A,Лист3!$A622,Лист1!P:P)/$F622,0)</f>
        <v>0</v>
      </c>
    </row>
    <row r="623" spans="1:12" s="26" customFormat="1" x14ac:dyDescent="0.2">
      <c r="A623" s="340" t="s">
        <v>673</v>
      </c>
      <c r="B623" s="263" t="s">
        <v>116</v>
      </c>
      <c r="C623" s="601" t="s">
        <v>72</v>
      </c>
      <c r="D623" s="601">
        <v>9</v>
      </c>
      <c r="E623" s="534" t="s">
        <v>62</v>
      </c>
      <c r="F623" s="584">
        <v>64</v>
      </c>
      <c r="G623" s="468">
        <f>IFERROR(SUMIF(Лист1!$A:$A,Лист3!$A623,Лист1!K:K)/$F623,0)</f>
        <v>0</v>
      </c>
      <c r="H623" s="468">
        <f>IFERROR(SUMIF(Лист1!$A:$A,Лист3!$A623,Лист1!L:L)/$F623,0)</f>
        <v>0</v>
      </c>
      <c r="I623" s="468">
        <f>IFERROR(SUMIF(Лист1!$A:$A,Лист3!$A623,Лист1!M:M)/$F623,0)</f>
        <v>0</v>
      </c>
      <c r="J623" s="468">
        <f>IFERROR(SUMIF(Лист1!$A:$A,Лист3!$A623,Лист1!N:N)/$F623,0)</f>
        <v>0</v>
      </c>
      <c r="K623" s="468">
        <f>IFERROR(SUMIF(Лист1!$A:$A,Лист3!$A623,Лист1!O:O)/$F623,0)</f>
        <v>0</v>
      </c>
      <c r="L623" s="468">
        <f>IFERROR(SUMIF(Лист1!$A:$A,Лист3!$A623,Лист1!P:P)/$F623,0)</f>
        <v>0</v>
      </c>
    </row>
    <row r="624" spans="1:12" s="26" customFormat="1" x14ac:dyDescent="0.2">
      <c r="A624" s="340" t="s">
        <v>954</v>
      </c>
      <c r="B624" s="556" t="s">
        <v>955</v>
      </c>
      <c r="C624" s="772" t="s">
        <v>55</v>
      </c>
      <c r="D624" s="772"/>
      <c r="E624" s="534" t="s">
        <v>62</v>
      </c>
      <c r="F624" s="584">
        <v>144</v>
      </c>
      <c r="G624" s="468">
        <f>IFERROR(SUMIF(Лист1!$A:$A,Лист3!$A624,Лист1!K:K)/$F624,0)</f>
        <v>0</v>
      </c>
      <c r="H624" s="468">
        <f>IFERROR(SUMIF(Лист1!$A:$A,Лист3!$A624,Лист1!L:L)/$F624,0)</f>
        <v>0</v>
      </c>
      <c r="I624" s="468">
        <f>IFERROR(SUMIF(Лист1!$A:$A,Лист3!$A624,Лист1!M:M)/$F624,0)</f>
        <v>0</v>
      </c>
      <c r="J624" s="468">
        <f>IFERROR(SUMIF(Лист1!$A:$A,Лист3!$A624,Лист1!N:N)/$F624,0)</f>
        <v>0</v>
      </c>
      <c r="K624" s="468">
        <f>IFERROR(SUMIF(Лист1!$A:$A,Лист3!$A624,Лист1!O:O)/$F624,0)</f>
        <v>0</v>
      </c>
      <c r="L624" s="468">
        <f>IFERROR(SUMIF(Лист1!$A:$A,Лист3!$A624,Лист1!P:P)/$F624,0)</f>
        <v>0</v>
      </c>
    </row>
    <row r="625" spans="1:12" s="26" customFormat="1" x14ac:dyDescent="0.2">
      <c r="A625" s="340" t="s">
        <v>378</v>
      </c>
      <c r="B625" s="263" t="s">
        <v>671</v>
      </c>
      <c r="C625" s="112" t="s">
        <v>54</v>
      </c>
      <c r="D625" s="112"/>
      <c r="E625" s="127" t="s">
        <v>62</v>
      </c>
      <c r="F625" s="486">
        <v>64</v>
      </c>
      <c r="G625" s="468">
        <f>IFERROR(SUMIF(Лист1!$A:$A,Лист3!$A625,Лист1!K:K)/$F625,0)</f>
        <v>0</v>
      </c>
      <c r="H625" s="468">
        <f>IFERROR(SUMIF(Лист1!$A:$A,Лист3!$A625,Лист1!L:L)/$F625,0)</f>
        <v>0</v>
      </c>
      <c r="I625" s="468">
        <f>IFERROR(SUMIF(Лист1!$A:$A,Лист3!$A625,Лист1!M:M)/$F625,0)</f>
        <v>0</v>
      </c>
      <c r="J625" s="468">
        <f>IFERROR(SUMIF(Лист1!$A:$A,Лист3!$A625,Лист1!N:N)/$F625,0)</f>
        <v>0</v>
      </c>
      <c r="K625" s="468">
        <f>IFERROR(SUMIF(Лист1!$A:$A,Лист3!$A625,Лист1!O:O)/$F625,0)</f>
        <v>0</v>
      </c>
      <c r="L625" s="468">
        <f>IFERROR(SUMIF(Лист1!$A:$A,Лист3!$A625,Лист1!P:P)/$F625,0)</f>
        <v>0</v>
      </c>
    </row>
    <row r="626" spans="1:12" s="26" customFormat="1" x14ac:dyDescent="0.2">
      <c r="A626" s="340" t="s">
        <v>1140</v>
      </c>
      <c r="B626" s="263" t="s">
        <v>1139</v>
      </c>
      <c r="C626" s="112" t="s">
        <v>72</v>
      </c>
      <c r="D626" s="112">
        <v>20</v>
      </c>
      <c r="E626" s="127" t="s">
        <v>62</v>
      </c>
      <c r="F626" s="486">
        <v>30</v>
      </c>
      <c r="G626" s="468">
        <f>IFERROR(SUMIF(Лист1!$A:$A,Лист3!$A626,Лист1!K:K)/$F626,0)</f>
        <v>0</v>
      </c>
      <c r="H626" s="468">
        <f>IFERROR(SUMIF(Лист1!$A:$A,Лист3!$A626,Лист1!L:L)/$F626,0)</f>
        <v>0</v>
      </c>
      <c r="I626" s="468">
        <f>IFERROR(SUMIF(Лист1!$A:$A,Лист3!$A626,Лист1!M:M)/$F626,0)</f>
        <v>0</v>
      </c>
      <c r="J626" s="468">
        <f>IFERROR(SUMIF(Лист1!$A:$A,Лист3!$A626,Лист1!N:N)/$F626,0)</f>
        <v>0</v>
      </c>
      <c r="K626" s="468">
        <f>IFERROR(SUMIF(Лист1!$A:$A,Лист3!$A626,Лист1!O:O)/$F626,0)</f>
        <v>0</v>
      </c>
      <c r="L626" s="468">
        <f>IFERROR(SUMIF(Лист1!$A:$A,Лист3!$A626,Лист1!P:P)/$F626,0)</f>
        <v>0</v>
      </c>
    </row>
    <row r="627" spans="1:12" s="26" customFormat="1" x14ac:dyDescent="0.2">
      <c r="A627" s="340" t="s">
        <v>1261</v>
      </c>
      <c r="B627" s="263" t="s">
        <v>1141</v>
      </c>
      <c r="C627" s="870" t="s">
        <v>55</v>
      </c>
      <c r="D627" s="870"/>
      <c r="E627" s="534" t="s">
        <v>62</v>
      </c>
      <c r="F627" s="584">
        <v>144</v>
      </c>
      <c r="G627" s="468">
        <f>IFERROR(SUMIF(Лист1!$A:$A,Лист3!$A627,Лист1!K:K)/$F627,0)</f>
        <v>0</v>
      </c>
      <c r="H627" s="468">
        <f>IFERROR(SUMIF(Лист1!$A:$A,Лист3!$A627,Лист1!L:L)/$F627,0)</f>
        <v>0</v>
      </c>
      <c r="I627" s="468">
        <f>IFERROR(SUMIF(Лист1!$A:$A,Лист3!$A627,Лист1!M:M)/$F627,0)</f>
        <v>0</v>
      </c>
      <c r="J627" s="468">
        <f>IFERROR(SUMIF(Лист1!$A:$A,Лист3!$A627,Лист1!N:N)/$F627,0)</f>
        <v>0</v>
      </c>
      <c r="K627" s="468">
        <f>IFERROR(SUMIF(Лист1!$A:$A,Лист3!$A627,Лист1!O:O)/$F627,0)</f>
        <v>0</v>
      </c>
      <c r="L627" s="468">
        <f>IFERROR(SUMIF(Лист1!$A:$A,Лист3!$A627,Лист1!P:P)/$F627,0)</f>
        <v>0</v>
      </c>
    </row>
    <row r="628" spans="1:12" s="26" customFormat="1" x14ac:dyDescent="0.2">
      <c r="A628" s="340" t="s">
        <v>379</v>
      </c>
      <c r="B628" s="263" t="s">
        <v>115</v>
      </c>
      <c r="C628" s="112" t="s">
        <v>72</v>
      </c>
      <c r="D628" s="112">
        <v>20</v>
      </c>
      <c r="E628" s="127" t="s">
        <v>62</v>
      </c>
      <c r="F628" s="486">
        <v>30</v>
      </c>
      <c r="G628" s="468">
        <f>IFERROR(SUMIF(Лист1!$A:$A,Лист3!$A628,Лист1!K:K)/$F628,0)</f>
        <v>0</v>
      </c>
      <c r="H628" s="468">
        <f>IFERROR(SUMIF(Лист1!$A:$A,Лист3!$A628,Лист1!L:L)/$F628,0)</f>
        <v>0</v>
      </c>
      <c r="I628" s="468">
        <f>IFERROR(SUMIF(Лист1!$A:$A,Лист3!$A628,Лист1!M:M)/$F628,0)</f>
        <v>0</v>
      </c>
      <c r="J628" s="468">
        <f>IFERROR(SUMIF(Лист1!$A:$A,Лист3!$A628,Лист1!N:N)/$F628,0)</f>
        <v>0</v>
      </c>
      <c r="K628" s="468">
        <f>IFERROR(SUMIF(Лист1!$A:$A,Лист3!$A628,Лист1!O:O)/$F628,0)</f>
        <v>0</v>
      </c>
      <c r="L628" s="468">
        <f>IFERROR(SUMIF(Лист1!$A:$A,Лист3!$A628,Лист1!P:P)/$F628,0)</f>
        <v>0</v>
      </c>
    </row>
    <row r="629" spans="1:12" s="26" customFormat="1" x14ac:dyDescent="0.2">
      <c r="A629" s="340" t="s">
        <v>668</v>
      </c>
      <c r="B629" s="687" t="s">
        <v>115</v>
      </c>
      <c r="C629" s="601" t="s">
        <v>72</v>
      </c>
      <c r="D629" s="601">
        <v>9</v>
      </c>
      <c r="E629" s="534" t="s">
        <v>62</v>
      </c>
      <c r="F629" s="584">
        <v>64</v>
      </c>
      <c r="G629" s="468">
        <f>IFERROR(SUMIF(Лист1!$A:$A,Лист3!$A629,Лист1!K:K)/$F629,0)</f>
        <v>0</v>
      </c>
      <c r="H629" s="468">
        <f>IFERROR(SUMIF(Лист1!$A:$A,Лист3!$A629,Лист1!L:L)/$F629,0)</f>
        <v>0</v>
      </c>
      <c r="I629" s="468">
        <f>IFERROR(SUMIF(Лист1!$A:$A,Лист3!$A629,Лист1!M:M)/$F629,0)</f>
        <v>0</v>
      </c>
      <c r="J629" s="468">
        <f>IFERROR(SUMIF(Лист1!$A:$A,Лист3!$A629,Лист1!N:N)/$F629,0)</f>
        <v>0</v>
      </c>
      <c r="K629" s="468">
        <f>IFERROR(SUMIF(Лист1!$A:$A,Лист3!$A629,Лист1!O:O)/$F629,0)</f>
        <v>0</v>
      </c>
      <c r="L629" s="468">
        <f>IFERROR(SUMIF(Лист1!$A:$A,Лист3!$A629,Лист1!P:P)/$F629,0)</f>
        <v>0</v>
      </c>
    </row>
    <row r="630" spans="1:12" s="26" customFormat="1" x14ac:dyDescent="0.2">
      <c r="A630" s="775" t="s">
        <v>958</v>
      </c>
      <c r="B630" s="687" t="s">
        <v>957</v>
      </c>
      <c r="C630" s="861" t="s">
        <v>55</v>
      </c>
      <c r="D630" s="861"/>
      <c r="E630" s="127" t="s">
        <v>62</v>
      </c>
      <c r="F630" s="584">
        <v>144</v>
      </c>
      <c r="G630" s="468">
        <f>IFERROR(SUMIF(Лист1!$A:$A,Лист3!$A630,Лист1!K:K)/$F630,0)</f>
        <v>0</v>
      </c>
      <c r="H630" s="468">
        <f>IFERROR(SUMIF(Лист1!$A:$A,Лист3!$A630,Лист1!L:L)/$F630,0)</f>
        <v>0</v>
      </c>
      <c r="I630" s="468">
        <f>IFERROR(SUMIF(Лист1!$A:$A,Лист3!$A630,Лист1!M:M)/$F630,0)</f>
        <v>0</v>
      </c>
      <c r="J630" s="468">
        <f>IFERROR(SUMIF(Лист1!$A:$A,Лист3!$A630,Лист1!N:N)/$F630,0)</f>
        <v>0</v>
      </c>
      <c r="K630" s="468">
        <f>IFERROR(SUMIF(Лист1!$A:$A,Лист3!$A630,Лист1!O:O)/$F630,0)</f>
        <v>0</v>
      </c>
      <c r="L630" s="468">
        <f>IFERROR(SUMIF(Лист1!$A:$A,Лист3!$A630,Лист1!P:P)/$F630,0)</f>
        <v>0</v>
      </c>
    </row>
    <row r="631" spans="1:12" s="13" customFormat="1" ht="13.5" thickBot="1" x14ac:dyDescent="0.25">
      <c r="A631" s="692" t="s">
        <v>380</v>
      </c>
      <c r="B631" s="688" t="s">
        <v>672</v>
      </c>
      <c r="C631" s="113" t="s">
        <v>54</v>
      </c>
      <c r="D631" s="113"/>
      <c r="E631" s="117" t="s">
        <v>62</v>
      </c>
      <c r="F631" s="487">
        <v>64</v>
      </c>
      <c r="G631" s="468">
        <f>IFERROR(SUMIF(Лист1!$A:$A,Лист3!$A631,Лист1!K:K)/$F631,0)</f>
        <v>0</v>
      </c>
      <c r="H631" s="468">
        <f>IFERROR(SUMIF(Лист1!$A:$A,Лист3!$A631,Лист1!L:L)/$F631,0)</f>
        <v>0</v>
      </c>
      <c r="I631" s="468">
        <f>IFERROR(SUMIF(Лист1!$A:$A,Лист3!$A631,Лист1!M:M)/$F631,0)</f>
        <v>0</v>
      </c>
      <c r="J631" s="468">
        <f>IFERROR(SUMIF(Лист1!$A:$A,Лист3!$A631,Лист1!N:N)/$F631,0)</f>
        <v>0</v>
      </c>
      <c r="K631" s="468">
        <f>IFERROR(SUMIF(Лист1!$A:$A,Лист3!$A631,Лист1!O:O)/$F631,0)</f>
        <v>0</v>
      </c>
      <c r="L631" s="468">
        <f>IFERROR(SUMIF(Лист1!$A:$A,Лист3!$A631,Лист1!P:P)/$F631,0)</f>
        <v>0</v>
      </c>
    </row>
  </sheetData>
  <autoFilter ref="A1:L312" xr:uid="{00000000-0009-0000-0000-000001000000}"/>
  <mergeCells count="3">
    <mergeCell ref="C279:C285"/>
    <mergeCell ref="D277:D285"/>
    <mergeCell ref="D286:D293"/>
  </mergeCells>
  <conditionalFormatting sqref="M17:EP18 M325:EP331 M20:EP27 M213:EP236 M258:EP258 M440:EP443 M540:EP555 M182:EP211 M593:EP597 M445:EP448 M478:EP484 M451:EP455 M138:EP145 M351:EP385 M122:EP135 M388:EP400 M459:EP473 M557:EP558 M53:EP59 M333:EP333 M31:EP51 M590:EP590 M69:EP77 M108:EP109 M111:EP111 M113:EP120 M80:EP106 M486:EP530 M238:EP244 M147:EP177 M260:EP261 M418:EP436 M247:EP250 M263:EP322 G2:EP6 M9:EP15 M7:EP7 G561:EP585 G7:L176 G587:L616 G532:L558 M532:EP535 G619:EP631 G178:L384 G386:L530">
    <cfRule type="cellIs" dxfId="60" priority="263" stopIfTrue="1" operator="lessThan">
      <formula>0</formula>
    </cfRule>
  </conditionalFormatting>
  <conditionalFormatting sqref="M323:EP324">
    <cfRule type="cellIs" dxfId="59" priority="188" stopIfTrue="1" operator="lessThan">
      <formula>0</formula>
    </cfRule>
  </conditionalFormatting>
  <conditionalFormatting sqref="M598:EP607 M615:EP616 M609:EP610">
    <cfRule type="cellIs" dxfId="58" priority="186" stopIfTrue="1" operator="lessThan">
      <formula>0</formula>
    </cfRule>
  </conditionalFormatting>
  <conditionalFormatting sqref="M16:EP16">
    <cfRule type="cellIs" dxfId="57" priority="185" stopIfTrue="1" operator="lessThan">
      <formula>0</formula>
    </cfRule>
  </conditionalFormatting>
  <conditionalFormatting sqref="M334:EP336 M338:EP339 M342:EP346 M348:EP350">
    <cfRule type="cellIs" dxfId="56" priority="183" stopIfTrue="1" operator="lessThan">
      <formula>0</formula>
    </cfRule>
  </conditionalFormatting>
  <conditionalFormatting sqref="M19:EP19">
    <cfRule type="cellIs" dxfId="55" priority="167" stopIfTrue="1" operator="lessThan">
      <formula>0</formula>
    </cfRule>
  </conditionalFormatting>
  <conditionalFormatting sqref="M67:EP68">
    <cfRule type="cellIs" dxfId="54" priority="160" stopIfTrue="1" operator="lessThan">
      <formula>0</formula>
    </cfRule>
  </conditionalFormatting>
  <conditionalFormatting sqref="M60:EP64">
    <cfRule type="cellIs" dxfId="53" priority="151" stopIfTrue="1" operator="lessThan">
      <formula>0</formula>
    </cfRule>
  </conditionalFormatting>
  <conditionalFormatting sqref="M212:EP212">
    <cfRule type="cellIs" dxfId="52" priority="150" stopIfTrue="1" operator="lessThan">
      <formula>0</formula>
    </cfRule>
  </conditionalFormatting>
  <conditionalFormatting sqref="M136:EP137">
    <cfRule type="cellIs" dxfId="51" priority="144" stopIfTrue="1" operator="lessThan">
      <formula>0</formula>
    </cfRule>
  </conditionalFormatting>
  <conditionalFormatting sqref="M252:EP257">
    <cfRule type="cellIs" dxfId="50" priority="140" stopIfTrue="1" operator="lessThan">
      <formula>0</formula>
    </cfRule>
  </conditionalFormatting>
  <conditionalFormatting sqref="M65:EP66">
    <cfRule type="cellIs" dxfId="49" priority="132" stopIfTrue="1" operator="lessThan">
      <formula>0</formula>
    </cfRule>
  </conditionalFormatting>
  <conditionalFormatting sqref="M178:EP181">
    <cfRule type="cellIs" dxfId="48" priority="131" stopIfTrue="1" operator="lessThan">
      <formula>0</formula>
    </cfRule>
  </conditionalFormatting>
  <conditionalFormatting sqref="M332:EP332">
    <cfRule type="cellIs" dxfId="47" priority="130" stopIfTrue="1" operator="lessThan">
      <formula>0</formula>
    </cfRule>
  </conditionalFormatting>
  <conditionalFormatting sqref="M536:EP539">
    <cfRule type="cellIs" dxfId="46" priority="123" stopIfTrue="1" operator="lessThan">
      <formula>0</formula>
    </cfRule>
  </conditionalFormatting>
  <conditionalFormatting sqref="M245:EP245">
    <cfRule type="cellIs" dxfId="45" priority="122" stopIfTrue="1" operator="lessThan">
      <formula>0</formula>
    </cfRule>
  </conditionalFormatting>
  <conditionalFormatting sqref="M246:EP246">
    <cfRule type="cellIs" dxfId="44" priority="121" stopIfTrue="1" operator="lessThan">
      <formula>0</formula>
    </cfRule>
  </conditionalFormatting>
  <conditionalFormatting sqref="M591:EP592">
    <cfRule type="cellIs" dxfId="43" priority="120" stopIfTrue="1" operator="lessThan">
      <formula>0</formula>
    </cfRule>
  </conditionalFormatting>
  <conditionalFormatting sqref="M611:EP614">
    <cfRule type="cellIs" dxfId="42" priority="117" stopIfTrue="1" operator="lessThan">
      <formula>0</formula>
    </cfRule>
  </conditionalFormatting>
  <conditionalFormatting sqref="M444:EP444">
    <cfRule type="cellIs" dxfId="41" priority="116" stopIfTrue="1" operator="lessThan">
      <formula>0</formula>
    </cfRule>
  </conditionalFormatting>
  <conditionalFormatting sqref="M146:EP146">
    <cfRule type="cellIs" dxfId="40" priority="113" stopIfTrue="1" operator="lessThan">
      <formula>0</formula>
    </cfRule>
  </conditionalFormatting>
  <conditionalFormatting sqref="M456:EP458">
    <cfRule type="cellIs" dxfId="39" priority="112" stopIfTrue="1" operator="lessThan">
      <formula>0</formula>
    </cfRule>
  </conditionalFormatting>
  <conditionalFormatting sqref="M449:EP450">
    <cfRule type="cellIs" dxfId="38" priority="111" stopIfTrue="1" operator="lessThan">
      <formula>0</formula>
    </cfRule>
  </conditionalFormatting>
  <conditionalFormatting sqref="M474:EP477">
    <cfRule type="cellIs" dxfId="37" priority="109" stopIfTrue="1" operator="lessThan">
      <formula>0</formula>
    </cfRule>
  </conditionalFormatting>
  <conditionalFormatting sqref="M386:EP387">
    <cfRule type="cellIs" dxfId="36" priority="108" stopIfTrue="1" operator="lessThan">
      <formula>0</formula>
    </cfRule>
  </conditionalFormatting>
  <conditionalFormatting sqref="M337:EP337">
    <cfRule type="cellIs" dxfId="35" priority="104" stopIfTrue="1" operator="lessThan">
      <formula>0</formula>
    </cfRule>
  </conditionalFormatting>
  <conditionalFormatting sqref="M340:EP340">
    <cfRule type="cellIs" dxfId="34" priority="102" stopIfTrue="1" operator="lessThan">
      <formula>0</formula>
    </cfRule>
  </conditionalFormatting>
  <conditionalFormatting sqref="M121:EP121">
    <cfRule type="cellIs" dxfId="33" priority="101" stopIfTrue="1" operator="lessThan">
      <formula>0</formula>
    </cfRule>
  </conditionalFormatting>
  <conditionalFormatting sqref="M556:EP556">
    <cfRule type="cellIs" dxfId="32" priority="98" stopIfTrue="1" operator="lessThan">
      <formula>0</formula>
    </cfRule>
  </conditionalFormatting>
  <conditionalFormatting sqref="M608:EP608">
    <cfRule type="cellIs" dxfId="31" priority="89" stopIfTrue="1" operator="lessThan">
      <formula>0</formula>
    </cfRule>
  </conditionalFormatting>
  <conditionalFormatting sqref="M52:EP52">
    <cfRule type="cellIs" dxfId="30" priority="77" stopIfTrue="1" operator="lessThan">
      <formula>0</formula>
    </cfRule>
  </conditionalFormatting>
  <conditionalFormatting sqref="M30:EP30">
    <cfRule type="cellIs" dxfId="29" priority="62" stopIfTrue="1" operator="lessThan">
      <formula>0</formula>
    </cfRule>
  </conditionalFormatting>
  <conditionalFormatting sqref="M28:EP28">
    <cfRule type="cellIs" dxfId="28" priority="59" stopIfTrue="1" operator="lessThan">
      <formula>0</formula>
    </cfRule>
  </conditionalFormatting>
  <conditionalFormatting sqref="M587:EP588">
    <cfRule type="cellIs" dxfId="27" priority="58" stopIfTrue="1" operator="lessThan">
      <formula>0</formula>
    </cfRule>
  </conditionalFormatting>
  <conditionalFormatting sqref="M78:EP79">
    <cfRule type="cellIs" dxfId="26" priority="54" stopIfTrue="1" operator="lessThan">
      <formula>0</formula>
    </cfRule>
  </conditionalFormatting>
  <conditionalFormatting sqref="M589:EP589">
    <cfRule type="cellIs" dxfId="25" priority="52" stopIfTrue="1" operator="lessThan">
      <formula>0</formula>
    </cfRule>
  </conditionalFormatting>
  <conditionalFormatting sqref="M107:EP107">
    <cfRule type="cellIs" dxfId="24" priority="49" stopIfTrue="1" operator="lessThan">
      <formula>0</formula>
    </cfRule>
  </conditionalFormatting>
  <conditionalFormatting sqref="M110:EP110">
    <cfRule type="cellIs" dxfId="23" priority="48" stopIfTrue="1" operator="lessThan">
      <formula>0</formula>
    </cfRule>
  </conditionalFormatting>
  <conditionalFormatting sqref="M112:EP112">
    <cfRule type="cellIs" dxfId="22" priority="47" stopIfTrue="1" operator="lessThan">
      <formula>0</formula>
    </cfRule>
  </conditionalFormatting>
  <conditionalFormatting sqref="M29:EP29">
    <cfRule type="cellIs" dxfId="21" priority="43" stopIfTrue="1" operator="lessThan">
      <formula>0</formula>
    </cfRule>
  </conditionalFormatting>
  <conditionalFormatting sqref="M485:EP485">
    <cfRule type="cellIs" dxfId="20" priority="41" stopIfTrue="1" operator="lessThan">
      <formula>0</formula>
    </cfRule>
  </conditionalFormatting>
  <conditionalFormatting sqref="M237:EP237">
    <cfRule type="cellIs" dxfId="19" priority="40" stopIfTrue="1" operator="lessThan">
      <formula>0</formula>
    </cfRule>
  </conditionalFormatting>
  <conditionalFormatting sqref="M259:EP259">
    <cfRule type="cellIs" dxfId="18" priority="38" stopIfTrue="1" operator="lessThan">
      <formula>0</formula>
    </cfRule>
  </conditionalFormatting>
  <conditionalFormatting sqref="M401:EP414">
    <cfRule type="cellIs" dxfId="17" priority="35" stopIfTrue="1" operator="lessThan">
      <formula>0</formula>
    </cfRule>
  </conditionalFormatting>
  <conditionalFormatting sqref="M262:EP262">
    <cfRule type="cellIs" dxfId="16" priority="30" stopIfTrue="1" operator="lessThan">
      <formula>0</formula>
    </cfRule>
  </conditionalFormatting>
  <conditionalFormatting sqref="M347:EP347">
    <cfRule type="cellIs" dxfId="15" priority="28" stopIfTrue="1" operator="lessThan">
      <formula>0</formula>
    </cfRule>
  </conditionalFormatting>
  <conditionalFormatting sqref="M341:EP341">
    <cfRule type="cellIs" dxfId="14" priority="25" stopIfTrue="1" operator="lessThan">
      <formula>0</formula>
    </cfRule>
  </conditionalFormatting>
  <conditionalFormatting sqref="M8:EP8">
    <cfRule type="cellIs" dxfId="13" priority="24" stopIfTrue="1" operator="lessThan">
      <formula>0</formula>
    </cfRule>
  </conditionalFormatting>
  <conditionalFormatting sqref="G385:L385">
    <cfRule type="cellIs" dxfId="12" priority="20" stopIfTrue="1" operator="lessThan">
      <formula>0</formula>
    </cfRule>
  </conditionalFormatting>
  <conditionalFormatting sqref="G559:EP560">
    <cfRule type="cellIs" dxfId="11" priority="17" stopIfTrue="1" operator="lessThan">
      <formula>0</formula>
    </cfRule>
  </conditionalFormatting>
  <conditionalFormatting sqref="M415:EP416">
    <cfRule type="cellIs" dxfId="10" priority="15" stopIfTrue="1" operator="lessThan">
      <formula>0</formula>
    </cfRule>
  </conditionalFormatting>
  <conditionalFormatting sqref="M417:EP417">
    <cfRule type="cellIs" dxfId="9" priority="13" stopIfTrue="1" operator="lessThan">
      <formula>0</formula>
    </cfRule>
  </conditionalFormatting>
  <conditionalFormatting sqref="M251:EP251">
    <cfRule type="cellIs" dxfId="8" priority="10" stopIfTrue="1" operator="lessThan">
      <formula>0</formula>
    </cfRule>
  </conditionalFormatting>
  <conditionalFormatting sqref="G586:EP586">
    <cfRule type="cellIs" dxfId="7" priority="6" stopIfTrue="1" operator="lessThan">
      <formula>0</formula>
    </cfRule>
  </conditionalFormatting>
  <conditionalFormatting sqref="G531:EP531">
    <cfRule type="cellIs" dxfId="6" priority="5" stopIfTrue="1" operator="lessThan">
      <formula>0</formula>
    </cfRule>
  </conditionalFormatting>
  <conditionalFormatting sqref="G617:EP618">
    <cfRule type="cellIs" dxfId="5" priority="4" stopIfTrue="1" operator="lessThan">
      <formula>0</formula>
    </cfRule>
  </conditionalFormatting>
  <conditionalFormatting sqref="G177:L177">
    <cfRule type="cellIs" dxfId="4" priority="1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2" id="{6980C48E-3ACB-4666-B62E-14C76BA6A292}">
            <xm:f>-MATCH($A342,'\\server\zayavki\10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A342:A346 A348:A350</xm:sqref>
        </x14:conditionalFormatting>
        <x14:conditionalFormatting xmlns:xm="http://schemas.microsoft.com/office/excel/2006/main">
          <x14:cfRule type="expression" priority="137" id="{95CA8E03-C538-46D3-BBC4-AA843E06E59F}">
            <xm:f>-MATCH($A527,'[19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A527:A529</xm:sqref>
        </x14:conditionalFormatting>
        <x14:conditionalFormatting xmlns:xm="http://schemas.microsoft.com/office/excel/2006/main">
          <x14:cfRule type="expression" priority="115" id="{91212203-4AB3-4049-B553-DF075E575D9F}">
            <xm:f>-MATCH($A444,'\\server\zayavki\29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A444:A445</xm:sqref>
        </x14:conditionalFormatting>
        <x14:conditionalFormatting xmlns:xm="http://schemas.microsoft.com/office/excel/2006/main">
          <x14:cfRule type="expression" priority="27" id="{1F0E2768-2CA8-40DD-9114-FDE222D9E819}">
            <xm:f>-MATCH($A347,'\\server\zayavki\10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A347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Uaer4</cp:lastModifiedBy>
  <cp:lastPrinted>2025-04-09T08:04:16Z</cp:lastPrinted>
  <dcterms:created xsi:type="dcterms:W3CDTF">2011-10-26T09:28:55Z</dcterms:created>
  <dcterms:modified xsi:type="dcterms:W3CDTF">2025-04-18T09:23:47Z</dcterms:modified>
</cp:coreProperties>
</file>