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1'!$A$9:$J$138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8" i="1"/>
  <c r="F138" i="1"/>
  <c r="E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8" i="1" l="1"/>
</calcChain>
</file>

<file path=xl/sharedStrings.xml><?xml version="1.0" encoding="utf-8"?>
<sst xmlns="http://schemas.openxmlformats.org/spreadsheetml/2006/main" count="353" uniqueCount="208">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</sst>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2"/>
  <sheetViews>
    <sheetView tabSelected="1" zoomScale="87" zoomScaleNormal="87" workbookViewId="0">
      <pane ySplit="9" topLeftCell="A112" activePane="bottomLeft" state="frozen"/>
      <selection pane="bottomLeft" activeCell="E139" sqref="E13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45567</v>
      </c>
      <c r="E3" s="7" t="s">
        <v>3</v>
      </c>
      <c r="F3" s="97"/>
      <c r="G3" s="101">
        <v>45570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RIGHT(D11:D137,4)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RIGHT(D14:D139,4)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RIGHT(D15:D140,4)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RIGHT(D16:D140,4)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1200</v>
      </c>
      <c r="F19" s="23"/>
      <c r="G19" s="23">
        <f>E19*0.3</f>
        <v>360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1000</v>
      </c>
      <c r="F20" s="23">
        <v>1.366666666666666</v>
      </c>
      <c r="G20" s="23">
        <f>E20*1</f>
        <v>1000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RIGHT(D26:D152,4)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RIGHT(D27:D155,4)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RIGHT(D28:D156,4)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RIGHT(D30:D158,4)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RIGHT(D31:D158,4)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RIGHT(D32:D159,4)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RIGHT(D33:D161,4)</f>
        <v>6340</v>
      </c>
      <c r="B33" s="96" t="s">
        <v>46</v>
      </c>
      <c r="C33" s="33" t="s">
        <v>26</v>
      </c>
      <c r="D33" s="28">
        <v>1001012816340</v>
      </c>
      <c r="E33" s="24">
        <v>400</v>
      </c>
      <c r="F33" s="23">
        <v>0.5</v>
      </c>
      <c r="G33" s="23">
        <f>E33*0.5</f>
        <v>200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RIGHT(D34:D159,4)</f>
        <v>6353</v>
      </c>
      <c r="B34" s="27" t="s">
        <v>47</v>
      </c>
      <c r="C34" s="33" t="s">
        <v>26</v>
      </c>
      <c r="D34" s="28">
        <v>1001012506353</v>
      </c>
      <c r="E34" s="24">
        <v>400</v>
      </c>
      <c r="F34" s="23">
        <v>0.4</v>
      </c>
      <c r="G34" s="23">
        <f>E34*0.4</f>
        <v>160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RIGHT(D35:D160,4)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RIGHT(D36:D163,4)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RIGHT(D37:D164,4)</f>
        <v>6253</v>
      </c>
      <c r="B37" s="27" t="s">
        <v>50</v>
      </c>
      <c r="C37" s="30" t="s">
        <v>23</v>
      </c>
      <c r="D37" s="28">
        <v>1001020836253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RIGHT(D38:D163,4)</f>
        <v>6602</v>
      </c>
      <c r="B38" s="27" t="s">
        <v>51</v>
      </c>
      <c r="C38" s="33" t="s">
        <v>26</v>
      </c>
      <c r="D38" s="28">
        <v>1001021966602</v>
      </c>
      <c r="E38" s="24"/>
      <c r="F38" s="23"/>
      <c r="G38" s="23">
        <f>E38*0.35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6768</v>
      </c>
      <c r="B39" s="27" t="s">
        <v>52</v>
      </c>
      <c r="C39" s="33" t="s">
        <v>26</v>
      </c>
      <c r="D39" s="28">
        <v>1001025176768</v>
      </c>
      <c r="E39" s="24"/>
      <c r="F39" s="23"/>
      <c r="G39" s="23">
        <f>E39*0.41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6770</v>
      </c>
      <c r="B40" s="27" t="s">
        <v>53</v>
      </c>
      <c r="C40" s="33" t="s">
        <v>26</v>
      </c>
      <c r="D40" s="28">
        <v>1001025486770</v>
      </c>
      <c r="E40" s="24"/>
      <c r="F40" s="23"/>
      <c r="G40" s="23">
        <f>E40*0.41</f>
        <v>0</v>
      </c>
      <c r="H40" s="14"/>
      <c r="I40" s="14"/>
      <c r="J40" s="39"/>
      <c r="K40" s="82"/>
    </row>
    <row r="41" spans="1:11" ht="16.5" customHeight="1" x14ac:dyDescent="0.25">
      <c r="A41" s="94" t="str">
        <f>RIGHT(D41:D170,4)</f>
        <v>6829</v>
      </c>
      <c r="B41" s="27" t="s">
        <v>54</v>
      </c>
      <c r="C41" s="31" t="s">
        <v>23</v>
      </c>
      <c r="D41" s="28">
        <v>1001024976829</v>
      </c>
      <c r="E41" s="24">
        <v>400</v>
      </c>
      <c r="F41" s="23"/>
      <c r="G41" s="23">
        <f>E41*1</f>
        <v>400</v>
      </c>
      <c r="H41" s="14"/>
      <c r="I41" s="14"/>
      <c r="J41" s="39"/>
    </row>
    <row r="42" spans="1:11" ht="16.5" customHeight="1" x14ac:dyDescent="0.25">
      <c r="A42" s="94" t="str">
        <f>RIGHT(D42:D175,4)</f>
        <v>6854</v>
      </c>
      <c r="B42" s="27" t="s">
        <v>55</v>
      </c>
      <c r="C42" s="33" t="s">
        <v>26</v>
      </c>
      <c r="D42" s="28">
        <v>1001022656854</v>
      </c>
      <c r="E42" s="24"/>
      <c r="F42" s="23"/>
      <c r="G42" s="23">
        <f>E42*0.6</f>
        <v>0</v>
      </c>
      <c r="H42" s="14"/>
      <c r="I42" s="14"/>
      <c r="J42" s="39"/>
    </row>
    <row r="43" spans="1:11" ht="16.5" customHeight="1" x14ac:dyDescent="0.25">
      <c r="A43" s="94" t="str">
        <f>RIGHT(D43:D176,4)</f>
        <v>6852</v>
      </c>
      <c r="B43" s="27" t="s">
        <v>56</v>
      </c>
      <c r="C43" s="33" t="s">
        <v>26</v>
      </c>
      <c r="D43" s="28">
        <v>1001022656852</v>
      </c>
      <c r="E43" s="24">
        <v>600</v>
      </c>
      <c r="F43" s="23"/>
      <c r="G43" s="23">
        <f>E43*0.35</f>
        <v>210</v>
      </c>
      <c r="H43" s="14"/>
      <c r="I43" s="14"/>
      <c r="J43" s="39"/>
    </row>
    <row r="44" spans="1:11" ht="16.5" customHeight="1" x14ac:dyDescent="0.25">
      <c r="A44" s="94" t="str">
        <f>RIGHT(D44:D176,4)</f>
        <v>6853</v>
      </c>
      <c r="B44" s="27" t="s">
        <v>57</v>
      </c>
      <c r="C44" s="30" t="s">
        <v>23</v>
      </c>
      <c r="D44" s="28">
        <v>1001022656853</v>
      </c>
      <c r="E44" s="24">
        <v>70</v>
      </c>
      <c r="F44" s="23"/>
      <c r="G44" s="23">
        <f>E44*1</f>
        <v>70</v>
      </c>
      <c r="H44" s="14"/>
      <c r="I44" s="14"/>
      <c r="J44" s="39"/>
    </row>
    <row r="45" spans="1:11" ht="16.5" customHeight="1" x14ac:dyDescent="0.25">
      <c r="A45" s="94" t="str">
        <f>RIGHT(D45:D177,4)</f>
        <v>6759</v>
      </c>
      <c r="B45" s="27" t="s">
        <v>58</v>
      </c>
      <c r="C45" s="30" t="s">
        <v>26</v>
      </c>
      <c r="D45" s="28">
        <v>1001020836759</v>
      </c>
      <c r="E45" s="24"/>
      <c r="F45" s="23"/>
      <c r="G45" s="23">
        <f>E45*0.4</f>
        <v>0</v>
      </c>
      <c r="H45" s="14"/>
      <c r="I45" s="14"/>
      <c r="J45" s="39"/>
    </row>
    <row r="46" spans="1:11" ht="16.5" customHeight="1" x14ac:dyDescent="0.25">
      <c r="A46" s="94" t="str">
        <f>RIGHT(D46:D178,4)</f>
        <v>6901</v>
      </c>
      <c r="B46" s="27" t="s">
        <v>59</v>
      </c>
      <c r="C46" s="30" t="s">
        <v>60</v>
      </c>
      <c r="D46" s="28">
        <v>1001025526901</v>
      </c>
      <c r="E46" s="24"/>
      <c r="F46" s="23">
        <v>0.16</v>
      </c>
      <c r="G46" s="23">
        <f>E46*F46</f>
        <v>0</v>
      </c>
      <c r="H46" s="14"/>
      <c r="I46" s="14"/>
      <c r="J46" s="39"/>
    </row>
    <row r="47" spans="1:11" s="15" customFormat="1" ht="16.5" customHeight="1" x14ac:dyDescent="0.25">
      <c r="A47" s="94" t="str">
        <f>RIGHT(D47:D177,4)</f>
        <v>6303</v>
      </c>
      <c r="B47" s="70" t="s">
        <v>61</v>
      </c>
      <c r="C47" s="30" t="s">
        <v>23</v>
      </c>
      <c r="D47" s="28">
        <v>1001022726303</v>
      </c>
      <c r="E47" s="24">
        <v>200</v>
      </c>
      <c r="F47" s="23">
        <v>1.0666666666666671</v>
      </c>
      <c r="G47" s="23">
        <f>E47*1</f>
        <v>200</v>
      </c>
      <c r="H47" s="14">
        <v>3.2</v>
      </c>
      <c r="I47" s="14">
        <v>45</v>
      </c>
      <c r="J47" s="39"/>
      <c r="K47" s="82"/>
    </row>
    <row r="48" spans="1:11" s="15" customFormat="1" ht="16.5" customHeight="1" x14ac:dyDescent="0.25">
      <c r="A48" s="94" t="str">
        <f>RIGHT(D48:D178,4)</f>
        <v>6777</v>
      </c>
      <c r="B48" s="70" t="s">
        <v>62</v>
      </c>
      <c r="C48" s="33" t="s">
        <v>26</v>
      </c>
      <c r="D48" s="28">
        <v>1001025506777</v>
      </c>
      <c r="E48" s="24">
        <v>400</v>
      </c>
      <c r="F48" s="23"/>
      <c r="G48" s="23">
        <f>E48*0.4</f>
        <v>160</v>
      </c>
      <c r="H48" s="14"/>
      <c r="I48" s="14"/>
      <c r="J48" s="39"/>
      <c r="K48" s="82"/>
    </row>
    <row r="49" spans="1:11" ht="16.5" customHeight="1" x14ac:dyDescent="0.25">
      <c r="A49" s="94" t="str">
        <f>RIGHT(D49:D178,4)</f>
        <v>6726</v>
      </c>
      <c r="B49" s="45" t="s">
        <v>63</v>
      </c>
      <c r="C49" s="33" t="s">
        <v>26</v>
      </c>
      <c r="D49" s="28">
        <v>1001022466726</v>
      </c>
      <c r="E49" s="24">
        <v>500</v>
      </c>
      <c r="F49" s="23">
        <v>0.45</v>
      </c>
      <c r="G49" s="23">
        <f>E49*0.41</f>
        <v>205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RIGHT(D50:D179,4)</f>
        <v>6762</v>
      </c>
      <c r="B50" s="45" t="s">
        <v>64</v>
      </c>
      <c r="C50" s="33" t="s">
        <v>26</v>
      </c>
      <c r="D50" s="28">
        <v>1001020846762</v>
      </c>
      <c r="E50" s="24">
        <v>40</v>
      </c>
      <c r="F50" s="23">
        <v>0.41</v>
      </c>
      <c r="G50" s="23">
        <f>E50*F50</f>
        <v>16.399999999999999</v>
      </c>
      <c r="H50" s="14"/>
      <c r="I50" s="14"/>
      <c r="J50" s="39"/>
    </row>
    <row r="51" spans="1:11" ht="16.5" customHeight="1" x14ac:dyDescent="0.25">
      <c r="A51" s="94" t="str">
        <f>RIGHT(D51:D179,4)</f>
        <v>5820</v>
      </c>
      <c r="B51" s="45" t="s">
        <v>65</v>
      </c>
      <c r="C51" s="30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39"/>
    </row>
    <row r="52" spans="1:11" ht="16.5" customHeight="1" x14ac:dyDescent="0.25">
      <c r="A52" s="94" t="str">
        <f>RIGHT(D52:D181,4)</f>
        <v>6764</v>
      </c>
      <c r="B52" s="45" t="s">
        <v>66</v>
      </c>
      <c r="C52" s="30" t="s">
        <v>23</v>
      </c>
      <c r="D52" s="28">
        <v>1001020846764</v>
      </c>
      <c r="E52" s="24"/>
      <c r="F52" s="23"/>
      <c r="G52" s="23">
        <f>E52*1</f>
        <v>0</v>
      </c>
      <c r="H52" s="14"/>
      <c r="I52" s="14"/>
      <c r="J52" s="39"/>
    </row>
    <row r="53" spans="1:11" ht="16.5" customHeight="1" x14ac:dyDescent="0.25">
      <c r="A53" s="94" t="str">
        <f>RIGHT(D53:D183,4)</f>
        <v>6761</v>
      </c>
      <c r="B53" s="45" t="s">
        <v>67</v>
      </c>
      <c r="C53" s="30" t="s">
        <v>23</v>
      </c>
      <c r="D53" s="28">
        <v>1001020836761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RIGHT(D54:D184,4)</f>
        <v>6767</v>
      </c>
      <c r="B54" s="45" t="s">
        <v>68</v>
      </c>
      <c r="C54" s="30" t="s">
        <v>23</v>
      </c>
      <c r="D54" s="28">
        <v>1001023696767</v>
      </c>
      <c r="E54" s="24">
        <v>20</v>
      </c>
      <c r="F54" s="23"/>
      <c r="G54" s="23">
        <f>E54*1</f>
        <v>20</v>
      </c>
      <c r="H54" s="14"/>
      <c r="I54" s="14"/>
      <c r="J54" s="39"/>
    </row>
    <row r="55" spans="1:11" ht="16.5" customHeight="1" x14ac:dyDescent="0.25">
      <c r="A55" s="94" t="str">
        <f>RIGHT(D55:D184,4)</f>
        <v>6765</v>
      </c>
      <c r="B55" s="45" t="s">
        <v>69</v>
      </c>
      <c r="C55" s="33" t="s">
        <v>26</v>
      </c>
      <c r="D55" s="28">
        <v>1001023696765</v>
      </c>
      <c r="E55" s="24">
        <v>120</v>
      </c>
      <c r="F55" s="23"/>
      <c r="G55" s="23">
        <f>E55*0.36</f>
        <v>43.199999999999996</v>
      </c>
      <c r="H55" s="14"/>
      <c r="I55" s="14"/>
      <c r="J55" s="39"/>
    </row>
    <row r="56" spans="1:11" ht="16.5" customHeight="1" x14ac:dyDescent="0.25">
      <c r="A56" s="94" t="str">
        <f>RIGHT(D56:D185,4)</f>
        <v>6909</v>
      </c>
      <c r="B56" s="45" t="s">
        <v>70</v>
      </c>
      <c r="C56" s="33" t="s">
        <v>26</v>
      </c>
      <c r="D56" s="28">
        <v>1001025766909</v>
      </c>
      <c r="E56" s="24">
        <v>80</v>
      </c>
      <c r="F56" s="23">
        <v>0.33</v>
      </c>
      <c r="G56" s="23">
        <f>E56*F56</f>
        <v>26.400000000000002</v>
      </c>
      <c r="H56" s="14"/>
      <c r="I56" s="14"/>
      <c r="J56" s="39"/>
    </row>
    <row r="57" spans="1:11" ht="16.5" customHeight="1" x14ac:dyDescent="0.25">
      <c r="A57" s="94" t="str">
        <f>RIGHT(D57:D184,4)</f>
        <v>6722</v>
      </c>
      <c r="B57" s="45" t="s">
        <v>71</v>
      </c>
      <c r="C57" s="33" t="s">
        <v>26</v>
      </c>
      <c r="D57" s="28">
        <v>1001022376722</v>
      </c>
      <c r="E57" s="24">
        <v>1400</v>
      </c>
      <c r="F57" s="23">
        <v>0.41</v>
      </c>
      <c r="G57" s="23">
        <f>E57*0.41</f>
        <v>574</v>
      </c>
      <c r="H57" s="14">
        <v>4.5</v>
      </c>
      <c r="I57" s="14">
        <v>45</v>
      </c>
      <c r="J57" s="39"/>
    </row>
    <row r="58" spans="1:11" ht="16.5" customHeight="1" x14ac:dyDescent="0.25">
      <c r="A58" s="94" t="str">
        <f>RIGHT(D58:D185,4)</f>
        <v>6837</v>
      </c>
      <c r="B58" s="45" t="s">
        <v>72</v>
      </c>
      <c r="C58" s="33" t="s">
        <v>26</v>
      </c>
      <c r="D58" s="28">
        <v>1001022556837</v>
      </c>
      <c r="E58" s="24">
        <v>400</v>
      </c>
      <c r="F58" s="23">
        <v>0.4</v>
      </c>
      <c r="G58" s="23">
        <f>E58*0.4</f>
        <v>160</v>
      </c>
      <c r="H58" s="14"/>
      <c r="I58" s="14"/>
      <c r="J58" s="39"/>
    </row>
    <row r="59" spans="1:11" ht="16.5" customHeight="1" x14ac:dyDescent="0.25">
      <c r="A59" s="94" t="str">
        <f>RIGHT(D59:D185,4)</f>
        <v>3812</v>
      </c>
      <c r="B59" s="45" t="s">
        <v>73</v>
      </c>
      <c r="C59" s="30" t="s">
        <v>23</v>
      </c>
      <c r="D59" s="28">
        <v>1001022373812</v>
      </c>
      <c r="E59" s="24">
        <v>500</v>
      </c>
      <c r="F59" s="23">
        <v>2.125</v>
      </c>
      <c r="G59" s="23">
        <f>E59*1</f>
        <v>500</v>
      </c>
      <c r="H59" s="14">
        <v>4.25</v>
      </c>
      <c r="I59" s="14">
        <v>45</v>
      </c>
      <c r="J59" s="39"/>
    </row>
    <row r="60" spans="1:11" s="15" customFormat="1" ht="16.5" customHeight="1" x14ac:dyDescent="0.25">
      <c r="A60" s="94" t="str">
        <f>RIGHT(D60:D186,4)</f>
        <v>6113</v>
      </c>
      <c r="B60" s="27" t="s">
        <v>74</v>
      </c>
      <c r="C60" s="30" t="s">
        <v>23</v>
      </c>
      <c r="D60" s="28">
        <v>1001022376113</v>
      </c>
      <c r="E60" s="24">
        <v>700</v>
      </c>
      <c r="F60" s="23">
        <v>1.033333333333333</v>
      </c>
      <c r="G60" s="23">
        <f>E60*1</f>
        <v>700</v>
      </c>
      <c r="H60" s="14">
        <v>6.2000000000000011</v>
      </c>
      <c r="I60" s="14">
        <v>45</v>
      </c>
      <c r="J60" s="39"/>
      <c r="K60" s="82"/>
    </row>
    <row r="61" spans="1:11" s="15" customFormat="1" ht="16.5" customHeight="1" x14ac:dyDescent="0.25">
      <c r="A61" s="94" t="str">
        <f>RIGHT(D61:D187,4)</f>
        <v>6661</v>
      </c>
      <c r="B61" s="27" t="s">
        <v>75</v>
      </c>
      <c r="C61" s="30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39"/>
      <c r="K61" s="82"/>
    </row>
    <row r="62" spans="1:11" s="15" customFormat="1" ht="16.5" customHeight="1" thickBot="1" x14ac:dyDescent="0.3">
      <c r="A62" s="94" t="str">
        <f>RIGHT(D62:D188,4)</f>
        <v>6713</v>
      </c>
      <c r="B62" s="27" t="s">
        <v>76</v>
      </c>
      <c r="C62" s="35" t="s">
        <v>26</v>
      </c>
      <c r="D62" s="28">
        <v>1001022246713</v>
      </c>
      <c r="E62" s="24">
        <v>200</v>
      </c>
      <c r="F62" s="23"/>
      <c r="G62" s="23">
        <f>E62*0.41</f>
        <v>82</v>
      </c>
      <c r="H62" s="14"/>
      <c r="I62" s="14"/>
      <c r="J62" s="39"/>
      <c r="K62" s="82"/>
    </row>
    <row r="63" spans="1:11" ht="16.5" customHeight="1" thickTop="1" thickBot="1" x14ac:dyDescent="0.3">
      <c r="A63" s="94" t="str">
        <f>RIGHT(D63:D184,4)</f>
        <v/>
      </c>
      <c r="B63" s="74" t="s">
        <v>77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RIGHT(D64:D185,4)</f>
        <v>5698</v>
      </c>
      <c r="B64" s="46" t="s">
        <v>78</v>
      </c>
      <c r="C64" s="30" t="s">
        <v>23</v>
      </c>
      <c r="D64" s="28">
        <v>1001034065698</v>
      </c>
      <c r="E64" s="24">
        <v>30</v>
      </c>
      <c r="F64" s="23">
        <v>1.013333333333333</v>
      </c>
      <c r="G64" s="23">
        <f>E64*1</f>
        <v>30</v>
      </c>
      <c r="H64" s="14">
        <v>3.04</v>
      </c>
      <c r="I64" s="14">
        <v>30</v>
      </c>
      <c r="J64" s="39"/>
    </row>
    <row r="65" spans="1:10" ht="16.5" customHeight="1" x14ac:dyDescent="0.25">
      <c r="A65" s="94" t="str">
        <f>RIGHT(D65:D188,4)</f>
        <v>6528</v>
      </c>
      <c r="B65" s="46" t="s">
        <v>79</v>
      </c>
      <c r="C65" s="33" t="s">
        <v>26</v>
      </c>
      <c r="D65" s="28">
        <v>1001031076528</v>
      </c>
      <c r="E65" s="24"/>
      <c r="F65" s="23"/>
      <c r="G65" s="23">
        <f>E65*0.4</f>
        <v>0</v>
      </c>
      <c r="H65" s="14"/>
      <c r="I65" s="14"/>
      <c r="J65" s="39"/>
    </row>
    <row r="66" spans="1:10" ht="16.5" customHeight="1" thickBot="1" x14ac:dyDescent="0.3">
      <c r="A66" s="94" t="str">
        <f>RIGHT(D66:D190,4)</f>
        <v>6527</v>
      </c>
      <c r="B66" s="46" t="s">
        <v>80</v>
      </c>
      <c r="C66" s="30" t="s">
        <v>23</v>
      </c>
      <c r="D66" s="28">
        <v>1001031076527</v>
      </c>
      <c r="E66" s="24">
        <v>120</v>
      </c>
      <c r="F66" s="23">
        <v>1.0166666666666671</v>
      </c>
      <c r="G66" s="23">
        <f>E66*1</f>
        <v>120</v>
      </c>
      <c r="H66" s="14">
        <v>3.05</v>
      </c>
      <c r="I66" s="14">
        <v>30</v>
      </c>
      <c r="J66" s="39"/>
    </row>
    <row r="67" spans="1:10" ht="16.5" customHeight="1" thickTop="1" thickBot="1" x14ac:dyDescent="0.3">
      <c r="A67" s="94" t="str">
        <f>RIGHT(D67:D191,4)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0" ht="16.5" customHeight="1" thickTop="1" x14ac:dyDescent="0.25">
      <c r="A68" s="94" t="str">
        <f>RIGHT(D68:D192,4)</f>
        <v>6666</v>
      </c>
      <c r="B68" s="27" t="s">
        <v>82</v>
      </c>
      <c r="C68" s="33" t="s">
        <v>26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RIGHT(D69:D193,4)</f>
        <v>6785</v>
      </c>
      <c r="B69" s="27" t="s">
        <v>83</v>
      </c>
      <c r="C69" s="33" t="s">
        <v>26</v>
      </c>
      <c r="D69" s="28">
        <v>1001300516785</v>
      </c>
      <c r="E69" s="24">
        <v>200</v>
      </c>
      <c r="F69" s="23"/>
      <c r="G69" s="23">
        <f>E69*0.33</f>
        <v>66</v>
      </c>
      <c r="H69" s="14"/>
      <c r="I69" s="14"/>
      <c r="J69" s="39"/>
    </row>
    <row r="70" spans="1:10" ht="16.5" customHeight="1" x14ac:dyDescent="0.25">
      <c r="A70" s="94" t="str">
        <f>RIGHT(D70:D194,4)</f>
        <v>6415</v>
      </c>
      <c r="B70" s="27" t="s">
        <v>84</v>
      </c>
      <c r="C70" s="33" t="s">
        <v>26</v>
      </c>
      <c r="D70" s="28">
        <v>1001303636415</v>
      </c>
      <c r="E70" s="24">
        <v>60</v>
      </c>
      <c r="F70" s="23">
        <v>0.84</v>
      </c>
      <c r="G70" s="23">
        <f>F70*E70</f>
        <v>50.4</v>
      </c>
      <c r="H70" s="14"/>
      <c r="I70" s="14"/>
      <c r="J70" s="39"/>
    </row>
    <row r="71" spans="1:10" ht="16.5" customHeight="1" x14ac:dyDescent="0.25">
      <c r="A71" s="94" t="str">
        <f>RIGHT(D71:D194,4)</f>
        <v>6786</v>
      </c>
      <c r="B71" s="27" t="s">
        <v>85</v>
      </c>
      <c r="C71" s="33" t="s">
        <v>23</v>
      </c>
      <c r="D71" s="28">
        <v>1001300516786</v>
      </c>
      <c r="E71" s="24"/>
      <c r="F71" s="23"/>
      <c r="G71" s="23">
        <f>E71</f>
        <v>0</v>
      </c>
      <c r="H71" s="14"/>
      <c r="I71" s="14"/>
      <c r="J71" s="39"/>
    </row>
    <row r="72" spans="1:10" ht="16.5" customHeight="1" x14ac:dyDescent="0.25">
      <c r="A72" s="94" t="str">
        <f>RIGHT(D72:D195,4)</f>
        <v>6794</v>
      </c>
      <c r="B72" s="27" t="s">
        <v>86</v>
      </c>
      <c r="C72" s="33" t="s">
        <v>23</v>
      </c>
      <c r="D72" s="28">
        <v>1001303636794</v>
      </c>
      <c r="E72" s="24">
        <v>10</v>
      </c>
      <c r="F72" s="23"/>
      <c r="G72" s="23">
        <f>E72</f>
        <v>10</v>
      </c>
      <c r="H72" s="14"/>
      <c r="I72" s="14">
        <v>45</v>
      </c>
      <c r="J72" s="39"/>
    </row>
    <row r="73" spans="1:10" ht="16.5" customHeight="1" thickBot="1" x14ac:dyDescent="0.3">
      <c r="A73" s="94" t="str">
        <f>RIGHT(D73:D193,4)</f>
        <v>6773</v>
      </c>
      <c r="B73" s="27" t="s">
        <v>87</v>
      </c>
      <c r="C73" s="33" t="s">
        <v>26</v>
      </c>
      <c r="D73" s="28">
        <v>1001303106773</v>
      </c>
      <c r="E73" s="24">
        <v>280</v>
      </c>
      <c r="F73" s="23">
        <v>0.28000000000000003</v>
      </c>
      <c r="G73" s="23">
        <f>E73*0.28</f>
        <v>78.400000000000006</v>
      </c>
      <c r="H73" s="14">
        <v>2.2400000000000002</v>
      </c>
      <c r="I73" s="14">
        <v>45</v>
      </c>
      <c r="J73" s="39"/>
    </row>
    <row r="74" spans="1:10" ht="16.5" customHeight="1" thickTop="1" thickBot="1" x14ac:dyDescent="0.3">
      <c r="A74" s="94" t="str">
        <f>RIGHT(D74:D196,4)</f>
        <v/>
      </c>
      <c r="B74" s="74" t="s">
        <v>88</v>
      </c>
      <c r="C74" s="74"/>
      <c r="D74" s="74"/>
      <c r="E74" s="74"/>
      <c r="F74" s="73"/>
      <c r="G74" s="74"/>
      <c r="H74" s="74"/>
      <c r="I74" s="74"/>
      <c r="J74" s="75"/>
    </row>
    <row r="75" spans="1:10" ht="16.5" customHeight="1" thickTop="1" x14ac:dyDescent="0.25">
      <c r="A75" s="94" t="str">
        <f>RIGHT(D75:D197,4)</f>
        <v>6683</v>
      </c>
      <c r="B75" s="27" t="s">
        <v>89</v>
      </c>
      <c r="C75" s="33" t="s">
        <v>26</v>
      </c>
      <c r="D75" s="28">
        <v>1001300386683</v>
      </c>
      <c r="E75" s="24"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RIGHT(D76:D199,4)</f>
        <v>6793</v>
      </c>
      <c r="B76" s="27" t="s">
        <v>90</v>
      </c>
      <c r="C76" s="33" t="s">
        <v>26</v>
      </c>
      <c r="D76" s="28">
        <v>1001303636793</v>
      </c>
      <c r="E76" s="24">
        <v>120</v>
      </c>
      <c r="F76" s="23"/>
      <c r="G76" s="23">
        <f>E76*0.33</f>
        <v>39.6</v>
      </c>
      <c r="H76" s="14"/>
      <c r="I76" s="14"/>
      <c r="J76" s="39"/>
    </row>
    <row r="77" spans="1:10" ht="16.5" customHeight="1" x14ac:dyDescent="0.25">
      <c r="A77" s="94" t="str">
        <f>RIGHT(D77:D200,4)</f>
        <v>6795</v>
      </c>
      <c r="B77" s="27" t="s">
        <v>91</v>
      </c>
      <c r="C77" s="33" t="s">
        <v>26</v>
      </c>
      <c r="D77" s="28">
        <v>1001302596795</v>
      </c>
      <c r="E77" s="24"/>
      <c r="F77" s="23"/>
      <c r="G77" s="23">
        <f>E77*0.33</f>
        <v>0</v>
      </c>
      <c r="H77" s="14"/>
      <c r="I77" s="14"/>
      <c r="J77" s="39"/>
    </row>
    <row r="78" spans="1:10" ht="16.5" customHeight="1" x14ac:dyDescent="0.25">
      <c r="A78" s="94" t="str">
        <f>RIGHT(D78:D200,4)</f>
        <v>6807</v>
      </c>
      <c r="B78" s="27" t="s">
        <v>92</v>
      </c>
      <c r="C78" s="33" t="s">
        <v>26</v>
      </c>
      <c r="D78" s="28">
        <v>1001300366807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RIGHT(D79:D200,4)</f>
        <v>6684</v>
      </c>
      <c r="B79" s="27" t="s">
        <v>93</v>
      </c>
      <c r="C79" s="33" t="s">
        <v>26</v>
      </c>
      <c r="D79" s="28">
        <v>1001304506684</v>
      </c>
      <c r="E79" s="24">
        <v>800</v>
      </c>
      <c r="F79" s="23">
        <v>0.28000000000000003</v>
      </c>
      <c r="G79" s="23">
        <f>E79*0.28</f>
        <v>224.00000000000003</v>
      </c>
      <c r="H79" s="14">
        <v>2.2400000000000002</v>
      </c>
      <c r="I79" s="14">
        <v>45</v>
      </c>
      <c r="J79" s="39"/>
    </row>
    <row r="80" spans="1:10" ht="16.5" customHeight="1" x14ac:dyDescent="0.25">
      <c r="A80" s="94" t="str">
        <f>RIGHT(D80:D202,4)</f>
        <v>6787</v>
      </c>
      <c r="B80" s="27" t="s">
        <v>94</v>
      </c>
      <c r="C80" s="33" t="s">
        <v>26</v>
      </c>
      <c r="D80" s="28">
        <v>1001300456787</v>
      </c>
      <c r="E80" s="24">
        <v>80</v>
      </c>
      <c r="F80" s="23"/>
      <c r="G80" s="23">
        <f>E80*0.33</f>
        <v>26.400000000000002</v>
      </c>
      <c r="H80" s="14"/>
      <c r="I80" s="14"/>
      <c r="J80" s="39"/>
    </row>
    <row r="81" spans="1:10" ht="16.5" customHeight="1" x14ac:dyDescent="0.25">
      <c r="A81" s="94" t="str">
        <f>RIGHT(D81:D203,4)</f>
        <v>6788</v>
      </c>
      <c r="B81" s="27" t="s">
        <v>95</v>
      </c>
      <c r="C81" s="33" t="s">
        <v>23</v>
      </c>
      <c r="D81" s="28">
        <v>1001300456788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6790</v>
      </c>
      <c r="B82" s="27" t="s">
        <v>96</v>
      </c>
      <c r="C82" s="33" t="s">
        <v>23</v>
      </c>
      <c r="D82" s="28">
        <v>1001300366790</v>
      </c>
      <c r="E82" s="24"/>
      <c r="F82" s="23"/>
      <c r="G82" s="23">
        <f>E82*1</f>
        <v>0</v>
      </c>
      <c r="H82" s="14"/>
      <c r="I82" s="14"/>
      <c r="J82" s="39"/>
    </row>
    <row r="83" spans="1:10" ht="16.5" customHeight="1" x14ac:dyDescent="0.25">
      <c r="A83" s="94" t="str">
        <f>RIGHT(D83:D203,4)</f>
        <v>6689</v>
      </c>
      <c r="B83" s="64" t="s">
        <v>97</v>
      </c>
      <c r="C83" s="33" t="s">
        <v>26</v>
      </c>
      <c r="D83" s="28">
        <v>1001303986689</v>
      </c>
      <c r="E83" s="24">
        <v>400</v>
      </c>
      <c r="F83" s="23">
        <v>0.35</v>
      </c>
      <c r="G83" s="23">
        <f>E83*0.35</f>
        <v>140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RIGHT(D84:D204,4)</f>
        <v>6791</v>
      </c>
      <c r="B84" s="64" t="s">
        <v>98</v>
      </c>
      <c r="C84" s="33" t="s">
        <v>26</v>
      </c>
      <c r="D84" s="28">
        <v>1001304096791</v>
      </c>
      <c r="E84" s="24">
        <v>24</v>
      </c>
      <c r="F84" s="23"/>
      <c r="G84" s="23">
        <f>E84*0.33</f>
        <v>7.92</v>
      </c>
      <c r="H84" s="14"/>
      <c r="I84" s="14"/>
      <c r="J84" s="39"/>
    </row>
    <row r="85" spans="1:10" ht="16.5" customHeight="1" x14ac:dyDescent="0.25">
      <c r="A85" s="94" t="str">
        <f>RIGHT(D85:D205,4)</f>
        <v>5341</v>
      </c>
      <c r="B85" s="64" t="s">
        <v>99</v>
      </c>
      <c r="C85" s="30" t="s">
        <v>23</v>
      </c>
      <c r="D85" s="28">
        <v>1001053985341</v>
      </c>
      <c r="E85" s="24">
        <v>100</v>
      </c>
      <c r="F85" s="23">
        <v>0.71250000000000002</v>
      </c>
      <c r="G85" s="23">
        <f>E85*1</f>
        <v>100</v>
      </c>
      <c r="H85" s="14">
        <v>5.7</v>
      </c>
      <c r="I85" s="14">
        <v>45</v>
      </c>
      <c r="J85" s="39"/>
    </row>
    <row r="86" spans="1:10" ht="16.5" customHeight="1" x14ac:dyDescent="0.25">
      <c r="A86" s="94" t="str">
        <f>RIGHT(D86:D206,4)</f>
        <v>6459</v>
      </c>
      <c r="B86" s="64" t="s">
        <v>100</v>
      </c>
      <c r="C86" s="33" t="s">
        <v>26</v>
      </c>
      <c r="D86" s="28">
        <v>1001214196459</v>
      </c>
      <c r="E86" s="24">
        <v>60</v>
      </c>
      <c r="F86" s="23">
        <v>0.1</v>
      </c>
      <c r="G86" s="23">
        <f>E86*F86</f>
        <v>6</v>
      </c>
      <c r="H86" s="14"/>
      <c r="I86" s="14"/>
      <c r="J86" s="39"/>
    </row>
    <row r="87" spans="1:10" ht="16.5" customHeight="1" x14ac:dyDescent="0.25">
      <c r="A87" s="94" t="str">
        <f>RIGHT(D87:D207,4)</f>
        <v>6586</v>
      </c>
      <c r="B87" s="64" t="s">
        <v>101</v>
      </c>
      <c r="C87" s="33" t="s">
        <v>26</v>
      </c>
      <c r="D87" s="28">
        <v>1001215576586</v>
      </c>
      <c r="E87" s="24">
        <v>70</v>
      </c>
      <c r="F87" s="23"/>
      <c r="G87" s="23">
        <f>E87*0.09</f>
        <v>6.3</v>
      </c>
      <c r="H87" s="14"/>
      <c r="I87" s="14"/>
      <c r="J87" s="39"/>
    </row>
    <row r="88" spans="1:10" ht="16.5" customHeight="1" x14ac:dyDescent="0.25">
      <c r="A88" s="94" t="str">
        <f>RIGHT(D88:D205,4)</f>
        <v>6228</v>
      </c>
      <c r="B88" s="64" t="s">
        <v>102</v>
      </c>
      <c r="C88" s="33" t="s">
        <v>26</v>
      </c>
      <c r="D88" s="28">
        <v>1001225416228</v>
      </c>
      <c r="E88" s="24">
        <v>70</v>
      </c>
      <c r="F88" s="23"/>
      <c r="G88" s="23">
        <f>E88*0.09</f>
        <v>6.3</v>
      </c>
      <c r="H88" s="14"/>
      <c r="I88" s="14"/>
      <c r="J88" s="39"/>
    </row>
    <row r="89" spans="1:10" ht="16.5" customHeight="1" x14ac:dyDescent="0.25">
      <c r="A89" s="94" t="str">
        <f>RIGHT(D89:D205,4)</f>
        <v>5544</v>
      </c>
      <c r="B89" s="27" t="s">
        <v>103</v>
      </c>
      <c r="C89" s="30" t="s">
        <v>23</v>
      </c>
      <c r="D89" s="28">
        <v>1001051875544</v>
      </c>
      <c r="E89" s="24">
        <v>350</v>
      </c>
      <c r="F89" s="23">
        <v>0.85</v>
      </c>
      <c r="G89" s="23">
        <f>E89*1</f>
        <v>350</v>
      </c>
      <c r="H89" s="14">
        <v>5.0999999999999996</v>
      </c>
      <c r="I89" s="14">
        <v>45</v>
      </c>
      <c r="J89" s="39"/>
    </row>
    <row r="90" spans="1:10" ht="15.75" customHeight="1" thickBot="1" x14ac:dyDescent="0.3">
      <c r="A90" s="94" t="str">
        <f t="shared" ref="A90:A95" si="1">RIGHT(D90:D207,4)</f>
        <v>6697</v>
      </c>
      <c r="B90" s="27" t="s">
        <v>104</v>
      </c>
      <c r="C90" s="36" t="s">
        <v>26</v>
      </c>
      <c r="D90" s="28">
        <v>1001301876697</v>
      </c>
      <c r="E90" s="24">
        <v>1000</v>
      </c>
      <c r="F90" s="23">
        <v>0.35</v>
      </c>
      <c r="G90" s="23">
        <f>E90*0.35</f>
        <v>350</v>
      </c>
      <c r="H90" s="14">
        <v>2.8</v>
      </c>
      <c r="I90" s="14">
        <v>45</v>
      </c>
      <c r="J90" s="39"/>
    </row>
    <row r="91" spans="1:10" ht="16.5" customHeight="1" thickTop="1" thickBot="1" x14ac:dyDescent="0.3">
      <c r="A91" s="94" t="str">
        <f t="shared" si="1"/>
        <v/>
      </c>
      <c r="B91" s="74" t="s">
        <v>105</v>
      </c>
      <c r="C91" s="74"/>
      <c r="D91" s="74"/>
      <c r="E91" s="74"/>
      <c r="F91" s="73"/>
      <c r="G91" s="74"/>
      <c r="H91" s="74"/>
      <c r="I91" s="74"/>
      <c r="J91" s="75"/>
    </row>
    <row r="92" spans="1:10" ht="16.5" customHeight="1" thickTop="1" x14ac:dyDescent="0.25">
      <c r="A92" s="94" t="str">
        <f t="shared" si="1"/>
        <v>5706</v>
      </c>
      <c r="B92" s="27" t="s">
        <v>106</v>
      </c>
      <c r="C92" s="33" t="s">
        <v>26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 t="shared" si="1"/>
        <v>6454</v>
      </c>
      <c r="B93" s="27" t="s">
        <v>107</v>
      </c>
      <c r="C93" s="33" t="s">
        <v>26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39"/>
    </row>
    <row r="94" spans="1:10" ht="16.5" customHeight="1" x14ac:dyDescent="0.25">
      <c r="A94" s="94" t="str">
        <f t="shared" si="1"/>
        <v>6222</v>
      </c>
      <c r="B94" s="27" t="s">
        <v>108</v>
      </c>
      <c r="C94" s="33" t="s">
        <v>26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 t="shared" si="1"/>
        <v>5931</v>
      </c>
      <c r="B95" s="27" t="s">
        <v>109</v>
      </c>
      <c r="C95" s="33" t="s">
        <v>26</v>
      </c>
      <c r="D95" s="28">
        <v>1001060755931</v>
      </c>
      <c r="E95" s="24">
        <v>120</v>
      </c>
      <c r="F95" s="23">
        <v>0.22</v>
      </c>
      <c r="G95" s="23">
        <f>E95*0.22</f>
        <v>26.4</v>
      </c>
      <c r="H95" s="14">
        <v>1.76</v>
      </c>
      <c r="I95" s="14">
        <v>120</v>
      </c>
      <c r="J95" s="39"/>
    </row>
    <row r="96" spans="1:10" ht="16.5" customHeight="1" x14ac:dyDescent="0.25">
      <c r="A96" s="94" t="str">
        <f>RIGHT(D96:D214,4)</f>
        <v>5708</v>
      </c>
      <c r="B96" s="27" t="s">
        <v>110</v>
      </c>
      <c r="C96" s="30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39"/>
    </row>
    <row r="97" spans="1:10" ht="16.5" customHeight="1" x14ac:dyDescent="0.25">
      <c r="A97" s="94" t="str">
        <f>RIGHT(D97:D215,4)</f>
        <v>6834</v>
      </c>
      <c r="B97" s="27" t="s">
        <v>111</v>
      </c>
      <c r="C97" s="33" t="s">
        <v>26</v>
      </c>
      <c r="D97" s="28">
        <v>1001203146834</v>
      </c>
      <c r="E97" s="24">
        <v>60</v>
      </c>
      <c r="F97" s="23"/>
      <c r="G97" s="23">
        <f>E97*0.1</f>
        <v>6</v>
      </c>
      <c r="H97" s="14"/>
      <c r="I97" s="14"/>
      <c r="J97" s="39"/>
    </row>
    <row r="98" spans="1:10" ht="16.5" customHeight="1" x14ac:dyDescent="0.25">
      <c r="A98" s="94" t="str">
        <f>RIGHT(D98:D216,4)</f>
        <v>6448</v>
      </c>
      <c r="B98" s="27" t="s">
        <v>112</v>
      </c>
      <c r="C98" s="33" t="s">
        <v>26</v>
      </c>
      <c r="D98" s="28">
        <v>1001234146448</v>
      </c>
      <c r="E98" s="24"/>
      <c r="F98" s="23">
        <v>0.1</v>
      </c>
      <c r="G98" s="23">
        <f>F98*E98</f>
        <v>0</v>
      </c>
      <c r="H98" s="14"/>
      <c r="I98" s="14"/>
      <c r="J98" s="39"/>
    </row>
    <row r="99" spans="1:10" ht="16.5" customHeight="1" x14ac:dyDescent="0.25">
      <c r="A99" s="94" t="str">
        <f>RIGHT(D99:D217,4)</f>
        <v>6221</v>
      </c>
      <c r="B99" s="27" t="s">
        <v>113</v>
      </c>
      <c r="C99" s="33" t="s">
        <v>26</v>
      </c>
      <c r="D99" s="28">
        <v>1001205376221</v>
      </c>
      <c r="E99" s="24">
        <v>20</v>
      </c>
      <c r="F99" s="23">
        <v>0.09</v>
      </c>
      <c r="G99" s="23">
        <f>F99*E99</f>
        <v>1.7999999999999998</v>
      </c>
      <c r="H99" s="14"/>
      <c r="I99" s="14"/>
      <c r="J99" s="39"/>
    </row>
    <row r="100" spans="1:10" ht="16.5" customHeight="1" x14ac:dyDescent="0.25">
      <c r="A100" s="94" t="str">
        <f>RIGHT(D100:D217,4)</f>
        <v>5679</v>
      </c>
      <c r="B100" s="27" t="s">
        <v>114</v>
      </c>
      <c r="C100" s="33" t="s">
        <v>26</v>
      </c>
      <c r="D100" s="28">
        <v>1001190765679</v>
      </c>
      <c r="E100" s="24">
        <v>40</v>
      </c>
      <c r="F100" s="23">
        <v>0.15</v>
      </c>
      <c r="G100" s="23">
        <f>F100*E100</f>
        <v>6</v>
      </c>
      <c r="H100" s="14"/>
      <c r="I100" s="14"/>
      <c r="J100" s="39"/>
    </row>
    <row r="101" spans="1:10" ht="16.5" customHeight="1" x14ac:dyDescent="0.25">
      <c r="A101" s="94" t="str">
        <f>RIGHT(D101:D219,4)</f>
        <v>4993</v>
      </c>
      <c r="B101" s="27" t="s">
        <v>115</v>
      </c>
      <c r="C101" s="33" t="s">
        <v>26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>RIGHT(D102:D220,4)</f>
        <v>3684</v>
      </c>
      <c r="B102" s="27" t="s">
        <v>116</v>
      </c>
      <c r="C102" s="33" t="s">
        <v>26</v>
      </c>
      <c r="D102" s="28">
        <v>1001062353684</v>
      </c>
      <c r="E102" s="24"/>
      <c r="F102" s="23">
        <v>0.25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RIGHT(D103:D220,4)</f>
        <v>5682</v>
      </c>
      <c r="B103" s="27" t="s">
        <v>117</v>
      </c>
      <c r="C103" s="33" t="s">
        <v>26</v>
      </c>
      <c r="D103" s="28">
        <v>1001193115682</v>
      </c>
      <c r="E103" s="24">
        <v>200</v>
      </c>
      <c r="F103" s="23">
        <v>0.12</v>
      </c>
      <c r="G103" s="23">
        <f>E103*0.12</f>
        <v>24</v>
      </c>
      <c r="H103" s="14">
        <v>0.96</v>
      </c>
      <c r="I103" s="14">
        <v>60</v>
      </c>
      <c r="J103" s="39"/>
    </row>
    <row r="104" spans="1:10" ht="16.5" customHeight="1" x14ac:dyDescent="0.25">
      <c r="A104" s="94" t="str">
        <f>RIGHT(D104:D223,4)</f>
        <v>4117</v>
      </c>
      <c r="B104" s="27" t="s">
        <v>118</v>
      </c>
      <c r="C104" s="30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39"/>
    </row>
    <row r="105" spans="1:10" ht="16.5" customHeight="1" x14ac:dyDescent="0.25">
      <c r="A105" s="94" t="str">
        <f>RIGHT(D105:D224,4)</f>
        <v>5483</v>
      </c>
      <c r="B105" s="27" t="s">
        <v>119</v>
      </c>
      <c r="C105" s="33" t="s">
        <v>26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39"/>
    </row>
    <row r="106" spans="1:10" ht="16.5" customHeight="1" thickBot="1" x14ac:dyDescent="0.3">
      <c r="A106" s="94" t="str">
        <f>RIGHT(D106:D225,4)</f>
        <v>6453</v>
      </c>
      <c r="B106" s="27" t="s">
        <v>120</v>
      </c>
      <c r="C106" s="33" t="s">
        <v>26</v>
      </c>
      <c r="D106" s="28">
        <v>1001202506453</v>
      </c>
      <c r="E106" s="24">
        <v>420</v>
      </c>
      <c r="F106" s="23">
        <v>0.1</v>
      </c>
      <c r="G106" s="23">
        <f>E106*0.1</f>
        <v>42</v>
      </c>
      <c r="H106" s="14">
        <v>0.8</v>
      </c>
      <c r="I106" s="14">
        <v>60</v>
      </c>
      <c r="J106" s="39"/>
    </row>
    <row r="107" spans="1:10" ht="16.5" customHeight="1" thickTop="1" thickBot="1" x14ac:dyDescent="0.3">
      <c r="A107" s="94" t="str">
        <f>RIGHT(D107:D226,4)</f>
        <v/>
      </c>
      <c r="B107" s="74" t="s">
        <v>121</v>
      </c>
      <c r="C107" s="74"/>
      <c r="D107" s="74"/>
      <c r="E107" s="74"/>
      <c r="F107" s="73"/>
      <c r="G107" s="74"/>
      <c r="H107" s="74"/>
      <c r="I107" s="74"/>
      <c r="J107" s="75"/>
    </row>
    <row r="108" spans="1:10" ht="16.5" customHeight="1" thickTop="1" x14ac:dyDescent="0.25">
      <c r="A108" s="94" t="str">
        <f>RIGHT(D108:D230,4)</f>
        <v>6470</v>
      </c>
      <c r="B108" s="29" t="s">
        <v>122</v>
      </c>
      <c r="C108" s="32" t="s">
        <v>23</v>
      </c>
      <c r="D108" s="80">
        <v>1001092436470</v>
      </c>
      <c r="E108" s="24">
        <v>10</v>
      </c>
      <c r="F108" s="23"/>
      <c r="G108" s="23">
        <f>E108*1</f>
        <v>10</v>
      </c>
      <c r="H108" s="14"/>
      <c r="I108" s="14"/>
      <c r="J108" s="39"/>
    </row>
    <row r="109" spans="1:10" ht="16.5" customHeight="1" x14ac:dyDescent="0.25">
      <c r="A109" s="94" t="str">
        <f>RIGHT(D109:D231,4)</f>
        <v>6495</v>
      </c>
      <c r="B109" s="29" t="s">
        <v>123</v>
      </c>
      <c r="C109" s="32" t="s">
        <v>26</v>
      </c>
      <c r="D109" s="80">
        <v>1001092436495</v>
      </c>
      <c r="E109" s="24">
        <v>60</v>
      </c>
      <c r="F109" s="23">
        <v>0.3</v>
      </c>
      <c r="G109" s="23">
        <f>F109*E109</f>
        <v>18</v>
      </c>
      <c r="H109" s="14"/>
      <c r="I109" s="14"/>
      <c r="J109" s="39"/>
    </row>
    <row r="110" spans="1:10" ht="16.5" customHeight="1" x14ac:dyDescent="0.25">
      <c r="A110" s="94" t="str">
        <f>RIGHT(D110:D231,4)</f>
        <v>6865</v>
      </c>
      <c r="B110" s="29" t="s">
        <v>124</v>
      </c>
      <c r="C110" s="32" t="s">
        <v>23</v>
      </c>
      <c r="D110" s="80">
        <v>1001095716865</v>
      </c>
      <c r="E110" s="24">
        <v>50</v>
      </c>
      <c r="F110" s="23"/>
      <c r="G110" s="23">
        <f>E110*1</f>
        <v>50</v>
      </c>
      <c r="H110" s="14"/>
      <c r="I110" s="14"/>
      <c r="J110" s="39"/>
    </row>
    <row r="111" spans="1:10" ht="16.5" customHeight="1" thickBot="1" x14ac:dyDescent="0.3">
      <c r="A111" s="94" t="str">
        <f>RIGHT(D111:D228,4)</f>
        <v>3215</v>
      </c>
      <c r="B111" s="27" t="s">
        <v>125</v>
      </c>
      <c r="C111" s="37" t="s">
        <v>26</v>
      </c>
      <c r="D111" s="51">
        <v>1001094053215</v>
      </c>
      <c r="E111" s="24">
        <v>40</v>
      </c>
      <c r="F111" s="23">
        <v>0.4</v>
      </c>
      <c r="G111" s="23">
        <f>E111*0.4</f>
        <v>16</v>
      </c>
      <c r="H111" s="14">
        <v>3.2</v>
      </c>
      <c r="I111" s="14">
        <v>60</v>
      </c>
      <c r="J111" s="39"/>
    </row>
    <row r="112" spans="1:10" ht="16.5" customHeight="1" thickTop="1" thickBot="1" x14ac:dyDescent="0.3">
      <c r="A112" s="94" t="str">
        <f>RIGHT(D112:D231,4)</f>
        <v/>
      </c>
      <c r="B112" s="74" t="s">
        <v>126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RIGHT(D113:D234,4)</f>
        <v>6206</v>
      </c>
      <c r="B113" s="47" t="s">
        <v>127</v>
      </c>
      <c r="C113" s="35" t="s">
        <v>26</v>
      </c>
      <c r="D113" s="28">
        <v>1001084216206</v>
      </c>
      <c r="E113" s="24">
        <v>120</v>
      </c>
      <c r="F113" s="23">
        <v>0.3</v>
      </c>
      <c r="G113" s="23">
        <f>E113*0.3</f>
        <v>36</v>
      </c>
      <c r="H113" s="14">
        <v>1.8</v>
      </c>
      <c r="I113" s="14">
        <v>30</v>
      </c>
      <c r="J113" s="39"/>
    </row>
    <row r="114" spans="1:10" ht="16.5" customHeight="1" x14ac:dyDescent="0.25">
      <c r="A114" s="94" t="str">
        <f>RIGHT(D114:D235,4)</f>
        <v>4691</v>
      </c>
      <c r="B114" s="47" t="s">
        <v>128</v>
      </c>
      <c r="C114" s="35" t="s">
        <v>26</v>
      </c>
      <c r="D114" s="28">
        <v>1001083424691</v>
      </c>
      <c r="E114" s="24">
        <v>30</v>
      </c>
      <c r="F114" s="23">
        <v>0.3</v>
      </c>
      <c r="G114" s="23">
        <f t="shared" ref="G114:G119" si="2">F114*E114</f>
        <v>9</v>
      </c>
      <c r="H114" s="14"/>
      <c r="I114" s="14"/>
      <c r="J114" s="93"/>
    </row>
    <row r="115" spans="1:10" ht="16.5" customHeight="1" x14ac:dyDescent="0.25">
      <c r="A115" s="94" t="str">
        <f>RIGHT(D115:D236,4)</f>
        <v>6200</v>
      </c>
      <c r="B115" s="47" t="s">
        <v>129</v>
      </c>
      <c r="C115" s="35" t="s">
        <v>26</v>
      </c>
      <c r="D115" s="28">
        <v>1001085636200</v>
      </c>
      <c r="E115" s="24">
        <v>30</v>
      </c>
      <c r="F115" s="23">
        <v>0.3</v>
      </c>
      <c r="G115" s="23">
        <f t="shared" si="2"/>
        <v>9</v>
      </c>
      <c r="H115" s="14"/>
      <c r="I115" s="14"/>
      <c r="J115" s="93"/>
    </row>
    <row r="116" spans="1:10" ht="16.5" customHeight="1" x14ac:dyDescent="0.25">
      <c r="A116" s="94" t="str">
        <f>RIGHT(D116:D237,4)</f>
        <v>6492</v>
      </c>
      <c r="B116" s="47" t="s">
        <v>130</v>
      </c>
      <c r="C116" s="35" t="s">
        <v>26</v>
      </c>
      <c r="D116" s="28">
        <v>1001084226492</v>
      </c>
      <c r="E116" s="24"/>
      <c r="F116" s="23">
        <v>0.3</v>
      </c>
      <c r="G116" s="23">
        <f t="shared" si="2"/>
        <v>0</v>
      </c>
      <c r="H116" s="14"/>
      <c r="I116" s="14"/>
      <c r="J116" s="93"/>
    </row>
    <row r="117" spans="1:10" ht="16.5" customHeight="1" x14ac:dyDescent="0.25">
      <c r="A117" s="94" t="str">
        <f>RIGHT(D117:D235,4)</f>
        <v>6279</v>
      </c>
      <c r="B117" s="47" t="s">
        <v>131</v>
      </c>
      <c r="C117" s="35" t="s">
        <v>26</v>
      </c>
      <c r="D117" s="28">
        <v>1001220286279</v>
      </c>
      <c r="E117" s="24"/>
      <c r="F117" s="23">
        <v>0.15</v>
      </c>
      <c r="G117" s="23">
        <f t="shared" si="2"/>
        <v>0</v>
      </c>
      <c r="H117" s="14"/>
      <c r="I117" s="14"/>
      <c r="J117" s="93"/>
    </row>
    <row r="118" spans="1:10" ht="16.5" customHeight="1" x14ac:dyDescent="0.25">
      <c r="A118" s="94" t="str">
        <f>RIGHT(D118:D236,4)</f>
        <v>4786</v>
      </c>
      <c r="B118" s="47" t="s">
        <v>132</v>
      </c>
      <c r="C118" s="35" t="s">
        <v>26</v>
      </c>
      <c r="D118" s="28">
        <v>1001053944786</v>
      </c>
      <c r="E118" s="24"/>
      <c r="F118" s="23">
        <v>7.0000000000000007E-2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RIGHT(D119:D237,4)</f>
        <v>6921</v>
      </c>
      <c r="B119" s="27" t="s">
        <v>133</v>
      </c>
      <c r="C119" s="33" t="s">
        <v>26</v>
      </c>
      <c r="D119" s="28">
        <v>1001223296921</v>
      </c>
      <c r="E119" s="24"/>
      <c r="F119" s="23">
        <v>0.14000000000000001</v>
      </c>
      <c r="G119" s="23">
        <f t="shared" si="2"/>
        <v>0</v>
      </c>
      <c r="H119" s="14"/>
      <c r="I119" s="14"/>
      <c r="J119" s="39"/>
    </row>
    <row r="120" spans="1:10" ht="16.5" customHeight="1" thickBot="1" x14ac:dyDescent="0.3">
      <c r="A120" s="94" t="str">
        <f>RIGHT(D120:D235,4)</f>
        <v>6919</v>
      </c>
      <c r="B120" s="47" t="s">
        <v>134</v>
      </c>
      <c r="C120" s="35" t="s">
        <v>26</v>
      </c>
      <c r="D120" s="28">
        <v>1001223296919</v>
      </c>
      <c r="E120" s="24"/>
      <c r="F120" s="23"/>
      <c r="G120" s="23">
        <f>E120*0.18</f>
        <v>0</v>
      </c>
      <c r="H120" s="14"/>
      <c r="I120" s="14"/>
      <c r="J120" s="93"/>
    </row>
    <row r="121" spans="1:10" ht="16.5" customHeight="1" thickTop="1" thickBot="1" x14ac:dyDescent="0.3">
      <c r="A121" s="94" t="str">
        <f>RIGHT(D121:D236,4)</f>
        <v/>
      </c>
      <c r="B121" s="74" t="s">
        <v>135</v>
      </c>
      <c r="C121" s="74"/>
      <c r="D121" s="74"/>
      <c r="E121" s="74"/>
      <c r="F121" s="73"/>
      <c r="G121" s="74"/>
      <c r="H121" s="74"/>
      <c r="I121" s="74"/>
      <c r="J121" s="75"/>
    </row>
    <row r="122" spans="1:10" ht="16.5" customHeight="1" thickTop="1" thickBot="1" x14ac:dyDescent="0.3">
      <c r="A122" s="94" t="str">
        <f>RIGHT(D122:D239,4)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RIGHT(D123:D240,4)</f>
        <v>6314</v>
      </c>
      <c r="B123" s="47" t="s">
        <v>137</v>
      </c>
      <c r="C123" s="33" t="s">
        <v>26</v>
      </c>
      <c r="D123" s="28">
        <v>1002112606314</v>
      </c>
      <c r="E123" s="24"/>
      <c r="F123" s="23">
        <v>0.5</v>
      </c>
      <c r="G123" s="23">
        <f>E123*0.5</f>
        <v>0</v>
      </c>
      <c r="H123" s="14">
        <v>8</v>
      </c>
      <c r="I123" s="72">
        <v>120</v>
      </c>
      <c r="J123" s="39"/>
    </row>
    <row r="124" spans="1:10" ht="16.5" customHeight="1" x14ac:dyDescent="0.25">
      <c r="A124" s="94" t="str">
        <f>RIGHT(D124:D241,4)</f>
        <v>6155</v>
      </c>
      <c r="B124" s="47" t="s">
        <v>138</v>
      </c>
      <c r="C124" s="33" t="s">
        <v>26</v>
      </c>
      <c r="D124" s="28">
        <v>1002115036155</v>
      </c>
      <c r="E124" s="24"/>
      <c r="F124" s="23"/>
      <c r="G124" s="23">
        <f>E124*0.45</f>
        <v>0</v>
      </c>
      <c r="H124" s="14"/>
      <c r="I124" s="72"/>
      <c r="J124" s="39"/>
    </row>
    <row r="125" spans="1:10" ht="16.5" customHeight="1" x14ac:dyDescent="0.25">
      <c r="A125" s="94" t="str">
        <f>RIGHT(D125:D242,4)</f>
        <v>6157</v>
      </c>
      <c r="B125" s="47" t="s">
        <v>139</v>
      </c>
      <c r="C125" s="33" t="s">
        <v>26</v>
      </c>
      <c r="D125" s="28">
        <v>1002115056157</v>
      </c>
      <c r="E125" s="24"/>
      <c r="F125" s="23"/>
      <c r="G125" s="23">
        <f>E125*0.45</f>
        <v>0</v>
      </c>
      <c r="H125" s="14"/>
      <c r="I125" s="72"/>
      <c r="J125" s="39"/>
    </row>
    <row r="126" spans="1:10" ht="16.5" customHeight="1" thickBot="1" x14ac:dyDescent="0.3">
      <c r="A126" s="94" t="str">
        <f t="shared" ref="A126:A137" si="3">RIGHT(D126:D241,4)</f>
        <v>6313</v>
      </c>
      <c r="B126" s="47" t="s">
        <v>140</v>
      </c>
      <c r="C126" s="36" t="s">
        <v>26</v>
      </c>
      <c r="D126" s="28">
        <v>1002112606313</v>
      </c>
      <c r="E126" s="24"/>
      <c r="F126" s="23">
        <v>0.9</v>
      </c>
      <c r="G126" s="23">
        <f>E126*0.9</f>
        <v>0</v>
      </c>
      <c r="H126" s="14">
        <v>9</v>
      </c>
      <c r="I126" s="72">
        <v>120</v>
      </c>
      <c r="J126" s="39"/>
    </row>
    <row r="127" spans="1:10" ht="16.5" customHeight="1" thickTop="1" thickBot="1" x14ac:dyDescent="0.3">
      <c r="A127" s="94" t="str">
        <f t="shared" si="3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 t="shared" si="3"/>
        <v>4945</v>
      </c>
      <c r="B128" s="47" t="s">
        <v>142</v>
      </c>
      <c r="C128" s="36" t="s">
        <v>26</v>
      </c>
      <c r="D128" s="28">
        <v>1002151784945</v>
      </c>
      <c r="E128" s="24"/>
      <c r="F128" s="23">
        <v>0.5</v>
      </c>
      <c r="G128" s="23">
        <f>E128*0.5</f>
        <v>0</v>
      </c>
      <c r="H128" s="14">
        <v>8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s="88" customFormat="1" ht="16.5" customHeight="1" thickTop="1" thickBot="1" x14ac:dyDescent="0.3">
      <c r="A130" s="94" t="str">
        <f t="shared" si="3"/>
        <v>4956</v>
      </c>
      <c r="B130" s="89" t="s">
        <v>144</v>
      </c>
      <c r="C130" s="90" t="s">
        <v>26</v>
      </c>
      <c r="D130" s="83">
        <v>1002133974956</v>
      </c>
      <c r="E130" s="84"/>
      <c r="F130" s="85">
        <v>0.42</v>
      </c>
      <c r="G130" s="85">
        <f>E130*0.42</f>
        <v>0</v>
      </c>
      <c r="H130" s="86">
        <v>4.2</v>
      </c>
      <c r="I130" s="91">
        <v>120</v>
      </c>
      <c r="J130" s="86"/>
      <c r="K130" s="87"/>
    </row>
    <row r="131" spans="1:11" ht="16.5" customHeight="1" thickTop="1" x14ac:dyDescent="0.25">
      <c r="A131" s="94" t="str">
        <f t="shared" si="3"/>
        <v>1762</v>
      </c>
      <c r="B131" s="47" t="s">
        <v>145</v>
      </c>
      <c r="C131" s="33" t="s">
        <v>26</v>
      </c>
      <c r="D131" s="28">
        <v>1002131151762</v>
      </c>
      <c r="E131" s="24"/>
      <c r="F131" s="23">
        <v>0.42</v>
      </c>
      <c r="G131" s="23">
        <f>E131*0.42</f>
        <v>0</v>
      </c>
      <c r="H131" s="14">
        <v>4.2</v>
      </c>
      <c r="I131" s="72">
        <v>120</v>
      </c>
      <c r="J131" s="39"/>
    </row>
    <row r="132" spans="1:11" ht="16.5" customHeight="1" thickBot="1" x14ac:dyDescent="0.3">
      <c r="A132" s="94" t="str">
        <f t="shared" si="3"/>
        <v>1764</v>
      </c>
      <c r="B132" s="47" t="s">
        <v>146</v>
      </c>
      <c r="C132" s="36" t="s">
        <v>26</v>
      </c>
      <c r="D132" s="28">
        <v>1002131181764</v>
      </c>
      <c r="E132" s="24"/>
      <c r="F132" s="23">
        <v>0.42</v>
      </c>
      <c r="G132" s="23">
        <f>E132*0.42</f>
        <v>0</v>
      </c>
      <c r="H132" s="14">
        <v>4.2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3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3"/>
        <v>6004</v>
      </c>
      <c r="B135" s="47" t="s">
        <v>149</v>
      </c>
      <c r="C135" s="36" t="s">
        <v>26</v>
      </c>
      <c r="D135" s="68" t="s">
        <v>150</v>
      </c>
      <c r="E135" s="24">
        <v>200</v>
      </c>
      <c r="F135" s="23">
        <v>1</v>
      </c>
      <c r="G135" s="23">
        <f>E135*1</f>
        <v>200</v>
      </c>
      <c r="H135" s="14">
        <v>8</v>
      </c>
      <c r="I135" s="72">
        <v>120</v>
      </c>
      <c r="J135" s="39"/>
    </row>
    <row r="136" spans="1:11" ht="15.75" customHeight="1" thickTop="1" x14ac:dyDescent="0.25">
      <c r="A136" s="94" t="str">
        <f t="shared" si="3"/>
        <v>5417</v>
      </c>
      <c r="B136" s="47" t="s">
        <v>151</v>
      </c>
      <c r="C136" s="30" t="s">
        <v>23</v>
      </c>
      <c r="D136" s="68" t="s">
        <v>152</v>
      </c>
      <c r="E136" s="24"/>
      <c r="F136" s="23">
        <v>2</v>
      </c>
      <c r="G136" s="23">
        <f>E136*1</f>
        <v>0</v>
      </c>
      <c r="H136" s="14">
        <v>6</v>
      </c>
      <c r="I136" s="72">
        <v>90</v>
      </c>
      <c r="J136" s="39"/>
    </row>
    <row r="137" spans="1:11" ht="15.75" customHeight="1" thickBot="1" x14ac:dyDescent="0.3">
      <c r="A137" s="94" t="str">
        <f t="shared" si="3"/>
        <v>6019</v>
      </c>
      <c r="B137" s="47" t="s">
        <v>153</v>
      </c>
      <c r="C137" s="36" t="s">
        <v>26</v>
      </c>
      <c r="D137" s="69" t="s">
        <v>154</v>
      </c>
      <c r="E137" s="24"/>
      <c r="F137" s="23">
        <v>1</v>
      </c>
      <c r="G137" s="23">
        <f>E137*1</f>
        <v>0</v>
      </c>
      <c r="H137" s="14">
        <v>12</v>
      </c>
      <c r="I137" s="72">
        <v>120</v>
      </c>
      <c r="J137" s="39"/>
    </row>
    <row r="138" spans="1:11" ht="16.5" customHeight="1" thickTop="1" thickBot="1" x14ac:dyDescent="0.3">
      <c r="A138" s="77"/>
      <c r="B138" s="77" t="s">
        <v>155</v>
      </c>
      <c r="C138" s="16"/>
      <c r="D138" s="48"/>
      <c r="E138" s="17">
        <f>SUM(E5:E137)</f>
        <v>18064</v>
      </c>
      <c r="F138" s="17">
        <f>SUM(F10:F137)</f>
        <v>39.234166666666674</v>
      </c>
      <c r="G138" s="17">
        <f>SUM(G11:G137)</f>
        <v>8792.5199999999986</v>
      </c>
      <c r="H138" s="17">
        <f>SUM(H10:H134)</f>
        <v>154.69999999999993</v>
      </c>
      <c r="I138" s="17"/>
      <c r="J138" s="17"/>
    </row>
    <row r="139" spans="1:11" ht="15.75" customHeight="1" thickTop="1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1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</sheetData>
  <autoFilter ref="A9:J138"/>
  <mergeCells count="2">
    <mergeCell ref="E1:J1"/>
    <mergeCell ref="G3:J3"/>
  </mergeCells>
  <dataValidations disablePrompts="1" count="2">
    <dataValidation type="textLength" operator="lessThanOrEqual" showInputMessage="1" showErrorMessage="1" sqref="B131">
      <formula1>40</formula1>
    </dataValidation>
    <dataValidation type="textLength" operator="equal" showInputMessage="1" showErrorMessage="1" sqref="D135:D13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125</v>
      </c>
    </row>
    <row r="2" spans="2:3" x14ac:dyDescent="0.25">
      <c r="B2" s="58" t="s">
        <v>156</v>
      </c>
      <c r="C2" s="81"/>
    </row>
    <row r="3" spans="2:3" x14ac:dyDescent="0.25">
      <c r="B3" s="27" t="s">
        <v>73</v>
      </c>
      <c r="C3" s="63"/>
    </row>
    <row r="4" spans="2:3" x14ac:dyDescent="0.25">
      <c r="B4" s="44" t="s">
        <v>74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118</v>
      </c>
      <c r="C6" s="61"/>
    </row>
    <row r="7" spans="2:3" x14ac:dyDescent="0.25">
      <c r="B7" s="71" t="s">
        <v>157</v>
      </c>
      <c r="C7" s="81"/>
    </row>
    <row r="8" spans="2:3" x14ac:dyDescent="0.25">
      <c r="B8" s="27" t="s">
        <v>35</v>
      </c>
    </row>
    <row r="9" spans="2:3" x14ac:dyDescent="0.25">
      <c r="B9" s="79" t="s">
        <v>158</v>
      </c>
      <c r="C9" s="81"/>
    </row>
    <row r="10" spans="2:3" x14ac:dyDescent="0.25">
      <c r="B10" s="29" t="s">
        <v>159</v>
      </c>
    </row>
    <row r="11" spans="2:3" x14ac:dyDescent="0.25">
      <c r="B11" s="27" t="s">
        <v>40</v>
      </c>
    </row>
    <row r="12" spans="2:3" x14ac:dyDescent="0.25">
      <c r="B12" s="27" t="s">
        <v>115</v>
      </c>
    </row>
    <row r="13" spans="2:3" x14ac:dyDescent="0.25">
      <c r="B13" s="27" t="s">
        <v>160</v>
      </c>
    </row>
    <row r="14" spans="2:3" x14ac:dyDescent="0.25">
      <c r="B14" s="27" t="s">
        <v>161</v>
      </c>
    </row>
    <row r="15" spans="2:3" x14ac:dyDescent="0.25">
      <c r="B15" s="58" t="s">
        <v>22</v>
      </c>
      <c r="C15" s="61"/>
    </row>
    <row r="16" spans="2:3" x14ac:dyDescent="0.25">
      <c r="B16" s="58" t="s">
        <v>162</v>
      </c>
      <c r="C16" s="61"/>
    </row>
    <row r="17" spans="2:3" x14ac:dyDescent="0.25">
      <c r="B17" s="27" t="s">
        <v>163</v>
      </c>
    </row>
    <row r="18" spans="2:3" x14ac:dyDescent="0.25">
      <c r="B18" s="27" t="s">
        <v>164</v>
      </c>
      <c r="C18" s="62"/>
    </row>
    <row r="19" spans="2:3" x14ac:dyDescent="0.25">
      <c r="B19" s="58" t="s">
        <v>99</v>
      </c>
      <c r="C19" s="61"/>
    </row>
    <row r="20" spans="2:3" x14ac:dyDescent="0.25">
      <c r="B20" s="70" t="s">
        <v>119</v>
      </c>
    </row>
    <row r="21" spans="2:3" x14ac:dyDescent="0.25">
      <c r="B21" s="58" t="s">
        <v>165</v>
      </c>
      <c r="C21" s="81"/>
    </row>
    <row r="22" spans="2:3" x14ac:dyDescent="0.25">
      <c r="B22" s="67" t="s">
        <v>166</v>
      </c>
      <c r="C22" s="61"/>
    </row>
    <row r="23" spans="2:3" x14ac:dyDescent="0.25">
      <c r="B23" s="27" t="s">
        <v>103</v>
      </c>
    </row>
    <row r="24" spans="2:3" x14ac:dyDescent="0.25">
      <c r="B24" s="27" t="s">
        <v>117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0" t="s">
        <v>167</v>
      </c>
    </row>
    <row r="28" spans="2:3" x14ac:dyDescent="0.25">
      <c r="B28" s="78" t="s">
        <v>65</v>
      </c>
      <c r="C28" s="61"/>
    </row>
    <row r="29" spans="2:3" x14ac:dyDescent="0.25">
      <c r="B29" s="45" t="s">
        <v>63</v>
      </c>
    </row>
    <row r="30" spans="2:3" x14ac:dyDescent="0.25">
      <c r="B30" s="70" t="s">
        <v>44</v>
      </c>
    </row>
    <row r="31" spans="2:3" x14ac:dyDescent="0.25">
      <c r="B31" s="66" t="s">
        <v>168</v>
      </c>
      <c r="C31" s="61"/>
    </row>
    <row r="32" spans="2:3" x14ac:dyDescent="0.25">
      <c r="B32" s="79" t="s">
        <v>169</v>
      </c>
      <c r="C32" s="81"/>
    </row>
    <row r="33" spans="2:3" x14ac:dyDescent="0.25">
      <c r="B33" s="79" t="s">
        <v>170</v>
      </c>
      <c r="C33" s="61"/>
    </row>
    <row r="34" spans="2:3" x14ac:dyDescent="0.25">
      <c r="B34" s="66" t="s">
        <v>171</v>
      </c>
      <c r="C34" s="61"/>
    </row>
    <row r="35" spans="2:3" x14ac:dyDescent="0.25">
      <c r="B35" s="27" t="s">
        <v>172</v>
      </c>
    </row>
    <row r="36" spans="2:3" x14ac:dyDescent="0.25">
      <c r="B36" s="27" t="s">
        <v>173</v>
      </c>
    </row>
    <row r="37" spans="2:3" x14ac:dyDescent="0.25">
      <c r="B37" s="79" t="s">
        <v>131</v>
      </c>
      <c r="C37" s="81"/>
    </row>
    <row r="38" spans="2:3" x14ac:dyDescent="0.25">
      <c r="B38" s="66" t="s">
        <v>174</v>
      </c>
      <c r="C38" s="61"/>
    </row>
    <row r="39" spans="2:3" x14ac:dyDescent="0.25">
      <c r="B39" s="27" t="s">
        <v>175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6" t="s">
        <v>176</v>
      </c>
      <c r="C46" s="61"/>
    </row>
    <row r="47" spans="2:3" x14ac:dyDescent="0.25">
      <c r="B47" s="27" t="s">
        <v>82</v>
      </c>
    </row>
    <row r="48" spans="2:3" x14ac:dyDescent="0.25">
      <c r="B48" s="66" t="s">
        <v>177</v>
      </c>
      <c r="C48" s="61"/>
    </row>
    <row r="49" spans="2:3" x14ac:dyDescent="0.25">
      <c r="B49" s="66" t="s">
        <v>84</v>
      </c>
      <c r="C49" s="61"/>
    </row>
    <row r="50" spans="2:3" x14ac:dyDescent="0.25">
      <c r="B50" s="66" t="s">
        <v>178</v>
      </c>
      <c r="C50" s="61"/>
    </row>
    <row r="51" spans="2:3" x14ac:dyDescent="0.25">
      <c r="B51" s="27" t="s">
        <v>76</v>
      </c>
      <c r="C51" s="61"/>
    </row>
    <row r="52" spans="2:3" x14ac:dyDescent="0.25">
      <c r="B52" s="79" t="s">
        <v>179</v>
      </c>
      <c r="C52" s="61"/>
    </row>
    <row r="53" spans="2:3" x14ac:dyDescent="0.25">
      <c r="B53" s="79" t="s">
        <v>180</v>
      </c>
      <c r="C53" s="61"/>
    </row>
    <row r="54" spans="2:3" x14ac:dyDescent="0.25">
      <c r="B54" s="79" t="s">
        <v>112</v>
      </c>
      <c r="C54" s="61"/>
    </row>
    <row r="55" spans="2:3" x14ac:dyDescent="0.25">
      <c r="B55" s="79" t="s">
        <v>181</v>
      </c>
      <c r="C55" s="81"/>
    </row>
    <row r="56" spans="2:3" x14ac:dyDescent="0.25">
      <c r="B56" s="70" t="s">
        <v>120</v>
      </c>
    </row>
    <row r="57" spans="2:3" x14ac:dyDescent="0.25">
      <c r="B57" s="27" t="s">
        <v>107</v>
      </c>
    </row>
    <row r="58" spans="2:3" x14ac:dyDescent="0.25">
      <c r="B58" s="79" t="s">
        <v>182</v>
      </c>
      <c r="C58" s="61"/>
    </row>
    <row r="59" spans="2:3" x14ac:dyDescent="0.25">
      <c r="B59" s="79" t="s">
        <v>183</v>
      </c>
      <c r="C59" s="61"/>
    </row>
    <row r="60" spans="2:3" x14ac:dyDescent="0.25">
      <c r="B60" s="79" t="s">
        <v>184</v>
      </c>
      <c r="C60" s="81"/>
    </row>
    <row r="61" spans="2:3" x14ac:dyDescent="0.25">
      <c r="B61" s="27" t="s">
        <v>104</v>
      </c>
    </row>
    <row r="62" spans="2:3" x14ac:dyDescent="0.25">
      <c r="B62" s="66" t="s">
        <v>89</v>
      </c>
      <c r="C62" s="61"/>
    </row>
    <row r="63" spans="2:3" x14ac:dyDescent="0.25">
      <c r="B63" s="79" t="s">
        <v>185</v>
      </c>
      <c r="C63" s="81"/>
    </row>
    <row r="64" spans="2:3" x14ac:dyDescent="0.25">
      <c r="B64" s="55" t="s">
        <v>80</v>
      </c>
    </row>
    <row r="65" spans="2:3" x14ac:dyDescent="0.25">
      <c r="B65" s="55" t="s">
        <v>186</v>
      </c>
      <c r="C65" s="61"/>
    </row>
    <row r="66" spans="2:3" x14ac:dyDescent="0.25">
      <c r="B66" s="55" t="s">
        <v>187</v>
      </c>
      <c r="C66" s="61"/>
    </row>
    <row r="67" spans="2:3" x14ac:dyDescent="0.25">
      <c r="B67" s="79" t="s">
        <v>188</v>
      </c>
      <c r="C67" s="61"/>
    </row>
    <row r="68" spans="2:3" x14ac:dyDescent="0.25">
      <c r="B68" s="79" t="s">
        <v>189</v>
      </c>
      <c r="C68" s="61"/>
    </row>
    <row r="69" spans="2:3" x14ac:dyDescent="0.25">
      <c r="B69" s="79" t="s">
        <v>190</v>
      </c>
      <c r="C69" s="61"/>
    </row>
    <row r="70" spans="2:3" x14ac:dyDescent="0.25">
      <c r="B70" s="79" t="s">
        <v>191</v>
      </c>
      <c r="C70" s="61"/>
    </row>
    <row r="71" spans="2:3" x14ac:dyDescent="0.25">
      <c r="B71" s="79" t="s">
        <v>192</v>
      </c>
      <c r="C71" s="61"/>
    </row>
    <row r="72" spans="2:3" x14ac:dyDescent="0.25">
      <c r="B72" s="79" t="s">
        <v>193</v>
      </c>
      <c r="C72" s="81"/>
    </row>
    <row r="73" spans="2:3" x14ac:dyDescent="0.25">
      <c r="B73" s="79" t="s">
        <v>194</v>
      </c>
      <c r="C73" s="81"/>
    </row>
    <row r="74" spans="2:3" x14ac:dyDescent="0.25">
      <c r="B74" s="79" t="s">
        <v>195</v>
      </c>
      <c r="C74" s="81"/>
    </row>
    <row r="75" spans="2:3" x14ac:dyDescent="0.25">
      <c r="B75" s="79" t="s">
        <v>196</v>
      </c>
      <c r="C75" s="81"/>
    </row>
    <row r="76" spans="2:3" x14ac:dyDescent="0.25">
      <c r="B76" s="60" t="s">
        <v>197</v>
      </c>
      <c r="C76" s="61"/>
    </row>
    <row r="77" spans="2:3" x14ac:dyDescent="0.25">
      <c r="B77" s="60" t="s">
        <v>198</v>
      </c>
      <c r="C77" s="61"/>
    </row>
    <row r="78" spans="2:3" x14ac:dyDescent="0.25">
      <c r="B78" s="60" t="s">
        <v>199</v>
      </c>
      <c r="C78" s="61"/>
    </row>
    <row r="79" spans="2:3" x14ac:dyDescent="0.25">
      <c r="B79" s="60" t="s">
        <v>200</v>
      </c>
      <c r="C79" s="61"/>
    </row>
    <row r="80" spans="2:3" x14ac:dyDescent="0.25">
      <c r="B80" s="60" t="s">
        <v>201</v>
      </c>
      <c r="C80" s="61"/>
    </row>
    <row r="81" spans="2:4" x14ac:dyDescent="0.25">
      <c r="B81" s="60" t="s">
        <v>202</v>
      </c>
      <c r="C81" s="61"/>
    </row>
    <row r="82" spans="2:4" x14ac:dyDescent="0.25">
      <c r="B82" s="60" t="s">
        <v>203</v>
      </c>
      <c r="C82" s="61"/>
    </row>
    <row r="83" spans="2:4" x14ac:dyDescent="0.25">
      <c r="B83" s="60" t="s">
        <v>204</v>
      </c>
      <c r="C83" s="61"/>
    </row>
    <row r="84" spans="2:4" x14ac:dyDescent="0.25">
      <c r="B84" s="60" t="s">
        <v>205</v>
      </c>
      <c r="C84" s="61"/>
    </row>
    <row r="85" spans="2:4" x14ac:dyDescent="0.25">
      <c r="B85" s="60" t="s">
        <v>206</v>
      </c>
      <c r="C85" s="61"/>
    </row>
    <row r="86" spans="2:4" x14ac:dyDescent="0.25">
      <c r="B86" s="67" t="s">
        <v>207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2024-09-30T12:05:54Z</dcterms:modified>
</cp:coreProperties>
</file>