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30,09,24 Ост СЫР филиалы\"/>
    </mc:Choice>
  </mc:AlternateContent>
  <xr:revisionPtr revIDLastSave="0" documentId="13_ncr:1_{580EE31F-7A0E-4245-BF26-4444FD55829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Sheet!$A$3:$AE$47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5" i="1" l="1"/>
  <c r="W45" i="1"/>
  <c r="V49" i="1"/>
  <c r="S28" i="1"/>
  <c r="S16" i="1"/>
  <c r="S41" i="1"/>
  <c r="V41" i="1" s="1"/>
  <c r="S40" i="1"/>
  <c r="V39" i="1"/>
  <c r="V35" i="1"/>
  <c r="S11" i="1"/>
  <c r="S12" i="1"/>
  <c r="W50" i="1"/>
  <c r="V50" i="1"/>
  <c r="W49" i="1"/>
  <c r="V4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6" i="1"/>
  <c r="W47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6" i="1"/>
  <c r="V37" i="1"/>
  <c r="V38" i="1"/>
  <c r="V40" i="1"/>
  <c r="V42" i="1"/>
  <c r="V43" i="1"/>
  <c r="V44" i="1"/>
  <c r="V47" i="1"/>
  <c r="W6" i="1"/>
  <c r="V6" i="1"/>
  <c r="P5" i="1"/>
  <c r="O49" i="1" l="1"/>
  <c r="O38" i="1"/>
  <c r="O46" i="1"/>
  <c r="O43" i="1"/>
  <c r="O40" i="1"/>
  <c r="O36" i="1"/>
  <c r="O35" i="1"/>
  <c r="O26" i="1"/>
  <c r="O21" i="1"/>
  <c r="O18" i="1"/>
  <c r="O16" i="1"/>
  <c r="O7" i="1"/>
  <c r="O8" i="1"/>
  <c r="O9" i="1"/>
  <c r="O12" i="1"/>
  <c r="R50" i="1"/>
  <c r="R49" i="1"/>
  <c r="O5" i="1" l="1"/>
  <c r="R7" i="1" l="1"/>
  <c r="R8" i="1"/>
  <c r="R9" i="1"/>
  <c r="R10" i="1"/>
  <c r="R31" i="1"/>
  <c r="R11" i="1"/>
  <c r="R12" i="1"/>
  <c r="R13" i="1"/>
  <c r="R14" i="1"/>
  <c r="R16" i="1"/>
  <c r="R18" i="1"/>
  <c r="R19" i="1"/>
  <c r="R21" i="1"/>
  <c r="R23" i="1"/>
  <c r="R24" i="1"/>
  <c r="R26" i="1"/>
  <c r="R28" i="1"/>
  <c r="R30" i="1"/>
  <c r="R15" i="1"/>
  <c r="R17" i="1"/>
  <c r="R20" i="1"/>
  <c r="R22" i="1"/>
  <c r="R34" i="1"/>
  <c r="R25" i="1"/>
  <c r="R32" i="1"/>
  <c r="R33" i="1"/>
  <c r="R35" i="1"/>
  <c r="R36" i="1"/>
  <c r="R27" i="1"/>
  <c r="R29" i="1"/>
  <c r="R37" i="1"/>
  <c r="R38" i="1"/>
  <c r="R39" i="1"/>
  <c r="R40" i="1"/>
  <c r="R41" i="1"/>
  <c r="R42" i="1"/>
  <c r="R43" i="1"/>
  <c r="R44" i="1"/>
  <c r="R45" i="1"/>
  <c r="R46" i="1"/>
  <c r="R47" i="1"/>
  <c r="R6" i="1"/>
  <c r="AE7" i="1" l="1"/>
  <c r="AE8" i="1"/>
  <c r="AE9" i="1"/>
  <c r="AE10" i="1"/>
  <c r="AE31" i="1"/>
  <c r="AE11" i="1"/>
  <c r="AE12" i="1"/>
  <c r="AE13" i="1"/>
  <c r="AE14" i="1"/>
  <c r="AE16" i="1"/>
  <c r="AE18" i="1"/>
  <c r="AE19" i="1"/>
  <c r="AE21" i="1"/>
  <c r="AE23" i="1"/>
  <c r="AE24" i="1"/>
  <c r="AE26" i="1"/>
  <c r="AE28" i="1"/>
  <c r="AE30" i="1"/>
  <c r="AE15" i="1"/>
  <c r="AE17" i="1"/>
  <c r="AE20" i="1"/>
  <c r="AE22" i="1"/>
  <c r="AE34" i="1"/>
  <c r="AE25" i="1"/>
  <c r="AE32" i="1"/>
  <c r="AE33" i="1"/>
  <c r="AE35" i="1"/>
  <c r="AE36" i="1"/>
  <c r="AE27" i="1"/>
  <c r="AE29" i="1"/>
  <c r="AE37" i="1"/>
  <c r="AE38" i="1"/>
  <c r="AE39" i="1"/>
  <c r="AE40" i="1"/>
  <c r="AE41" i="1"/>
  <c r="AE42" i="1"/>
  <c r="AE43" i="1"/>
  <c r="AE44" i="1"/>
  <c r="AE45" i="1"/>
  <c r="AE46" i="1"/>
  <c r="AE47" i="1"/>
  <c r="AE6" i="1"/>
  <c r="K47" i="1"/>
  <c r="K46" i="1"/>
  <c r="K45" i="1"/>
  <c r="K44" i="1"/>
  <c r="K43" i="1"/>
  <c r="K42" i="1"/>
  <c r="K41" i="1"/>
  <c r="K40" i="1"/>
  <c r="K39" i="1"/>
  <c r="K38" i="1"/>
  <c r="K37" i="1"/>
  <c r="K29" i="1"/>
  <c r="K27" i="1"/>
  <c r="K36" i="1"/>
  <c r="K35" i="1"/>
  <c r="K33" i="1"/>
  <c r="K32" i="1"/>
  <c r="K25" i="1"/>
  <c r="K34" i="1"/>
  <c r="K22" i="1"/>
  <c r="K20" i="1"/>
  <c r="K17" i="1"/>
  <c r="K15" i="1"/>
  <c r="K30" i="1"/>
  <c r="K28" i="1"/>
  <c r="K26" i="1"/>
  <c r="K24" i="1"/>
  <c r="K23" i="1"/>
  <c r="K21" i="1"/>
  <c r="K19" i="1"/>
  <c r="K18" i="1"/>
  <c r="K16" i="1"/>
  <c r="K14" i="1"/>
  <c r="K13" i="1"/>
  <c r="K12" i="1"/>
  <c r="K11" i="1"/>
  <c r="K31" i="1"/>
  <c r="K10" i="1"/>
  <c r="K9" i="1"/>
  <c r="K50" i="1"/>
  <c r="K49" i="1"/>
  <c r="K8" i="1"/>
  <c r="K7" i="1"/>
  <c r="K6" i="1"/>
  <c r="AC5" i="1"/>
  <c r="AB5" i="1"/>
  <c r="AA5" i="1"/>
  <c r="Z5" i="1"/>
  <c r="Y5" i="1"/>
  <c r="X5" i="1"/>
  <c r="T5" i="1"/>
  <c r="S5" i="1"/>
  <c r="R5" i="1"/>
  <c r="Q5" i="1"/>
  <c r="N5" i="1"/>
  <c r="M5" i="1"/>
  <c r="L5" i="1"/>
  <c r="J5" i="1"/>
  <c r="F5" i="1"/>
  <c r="E5" i="1"/>
  <c r="K5" i="1" l="1"/>
  <c r="AE5" i="1"/>
</calcChain>
</file>

<file path=xl/sharedStrings.xml><?xml version="1.0" encoding="utf-8"?>
<sst xmlns="http://schemas.openxmlformats.org/spreadsheetml/2006/main" count="153" uniqueCount="91">
  <si>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</si>
  <si>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</si>
  <si>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</si>
  <si>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</si>
  <si>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</si>
  <si>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</si>
  <si>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</si>
  <si>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</si>
  <si>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</si>
  <si>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</si>
  <si>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</si>
  <si>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</si>
  <si>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</si>
  <si>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</si>
  <si>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</si>
  <si>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</si>
  <si>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</si>
  <si>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</si>
  <si>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</si>
  <si>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</si>
  <si>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</si>
  <si>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</si>
  <si>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</si>
  <si>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23,09,</t>
  </si>
  <si>
    <t>30,09,</t>
  </si>
  <si>
    <t>16,09,</t>
  </si>
  <si>
    <t>09,09,</t>
  </si>
  <si>
    <t>02,09,</t>
  </si>
  <si>
    <t>26,08,</t>
  </si>
  <si>
    <t>19,08,</t>
  </si>
  <si>
    <t>9988421 Творожный Сыр 60 % С маринованными огурчиками и укропом  Останкино</t>
  </si>
  <si>
    <t>шт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</si>
  <si>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</si>
  <si>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</si>
  <si>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Масло "Папа может" 82,5% 180гр  Останкино</t>
  </si>
  <si>
    <t>Масло сливочное 72,5 % 180 гр.(10 шт) СЛАВЯНА  Останкино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</si>
  <si>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</si>
  <si>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</si>
  <si>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Российский сливочный 45% ТМ Папа Может, брус (2шт)  Останкино</t>
  </si>
  <si>
    <t>кг</t>
  </si>
  <si>
    <t>дубль</t>
  </si>
  <si>
    <t>Сыр "Пармезан" 40% кусок 180 гр  ОСТАНКИНО</t>
  </si>
  <si>
    <t>Сыр "Пармезан" с массовой долей жира в сухом веществе 40%  Останкино</t>
  </si>
  <si>
    <t>09,09,24 отгрузили 13кг из 32кг, 16,09,24 не отгружен заказ 16кг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</si>
  <si>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</si>
  <si>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</si>
  <si>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</si>
  <si>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</si>
  <si>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09,09,24 и 16,09,24 завод не отгрузил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</si>
  <si>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</si>
  <si>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</si>
  <si>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ж. 45% газ среда, 400 гр (8 шт)  Останкино</t>
  </si>
  <si>
    <t>завод отгрузил без согласования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</si>
  <si>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</si>
  <si>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</si>
  <si>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Сыр Папа Может "Голландский традиционный" 45% (2,5кг)(6шт)  Останкино</t>
  </si>
  <si>
    <t>Сыр Папа Может "Российский традиционный"  50%, вакуум  Останкино</t>
  </si>
  <si>
    <t>ПРЕДЗАКАЗ / нет в бланке</t>
  </si>
  <si>
    <t>Сыр Папа Может Гауда  45% 200гр     Останкино</t>
  </si>
  <si>
    <t>Сыр Папа Может Голландский  45% 200гр     Останкино</t>
  </si>
  <si>
    <t>Сыр Папа Может Папин Завтрак 50% 200г  Останкино</t>
  </si>
  <si>
    <t>Сыр Папа Может Российский  50% 200гр    Останкино</t>
  </si>
  <si>
    <t>Сыр Папа Может Сливочный со вкусом.топл.молока 50% вес (=3,5кг)  Останкино</t>
  </si>
  <si>
    <t>ротация на "Сыр Сливочный со вкусом топленого молока 45% тм Папа Может, брус (2 шт)"</t>
  </si>
  <si>
    <t>Сыр Папа Может Тильзитер   45% 200гр     Останкино</t>
  </si>
  <si>
    <t>Сыр Скаморца свежий 100 гр.  ОСТАНКИНО</t>
  </si>
  <si>
    <t>Сыр Сливочный со вкусом топленого молока 45% ти Папа Может, брус (2 шт)  Останкино</t>
  </si>
  <si>
    <t>09,09,24 завод не отгрузил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</si>
  <si>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</si>
  <si>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</si>
  <si>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"Гауда" с массовой долей жира в пересчете на сухое вещество 45%,   Останкино</t>
  </si>
  <si>
    <t>Сыр полутвердый "Голландский" с массовой долей жира в пересчете на сухое  Останкино</t>
  </si>
  <si>
    <t>Сыр полутвердый "Пошехонский" с массовой долей жира в пересчете на сухое вещество 45%.1/5  Останкино</t>
  </si>
  <si>
    <t>вывод</t>
  </si>
  <si>
    <t>завод выводит из производства</t>
  </si>
  <si>
    <t>Сыр полутвердый "Сметанковый", с масс долей жира в пересчете на сухое вещес50%, брус  Останкино</t>
  </si>
  <si>
    <t>09,09,24 отгрузили 77кг из 143кг, 16,09,24 завод не отгрузил</t>
  </si>
  <si>
    <t>Сыр полутвердый "Тильзитер" с массовой долей жира в пересчете на сухое вещество 45%. 1/5  Останкино</t>
  </si>
  <si>
    <t>09,09,24 и 16,09,24 завод не отгрузит / поступление товара 23,09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</si>
  <si>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</si>
  <si>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</si>
  <si>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</si>
  <si>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Сыч/Прод Коровино Российский Оригин 50% ВЕС (3,5 кг)  Останкино</t>
  </si>
  <si>
    <t>Сыч/Прод Коровино Российский Оригин 50% ВЕС (5 кг)  ОСТАНКИНО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</si>
  <si>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</si>
  <si>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</si>
  <si>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Сыч/Прод Коровино Тильзитер Оригин 50% ВЕС (5 кг брус) СЗМЖ  ОСТАНКИНО</t>
  </si>
  <si>
    <t>получен</t>
  </si>
  <si>
    <t>ПУТАНИЦА</t>
  </si>
  <si>
    <t>РАЗНИЦА</t>
  </si>
  <si>
    <t>Перемещение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</si>
</sst>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b/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36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4" borderId="1" xfId="1" applyNumberFormat="1" applyFill="1"/>
    <xf numFmtId="2" fontId="1" fillId="4" borderId="1" xfId="1" applyNumberFormat="1" applyFill="1"/>
    <xf numFmtId="164" fontId="2" fillId="5" borderId="1" xfId="1" applyNumberFormat="1" applyFont="1" applyFill="1"/>
    <xf numFmtId="164" fontId="4" fillId="0" borderId="1" xfId="1" applyNumberFormat="1" applyFont="1"/>
    <xf numFmtId="164" fontId="5" fillId="2" borderId="1" xfId="1" applyNumberFormat="1" applyFont="1" applyFill="1"/>
    <xf numFmtId="164" fontId="1" fillId="0" borderId="3" xfId="1" applyNumberFormat="1" applyBorder="1"/>
    <xf numFmtId="164" fontId="1" fillId="0" borderId="4" xfId="1" applyNumberFormat="1" applyBorder="1"/>
    <xf numFmtId="164" fontId="1" fillId="0" borderId="5" xfId="1" applyNumberFormat="1" applyBorder="1"/>
    <xf numFmtId="164" fontId="1" fillId="0" borderId="1" xfId="1" applyNumberFormat="1" applyFill="1"/>
    <xf numFmtId="164" fontId="1" fillId="6" borderId="6" xfId="1" applyNumberFormat="1" applyFill="1" applyBorder="1"/>
    <xf numFmtId="164" fontId="1" fillId="6" borderId="7" xfId="1" applyNumberFormat="1" applyFill="1" applyBorder="1"/>
    <xf numFmtId="164" fontId="1" fillId="6" borderId="8" xfId="1" applyNumberFormat="1" applyFill="1" applyBorder="1"/>
    <xf numFmtId="2" fontId="1" fillId="6" borderId="1" xfId="1" applyNumberFormat="1" applyFill="1"/>
    <xf numFmtId="164" fontId="1" fillId="6" borderId="1" xfId="1" applyNumberFormat="1" applyFill="1"/>
    <xf numFmtId="164" fontId="1" fillId="6" borderId="2" xfId="1" applyNumberFormat="1" applyFill="1" applyBorder="1"/>
    <xf numFmtId="164" fontId="4" fillId="3" borderId="1" xfId="1" applyNumberFormat="1" applyFont="1" applyFill="1"/>
    <xf numFmtId="164" fontId="4" fillId="6" borderId="1" xfId="1" applyNumberFormat="1" applyFont="1" applyFill="1"/>
    <xf numFmtId="164" fontId="4" fillId="4" borderId="1" xfId="1" applyNumberFormat="1" applyFont="1" applyFill="1"/>
    <xf numFmtId="0" fontId="6" fillId="0" borderId="0" xfId="0" applyFont="1"/>
    <xf numFmtId="164" fontId="1" fillId="7" borderId="1" xfId="1" applyNumberFormat="1" applyFill="1"/>
    <xf numFmtId="164" fontId="1" fillId="8" borderId="3" xfId="1" applyNumberFormat="1" applyFill="1" applyBorder="1"/>
    <xf numFmtId="164" fontId="1" fillId="8" borderId="4" xfId="1" applyNumberFormat="1" applyFill="1" applyBorder="1"/>
    <xf numFmtId="164" fontId="1" fillId="8" borderId="5" xfId="1" applyNumberFormat="1" applyFill="1" applyBorder="1"/>
    <xf numFmtId="2" fontId="1" fillId="8" borderId="1" xfId="1" applyNumberFormat="1" applyFill="1"/>
    <xf numFmtId="164" fontId="1" fillId="8" borderId="1" xfId="1" applyNumberFormat="1" applyFill="1"/>
    <xf numFmtId="164" fontId="4" fillId="8" borderId="1" xfId="1" applyNumberFormat="1" applyFont="1" applyFill="1"/>
    <xf numFmtId="164" fontId="1" fillId="8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498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A23" sqref="A23:F23"/>
    </sheetView>
  </sheetViews>
  <sheetFormatPr defaultRowHeight="15" x14ac:dyDescent="0.25"/>
  <cols>
    <col min="1" max="1" width="60" customWidth="1"/>
    <col min="2" max="2" width="3.5703125" customWidth="1"/>
    <col min="3" max="6" width="6.7109375" customWidth="1"/>
    <col min="7" max="7" width="4.5703125" style="8" customWidth="1"/>
    <col min="8" max="8" width="4.5703125" customWidth="1"/>
    <col min="9" max="9" width="9.5703125" customWidth="1"/>
    <col min="10" max="11" width="6.140625" customWidth="1"/>
    <col min="12" max="13" width="1" customWidth="1"/>
    <col min="14" max="14" width="11.85546875" bestFit="1" customWidth="1"/>
    <col min="15" max="15" width="11.85546875" style="27" customWidth="1"/>
    <col min="16" max="16" width="17.140625" style="27" bestFit="1" customWidth="1"/>
    <col min="17" max="17" width="6.7109375" customWidth="1"/>
    <col min="18" max="20" width="6.140625" customWidth="1"/>
    <col min="21" max="21" width="21.7109375" customWidth="1"/>
    <col min="22" max="23" width="5.140625" customWidth="1"/>
    <col min="24" max="29" width="5.7109375" customWidth="1"/>
    <col min="30" max="30" width="45.7109375" customWidth="1"/>
    <col min="31" max="53" width="8" customWidth="1"/>
  </cols>
  <sheetData>
    <row r="1" spans="1:53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2" t="s">
        <v>88</v>
      </c>
      <c r="O1" s="12"/>
      <c r="P1" s="12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</row>
    <row r="2" spans="1:53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2" t="s">
        <v>87</v>
      </c>
      <c r="O2" s="12" t="s">
        <v>89</v>
      </c>
      <c r="P2" s="12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</row>
    <row r="3" spans="1:53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13"/>
      <c r="P3" s="2" t="s">
        <v>90</v>
      </c>
      <c r="Q3" s="2" t="s">
        <v>13</v>
      </c>
      <c r="R3" s="2" t="s">
        <v>14</v>
      </c>
      <c r="S3" s="3" t="s">
        <v>15</v>
      </c>
      <c r="T3" s="11" t="s">
        <v>16</v>
      </c>
      <c r="U3" s="11" t="s">
        <v>17</v>
      </c>
      <c r="V3" s="2" t="s">
        <v>18</v>
      </c>
      <c r="W3" s="2" t="s">
        <v>19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21</v>
      </c>
      <c r="AE3" s="2" t="s">
        <v>22</v>
      </c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</row>
    <row r="4" spans="1:53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2"/>
      <c r="P4" s="12"/>
      <c r="Q4" s="1" t="s">
        <v>24</v>
      </c>
      <c r="R4" s="1" t="s">
        <v>24</v>
      </c>
      <c r="S4" s="1"/>
      <c r="T4" s="1"/>
      <c r="U4" s="1"/>
      <c r="V4" s="1"/>
      <c r="W4" s="1"/>
      <c r="X4" s="1" t="s">
        <v>23</v>
      </c>
      <c r="Y4" s="1" t="s">
        <v>25</v>
      </c>
      <c r="Z4" s="1" t="s">
        <v>26</v>
      </c>
      <c r="AA4" s="1" t="s">
        <v>27</v>
      </c>
      <c r="AB4" s="1" t="s">
        <v>28</v>
      </c>
      <c r="AC4" s="1" t="s">
        <v>29</v>
      </c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</row>
    <row r="5" spans="1:53" x14ac:dyDescent="0.25">
      <c r="A5" s="1"/>
      <c r="B5" s="1"/>
      <c r="C5" s="1"/>
      <c r="D5" s="1"/>
      <c r="E5" s="4">
        <f>SUM(E6:E498)</f>
        <v>5442.9680000000008</v>
      </c>
      <c r="F5" s="4">
        <f>SUM(F6:F498)</f>
        <v>21444.005999999998</v>
      </c>
      <c r="G5" s="6"/>
      <c r="H5" s="1"/>
      <c r="I5" s="1"/>
      <c r="J5" s="4">
        <f t="shared" ref="J5:T5" si="0">SUM(J6:J498)</f>
        <v>5717</v>
      </c>
      <c r="K5" s="4">
        <f t="shared" si="0"/>
        <v>-274.03199999999993</v>
      </c>
      <c r="L5" s="4">
        <f t="shared" si="0"/>
        <v>0</v>
      </c>
      <c r="M5" s="4">
        <f t="shared" si="0"/>
        <v>0</v>
      </c>
      <c r="N5" s="4">
        <f t="shared" si="0"/>
        <v>4916.1206000000002</v>
      </c>
      <c r="O5" s="24">
        <f t="shared" si="0"/>
        <v>-1698.6124</v>
      </c>
      <c r="P5" s="24">
        <f t="shared" si="0"/>
        <v>-3053</v>
      </c>
      <c r="Q5" s="4">
        <f t="shared" si="0"/>
        <v>10413.600399999999</v>
      </c>
      <c r="R5" s="4">
        <f t="shared" si="0"/>
        <v>1088.5936000000002</v>
      </c>
      <c r="S5" s="4">
        <f t="shared" si="0"/>
        <v>997.47</v>
      </c>
      <c r="T5" s="4">
        <f t="shared" si="0"/>
        <v>0</v>
      </c>
      <c r="U5" s="1"/>
      <c r="V5" s="1"/>
      <c r="W5" s="1"/>
      <c r="X5" s="4">
        <f t="shared" ref="X5:AC5" si="1">SUM(X6:X498)</f>
        <v>1314.2277999999997</v>
      </c>
      <c r="Y5" s="4">
        <f t="shared" si="1"/>
        <v>1068.7929999999999</v>
      </c>
      <c r="Z5" s="4">
        <f t="shared" si="1"/>
        <v>1460.5960000000002</v>
      </c>
      <c r="AA5" s="4">
        <f t="shared" si="1"/>
        <v>1328.6130000000001</v>
      </c>
      <c r="AB5" s="4">
        <f t="shared" si="1"/>
        <v>1508.1750000000002</v>
      </c>
      <c r="AC5" s="4">
        <f t="shared" si="1"/>
        <v>1439.4051999999999</v>
      </c>
      <c r="AD5" s="1"/>
      <c r="AE5" s="4">
        <f>SUM(AE6:AE498)</f>
        <v>240.14199999999994</v>
      </c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</row>
    <row r="6" spans="1:53" x14ac:dyDescent="0.25">
      <c r="A6" s="1" t="s">
        <v>30</v>
      </c>
      <c r="B6" s="1" t="s">
        <v>31</v>
      </c>
      <c r="C6" s="1">
        <v>51</v>
      </c>
      <c r="D6" s="1"/>
      <c r="E6" s="1">
        <v>15</v>
      </c>
      <c r="F6" s="1"/>
      <c r="G6" s="6">
        <v>0.14000000000000001</v>
      </c>
      <c r="H6" s="1">
        <v>180</v>
      </c>
      <c r="I6" s="1">
        <v>9988421</v>
      </c>
      <c r="J6" s="1">
        <v>35</v>
      </c>
      <c r="K6" s="1">
        <f t="shared" ref="K6:K47" si="2">E6-J6</f>
        <v>-20</v>
      </c>
      <c r="L6" s="1"/>
      <c r="M6" s="1"/>
      <c r="N6" s="1"/>
      <c r="O6" s="12"/>
      <c r="P6" s="12"/>
      <c r="Q6" s="1">
        <v>191</v>
      </c>
      <c r="R6" s="1">
        <f>E6/5</f>
        <v>3</v>
      </c>
      <c r="S6" s="5"/>
      <c r="T6" s="5"/>
      <c r="U6" s="1"/>
      <c r="V6" s="1">
        <f>(F6+Q6+S6+P6)/R6</f>
        <v>63.666666666666664</v>
      </c>
      <c r="W6" s="1">
        <f>(F6+Q6+P6)/R6</f>
        <v>63.666666666666664</v>
      </c>
      <c r="X6" s="1">
        <v>11</v>
      </c>
      <c r="Y6" s="1">
        <v>4.8</v>
      </c>
      <c r="Z6" s="1">
        <v>6.6</v>
      </c>
      <c r="AA6" s="1">
        <v>3.4</v>
      </c>
      <c r="AB6" s="1">
        <v>7.2</v>
      </c>
      <c r="AC6" s="1">
        <v>4</v>
      </c>
      <c r="AD6" s="1"/>
      <c r="AE6" s="1">
        <f>S6*G6</f>
        <v>0</v>
      </c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</row>
    <row r="7" spans="1:53" x14ac:dyDescent="0.25">
      <c r="A7" s="1" t="s">
        <v>32</v>
      </c>
      <c r="B7" s="1" t="s">
        <v>31</v>
      </c>
      <c r="C7" s="1">
        <v>149</v>
      </c>
      <c r="D7" s="1">
        <v>496</v>
      </c>
      <c r="E7" s="1">
        <v>61</v>
      </c>
      <c r="F7" s="1">
        <v>583</v>
      </c>
      <c r="G7" s="6">
        <v>0.18</v>
      </c>
      <c r="H7" s="1">
        <v>270</v>
      </c>
      <c r="I7" s="1">
        <v>9988438</v>
      </c>
      <c r="J7" s="1">
        <v>62</v>
      </c>
      <c r="K7" s="1">
        <f t="shared" si="2"/>
        <v>-1</v>
      </c>
      <c r="L7" s="1"/>
      <c r="M7" s="1"/>
      <c r="N7" s="1">
        <v>202</v>
      </c>
      <c r="O7" s="12">
        <f t="shared" ref="O7:O18" si="3">N7-D7</f>
        <v>-294</v>
      </c>
      <c r="P7" s="12">
        <v>-294</v>
      </c>
      <c r="Q7" s="1"/>
      <c r="R7" s="1">
        <f t="shared" ref="R7:R47" si="4">E7/5</f>
        <v>12.2</v>
      </c>
      <c r="S7" s="5"/>
      <c r="T7" s="5"/>
      <c r="U7" s="1"/>
      <c r="V7" s="1">
        <f t="shared" ref="V7:V47" si="5">(F7+Q7+S7+P7)/R7</f>
        <v>23.688524590163937</v>
      </c>
      <c r="W7" s="1">
        <f t="shared" ref="W7:W47" si="6">(F7+Q7+P7)/R7</f>
        <v>23.688524590163937</v>
      </c>
      <c r="X7" s="1">
        <v>15</v>
      </c>
      <c r="Y7" s="1">
        <v>16.8</v>
      </c>
      <c r="Z7" s="1">
        <v>15.8</v>
      </c>
      <c r="AA7" s="1">
        <v>14.2</v>
      </c>
      <c r="AB7" s="1">
        <v>22</v>
      </c>
      <c r="AC7" s="1">
        <v>14.8</v>
      </c>
      <c r="AD7" s="1"/>
      <c r="AE7" s="1">
        <f t="shared" ref="AE7:AE47" si="7">S7*G7</f>
        <v>0</v>
      </c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</row>
    <row r="8" spans="1:53" x14ac:dyDescent="0.25">
      <c r="A8" s="1" t="s">
        <v>33</v>
      </c>
      <c r="B8" s="1" t="s">
        <v>31</v>
      </c>
      <c r="C8" s="1">
        <v>70</v>
      </c>
      <c r="D8" s="1">
        <v>481</v>
      </c>
      <c r="E8" s="1">
        <v>68</v>
      </c>
      <c r="F8" s="1">
        <v>483</v>
      </c>
      <c r="G8" s="6">
        <v>0.18</v>
      </c>
      <c r="H8" s="1">
        <v>270</v>
      </c>
      <c r="I8" s="1">
        <v>9988445</v>
      </c>
      <c r="J8" s="1">
        <v>68</v>
      </c>
      <c r="K8" s="1">
        <f t="shared" si="2"/>
        <v>0</v>
      </c>
      <c r="L8" s="1"/>
      <c r="M8" s="1"/>
      <c r="N8" s="1">
        <v>212</v>
      </c>
      <c r="O8" s="12">
        <f t="shared" si="3"/>
        <v>-269</v>
      </c>
      <c r="P8" s="12">
        <v>-269</v>
      </c>
      <c r="Q8" s="1">
        <v>193.2</v>
      </c>
      <c r="R8" s="1">
        <f t="shared" si="4"/>
        <v>13.6</v>
      </c>
      <c r="S8" s="5"/>
      <c r="T8" s="5"/>
      <c r="U8" s="1"/>
      <c r="V8" s="1">
        <f t="shared" si="5"/>
        <v>29.941176470588239</v>
      </c>
      <c r="W8" s="1">
        <f t="shared" si="6"/>
        <v>29.941176470588239</v>
      </c>
      <c r="X8" s="1">
        <v>21.6</v>
      </c>
      <c r="Y8" s="1">
        <v>15.6</v>
      </c>
      <c r="Z8" s="1">
        <v>12.4</v>
      </c>
      <c r="AA8" s="1">
        <v>15.4</v>
      </c>
      <c r="AB8" s="1">
        <v>20.2</v>
      </c>
      <c r="AC8" s="1">
        <v>20</v>
      </c>
      <c r="AD8" s="1"/>
      <c r="AE8" s="1">
        <f t="shared" si="7"/>
        <v>0</v>
      </c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</row>
    <row r="9" spans="1:53" x14ac:dyDescent="0.25">
      <c r="A9" s="1" t="s">
        <v>36</v>
      </c>
      <c r="B9" s="1" t="s">
        <v>31</v>
      </c>
      <c r="C9" s="1">
        <v>9</v>
      </c>
      <c r="D9" s="1">
        <v>504</v>
      </c>
      <c r="E9" s="1">
        <v>7</v>
      </c>
      <c r="F9" s="1">
        <v>506</v>
      </c>
      <c r="G9" s="6">
        <v>0.4</v>
      </c>
      <c r="H9" s="1">
        <v>270</v>
      </c>
      <c r="I9" s="1">
        <v>9988452</v>
      </c>
      <c r="J9" s="1">
        <v>7</v>
      </c>
      <c r="K9" s="1">
        <f t="shared" si="2"/>
        <v>0</v>
      </c>
      <c r="L9" s="1"/>
      <c r="M9" s="1"/>
      <c r="N9" s="1">
        <v>84</v>
      </c>
      <c r="O9" s="12">
        <f t="shared" si="3"/>
        <v>-420</v>
      </c>
      <c r="P9" s="12">
        <v>-420</v>
      </c>
      <c r="Q9" s="1"/>
      <c r="R9" s="1">
        <f t="shared" si="4"/>
        <v>1.4</v>
      </c>
      <c r="S9" s="5"/>
      <c r="T9" s="5"/>
      <c r="U9" s="1"/>
      <c r="V9" s="1">
        <f t="shared" si="5"/>
        <v>61.428571428571431</v>
      </c>
      <c r="W9" s="1">
        <f t="shared" si="6"/>
        <v>61.428571428571431</v>
      </c>
      <c r="X9" s="1">
        <v>1</v>
      </c>
      <c r="Y9" s="1">
        <v>4</v>
      </c>
      <c r="Z9" s="1">
        <v>3.2</v>
      </c>
      <c r="AA9" s="1">
        <v>3.2</v>
      </c>
      <c r="AB9" s="1">
        <v>3.2</v>
      </c>
      <c r="AC9" s="1">
        <v>3</v>
      </c>
      <c r="AD9" s="1"/>
      <c r="AE9" s="1">
        <f t="shared" si="7"/>
        <v>0</v>
      </c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</row>
    <row r="10" spans="1:53" x14ac:dyDescent="0.25">
      <c r="A10" s="1" t="s">
        <v>37</v>
      </c>
      <c r="B10" s="1" t="s">
        <v>31</v>
      </c>
      <c r="C10" s="1">
        <v>54</v>
      </c>
      <c r="D10" s="1"/>
      <c r="E10" s="1">
        <v>10</v>
      </c>
      <c r="F10" s="1">
        <v>44</v>
      </c>
      <c r="G10" s="6">
        <v>0.4</v>
      </c>
      <c r="H10" s="1">
        <v>270</v>
      </c>
      <c r="I10" s="1">
        <v>9988476</v>
      </c>
      <c r="J10" s="1">
        <v>10</v>
      </c>
      <c r="K10" s="1">
        <f t="shared" si="2"/>
        <v>0</v>
      </c>
      <c r="L10" s="1"/>
      <c r="M10" s="1"/>
      <c r="N10" s="1"/>
      <c r="O10" s="12"/>
      <c r="P10" s="12"/>
      <c r="Q10" s="1"/>
      <c r="R10" s="1">
        <f t="shared" si="4"/>
        <v>2</v>
      </c>
      <c r="S10" s="5"/>
      <c r="T10" s="5"/>
      <c r="U10" s="1"/>
      <c r="V10" s="1">
        <f t="shared" si="5"/>
        <v>22</v>
      </c>
      <c r="W10" s="1">
        <f t="shared" si="6"/>
        <v>22</v>
      </c>
      <c r="X10" s="1">
        <v>2</v>
      </c>
      <c r="Y10" s="1">
        <v>3.6</v>
      </c>
      <c r="Z10" s="1">
        <v>3</v>
      </c>
      <c r="AA10" s="1">
        <v>3.6</v>
      </c>
      <c r="AB10" s="1">
        <v>1.4</v>
      </c>
      <c r="AC10" s="1">
        <v>4</v>
      </c>
      <c r="AD10" s="1"/>
      <c r="AE10" s="1">
        <f t="shared" si="7"/>
        <v>0</v>
      </c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</row>
    <row r="11" spans="1:53" x14ac:dyDescent="0.25">
      <c r="A11" s="1" t="s">
        <v>41</v>
      </c>
      <c r="B11" s="1" t="s">
        <v>31</v>
      </c>
      <c r="C11" s="1">
        <v>358</v>
      </c>
      <c r="D11" s="1"/>
      <c r="E11" s="1">
        <v>99</v>
      </c>
      <c r="F11" s="1">
        <v>257</v>
      </c>
      <c r="G11" s="6">
        <v>0.18</v>
      </c>
      <c r="H11" s="1">
        <v>150</v>
      </c>
      <c r="I11" s="1">
        <v>5034819</v>
      </c>
      <c r="J11" s="1">
        <v>109</v>
      </c>
      <c r="K11" s="1">
        <f t="shared" si="2"/>
        <v>-10</v>
      </c>
      <c r="L11" s="1"/>
      <c r="M11" s="1"/>
      <c r="N11" s="1"/>
      <c r="O11" s="12"/>
      <c r="P11" s="12"/>
      <c r="Q11" s="1">
        <v>74</v>
      </c>
      <c r="R11" s="1">
        <f t="shared" si="4"/>
        <v>19.8</v>
      </c>
      <c r="S11" s="5">
        <f t="shared" ref="S11:S12" si="8">18*R11-F11-P11-Q11</f>
        <v>25.400000000000034</v>
      </c>
      <c r="T11" s="5"/>
      <c r="U11" s="1"/>
      <c r="V11" s="1">
        <f t="shared" si="5"/>
        <v>18</v>
      </c>
      <c r="W11" s="1">
        <f t="shared" si="6"/>
        <v>16.717171717171716</v>
      </c>
      <c r="X11" s="1">
        <v>21.6</v>
      </c>
      <c r="Y11" s="1">
        <v>11.8</v>
      </c>
      <c r="Z11" s="1">
        <v>18</v>
      </c>
      <c r="AA11" s="1">
        <v>25.2</v>
      </c>
      <c r="AB11" s="1">
        <v>28.4</v>
      </c>
      <c r="AC11" s="1">
        <v>38</v>
      </c>
      <c r="AD11" s="1"/>
      <c r="AE11" s="1">
        <f t="shared" si="7"/>
        <v>4.5720000000000063</v>
      </c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</row>
    <row r="12" spans="1:53" x14ac:dyDescent="0.25">
      <c r="A12" s="1" t="s">
        <v>42</v>
      </c>
      <c r="B12" s="1" t="s">
        <v>39</v>
      </c>
      <c r="C12" s="1">
        <v>17.739999999999998</v>
      </c>
      <c r="D12" s="1">
        <v>3.23</v>
      </c>
      <c r="E12" s="1">
        <v>14.885999999999999</v>
      </c>
      <c r="F12" s="1">
        <v>3.294</v>
      </c>
      <c r="G12" s="6">
        <v>1</v>
      </c>
      <c r="H12" s="1">
        <v>150</v>
      </c>
      <c r="I12" s="1">
        <v>5039845</v>
      </c>
      <c r="J12" s="1">
        <v>14.2</v>
      </c>
      <c r="K12" s="1">
        <f t="shared" si="2"/>
        <v>0.68599999999999994</v>
      </c>
      <c r="L12" s="1"/>
      <c r="M12" s="1"/>
      <c r="N12" s="1">
        <v>17.36760000000001</v>
      </c>
      <c r="O12" s="12">
        <f t="shared" si="3"/>
        <v>14.13760000000001</v>
      </c>
      <c r="P12" s="12"/>
      <c r="Q12" s="1"/>
      <c r="R12" s="1">
        <f t="shared" si="4"/>
        <v>2.9771999999999998</v>
      </c>
      <c r="S12" s="5">
        <f t="shared" si="8"/>
        <v>50.2956</v>
      </c>
      <c r="T12" s="5"/>
      <c r="U12" s="1"/>
      <c r="V12" s="1">
        <f t="shared" si="5"/>
        <v>18</v>
      </c>
      <c r="W12" s="1">
        <f t="shared" si="6"/>
        <v>1.1064087061668684</v>
      </c>
      <c r="X12" s="1">
        <v>1.8180000000000001</v>
      </c>
      <c r="Y12" s="1">
        <v>2.427</v>
      </c>
      <c r="Z12" s="1">
        <v>3.714</v>
      </c>
      <c r="AA12" s="1">
        <v>4.9192</v>
      </c>
      <c r="AB12" s="1">
        <v>4.2721999999999998</v>
      </c>
      <c r="AC12" s="1">
        <v>3.8868</v>
      </c>
      <c r="AD12" s="1" t="s">
        <v>43</v>
      </c>
      <c r="AE12" s="1">
        <f t="shared" si="7"/>
        <v>50.2956</v>
      </c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</row>
    <row r="13" spans="1:53" ht="15.75" thickBot="1" x14ac:dyDescent="0.3">
      <c r="A13" s="1" t="s">
        <v>44</v>
      </c>
      <c r="B13" s="1" t="s">
        <v>31</v>
      </c>
      <c r="C13" s="1">
        <v>327</v>
      </c>
      <c r="D13" s="1"/>
      <c r="E13" s="1">
        <v>107</v>
      </c>
      <c r="F13" s="1">
        <v>211</v>
      </c>
      <c r="G13" s="6">
        <v>0.1</v>
      </c>
      <c r="H13" s="1">
        <v>90</v>
      </c>
      <c r="I13" s="1">
        <v>8444163</v>
      </c>
      <c r="J13" s="1">
        <v>118</v>
      </c>
      <c r="K13" s="1">
        <f t="shared" si="2"/>
        <v>-11</v>
      </c>
      <c r="L13" s="1"/>
      <c r="M13" s="1"/>
      <c r="N13" s="1"/>
      <c r="O13" s="12"/>
      <c r="P13" s="12"/>
      <c r="Q13" s="1">
        <v>271.39999999999998</v>
      </c>
      <c r="R13" s="1">
        <f t="shared" si="4"/>
        <v>21.4</v>
      </c>
      <c r="S13" s="5"/>
      <c r="T13" s="5"/>
      <c r="U13" s="1"/>
      <c r="V13" s="1">
        <f t="shared" si="5"/>
        <v>22.542056074766357</v>
      </c>
      <c r="W13" s="1">
        <f t="shared" si="6"/>
        <v>22.542056074766357</v>
      </c>
      <c r="X13" s="1">
        <v>27.2</v>
      </c>
      <c r="Y13" s="1">
        <v>22.4</v>
      </c>
      <c r="Z13" s="1">
        <v>29.8</v>
      </c>
      <c r="AA13" s="1">
        <v>19.399999999999999</v>
      </c>
      <c r="AB13" s="1">
        <v>32.4</v>
      </c>
      <c r="AC13" s="1">
        <v>30</v>
      </c>
      <c r="AD13" s="1"/>
      <c r="AE13" s="1">
        <f t="shared" si="7"/>
        <v>0</v>
      </c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</row>
    <row r="14" spans="1:53" x14ac:dyDescent="0.25">
      <c r="A14" s="14" t="s">
        <v>45</v>
      </c>
      <c r="B14" s="15" t="s">
        <v>31</v>
      </c>
      <c r="C14" s="15">
        <v>872</v>
      </c>
      <c r="D14" s="15"/>
      <c r="E14" s="15">
        <v>227</v>
      </c>
      <c r="F14" s="16">
        <v>641</v>
      </c>
      <c r="G14" s="6">
        <v>0.18</v>
      </c>
      <c r="H14" s="1">
        <v>150</v>
      </c>
      <c r="I14" s="1">
        <v>5038411</v>
      </c>
      <c r="J14" s="1">
        <v>228</v>
      </c>
      <c r="K14" s="1">
        <f t="shared" si="2"/>
        <v>-1</v>
      </c>
      <c r="L14" s="1"/>
      <c r="M14" s="1"/>
      <c r="N14" s="1"/>
      <c r="O14" s="12"/>
      <c r="P14" s="12"/>
      <c r="Q14" s="1">
        <v>402</v>
      </c>
      <c r="R14" s="1">
        <f t="shared" si="4"/>
        <v>45.4</v>
      </c>
      <c r="S14" s="5"/>
      <c r="T14" s="5"/>
      <c r="U14" s="1"/>
      <c r="V14" s="1">
        <f t="shared" si="5"/>
        <v>22.973568281938327</v>
      </c>
      <c r="W14" s="1">
        <f t="shared" si="6"/>
        <v>22.973568281938327</v>
      </c>
      <c r="X14" s="1">
        <v>50</v>
      </c>
      <c r="Y14" s="1">
        <v>40.4</v>
      </c>
      <c r="Z14" s="1">
        <v>44.6</v>
      </c>
      <c r="AA14" s="1">
        <v>-1</v>
      </c>
      <c r="AB14" s="1">
        <v>-0.4</v>
      </c>
      <c r="AC14" s="1">
        <v>65.400000000000006</v>
      </c>
      <c r="AD14" s="1"/>
      <c r="AE14" s="1">
        <f t="shared" si="7"/>
        <v>0</v>
      </c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</row>
    <row r="15" spans="1:53" ht="15.75" thickBot="1" x14ac:dyDescent="0.3">
      <c r="A15" s="18" t="s">
        <v>58</v>
      </c>
      <c r="B15" s="19" t="s">
        <v>31</v>
      </c>
      <c r="C15" s="19">
        <v>68</v>
      </c>
      <c r="D15" s="19"/>
      <c r="E15" s="19">
        <v>44</v>
      </c>
      <c r="F15" s="20">
        <v>-1</v>
      </c>
      <c r="G15" s="21">
        <v>0</v>
      </c>
      <c r="H15" s="22" t="e">
        <v>#N/A</v>
      </c>
      <c r="I15" s="22" t="s">
        <v>40</v>
      </c>
      <c r="J15" s="22">
        <v>45</v>
      </c>
      <c r="K15" s="22">
        <f>E15-J15</f>
        <v>-1</v>
      </c>
      <c r="L15" s="22"/>
      <c r="M15" s="22"/>
      <c r="N15" s="22"/>
      <c r="O15" s="25"/>
      <c r="P15" s="25"/>
      <c r="Q15" s="22"/>
      <c r="R15" s="22">
        <f>E15/5</f>
        <v>8.8000000000000007</v>
      </c>
      <c r="S15" s="23"/>
      <c r="T15" s="23"/>
      <c r="U15" s="22"/>
      <c r="V15" s="22">
        <f t="shared" si="5"/>
        <v>-0.11363636363636363</v>
      </c>
      <c r="W15" s="22">
        <f t="shared" si="6"/>
        <v>-0.11363636363636363</v>
      </c>
      <c r="X15" s="22">
        <v>11</v>
      </c>
      <c r="Y15" s="22">
        <v>9.4</v>
      </c>
      <c r="Z15" s="22">
        <v>31.2</v>
      </c>
      <c r="AA15" s="22">
        <v>47.2</v>
      </c>
      <c r="AB15" s="22">
        <v>47.8</v>
      </c>
      <c r="AC15" s="22">
        <v>0.6</v>
      </c>
      <c r="AD15" s="22"/>
      <c r="AE15" s="22">
        <f>S15*G15</f>
        <v>0</v>
      </c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</row>
    <row r="16" spans="1:53" x14ac:dyDescent="0.25">
      <c r="A16" s="14" t="s">
        <v>46</v>
      </c>
      <c r="B16" s="15" t="s">
        <v>31</v>
      </c>
      <c r="C16" s="15">
        <v>180</v>
      </c>
      <c r="D16" s="15">
        <v>200</v>
      </c>
      <c r="E16" s="15">
        <v>162</v>
      </c>
      <c r="F16" s="16">
        <v>217</v>
      </c>
      <c r="G16" s="6">
        <v>0.18</v>
      </c>
      <c r="H16" s="1">
        <v>150</v>
      </c>
      <c r="I16" s="1">
        <v>5038459</v>
      </c>
      <c r="J16" s="1">
        <v>165</v>
      </c>
      <c r="K16" s="1">
        <f t="shared" si="2"/>
        <v>-3</v>
      </c>
      <c r="L16" s="1"/>
      <c r="M16" s="1"/>
      <c r="N16" s="1">
        <v>529</v>
      </c>
      <c r="O16" s="12">
        <f t="shared" si="3"/>
        <v>329</v>
      </c>
      <c r="P16" s="12">
        <v>120</v>
      </c>
      <c r="Q16" s="1">
        <v>267.59999999999991</v>
      </c>
      <c r="R16" s="1">
        <f t="shared" si="4"/>
        <v>32.4</v>
      </c>
      <c r="S16" s="5">
        <f>18*(R16+R17)-Q16-Q17-P16-P17-F16-F17</f>
        <v>282.00000000000011</v>
      </c>
      <c r="T16" s="5"/>
      <c r="U16" s="1"/>
      <c r="V16" s="1">
        <f t="shared" si="5"/>
        <v>27.3641975308642</v>
      </c>
      <c r="W16" s="1">
        <f t="shared" si="6"/>
        <v>18.66049382716049</v>
      </c>
      <c r="X16" s="1">
        <v>3</v>
      </c>
      <c r="Y16" s="1">
        <v>44.8</v>
      </c>
      <c r="Z16" s="1">
        <v>-0.2</v>
      </c>
      <c r="AA16" s="1">
        <v>0</v>
      </c>
      <c r="AB16" s="1">
        <v>-0.2</v>
      </c>
      <c r="AC16" s="1">
        <v>-0.6</v>
      </c>
      <c r="AD16" s="1"/>
      <c r="AE16" s="1">
        <f t="shared" si="7"/>
        <v>50.760000000000019</v>
      </c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</row>
    <row r="17" spans="1:53" ht="15.75" thickBot="1" x14ac:dyDescent="0.3">
      <c r="A17" s="18" t="s">
        <v>59</v>
      </c>
      <c r="B17" s="19" t="s">
        <v>31</v>
      </c>
      <c r="C17" s="19">
        <v>207</v>
      </c>
      <c r="D17" s="19"/>
      <c r="E17" s="19">
        <v>109</v>
      </c>
      <c r="F17" s="20">
        <v>89</v>
      </c>
      <c r="G17" s="21">
        <v>0</v>
      </c>
      <c r="H17" s="22" t="e">
        <v>#N/A</v>
      </c>
      <c r="I17" s="22" t="s">
        <v>40</v>
      </c>
      <c r="J17" s="22">
        <v>107</v>
      </c>
      <c r="K17" s="22">
        <f>E17-J17</f>
        <v>2</v>
      </c>
      <c r="L17" s="22"/>
      <c r="M17" s="22"/>
      <c r="N17" s="22"/>
      <c r="O17" s="25"/>
      <c r="P17" s="25"/>
      <c r="Q17" s="22"/>
      <c r="R17" s="22">
        <f>E17/5</f>
        <v>21.8</v>
      </c>
      <c r="S17" s="23"/>
      <c r="T17" s="23"/>
      <c r="U17" s="22"/>
      <c r="V17" s="22">
        <f t="shared" si="5"/>
        <v>4.0825688073394497</v>
      </c>
      <c r="W17" s="22">
        <f t="shared" si="6"/>
        <v>4.0825688073394497</v>
      </c>
      <c r="X17" s="22">
        <v>50.8</v>
      </c>
      <c r="Y17" s="22">
        <v>2.6</v>
      </c>
      <c r="Z17" s="22">
        <v>50.6</v>
      </c>
      <c r="AA17" s="22">
        <v>57.6</v>
      </c>
      <c r="AB17" s="22">
        <v>36.200000000000003</v>
      </c>
      <c r="AC17" s="22">
        <v>31.4</v>
      </c>
      <c r="AD17" s="22"/>
      <c r="AE17" s="22">
        <f>S17*G17</f>
        <v>0</v>
      </c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</row>
    <row r="18" spans="1:53" ht="15.75" thickBot="1" x14ac:dyDescent="0.3">
      <c r="A18" s="1" t="s">
        <v>47</v>
      </c>
      <c r="B18" s="1" t="s">
        <v>31</v>
      </c>
      <c r="C18" s="1">
        <v>4</v>
      </c>
      <c r="D18" s="1"/>
      <c r="E18" s="1">
        <v>4</v>
      </c>
      <c r="F18" s="1"/>
      <c r="G18" s="6">
        <v>0.18</v>
      </c>
      <c r="H18" s="1">
        <v>150</v>
      </c>
      <c r="I18" s="1">
        <v>5038831</v>
      </c>
      <c r="J18" s="1">
        <v>15</v>
      </c>
      <c r="K18" s="1">
        <f t="shared" si="2"/>
        <v>-11</v>
      </c>
      <c r="L18" s="1"/>
      <c r="M18" s="1"/>
      <c r="N18" s="1">
        <v>200</v>
      </c>
      <c r="O18" s="12">
        <f t="shared" si="3"/>
        <v>200</v>
      </c>
      <c r="P18" s="12">
        <v>200</v>
      </c>
      <c r="Q18" s="1">
        <v>209.6</v>
      </c>
      <c r="R18" s="1">
        <f t="shared" si="4"/>
        <v>0.8</v>
      </c>
      <c r="S18" s="5"/>
      <c r="T18" s="5"/>
      <c r="U18" s="1"/>
      <c r="V18" s="1">
        <f t="shared" si="5"/>
        <v>512</v>
      </c>
      <c r="W18" s="1">
        <f t="shared" si="6"/>
        <v>512</v>
      </c>
      <c r="X18" s="1">
        <v>18.8</v>
      </c>
      <c r="Y18" s="1">
        <v>18.8</v>
      </c>
      <c r="Z18" s="1">
        <v>33.200000000000003</v>
      </c>
      <c r="AA18" s="1">
        <v>0</v>
      </c>
      <c r="AB18" s="1">
        <v>31.2</v>
      </c>
      <c r="AC18" s="1">
        <v>33.4</v>
      </c>
      <c r="AD18" s="1" t="s">
        <v>48</v>
      </c>
      <c r="AE18" s="1">
        <f t="shared" si="7"/>
        <v>0</v>
      </c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</row>
    <row r="19" spans="1:53" x14ac:dyDescent="0.25">
      <c r="A19" s="14" t="s">
        <v>49</v>
      </c>
      <c r="B19" s="15" t="s">
        <v>31</v>
      </c>
      <c r="C19" s="15">
        <v>23</v>
      </c>
      <c r="D19" s="15">
        <v>1</v>
      </c>
      <c r="E19" s="15"/>
      <c r="F19" s="16">
        <v>24</v>
      </c>
      <c r="G19" s="6">
        <v>0.18</v>
      </c>
      <c r="H19" s="1">
        <v>120</v>
      </c>
      <c r="I19" s="1">
        <v>5038855</v>
      </c>
      <c r="J19" s="1">
        <v>64</v>
      </c>
      <c r="K19" s="1">
        <f t="shared" si="2"/>
        <v>-64</v>
      </c>
      <c r="L19" s="1"/>
      <c r="M19" s="1"/>
      <c r="N19" s="1"/>
      <c r="O19" s="12"/>
      <c r="P19" s="12"/>
      <c r="Q19" s="1">
        <v>427.2</v>
      </c>
      <c r="R19" s="1">
        <f t="shared" si="4"/>
        <v>0</v>
      </c>
      <c r="S19" s="5"/>
      <c r="T19" s="5"/>
      <c r="U19" s="1"/>
      <c r="V19" s="1" t="e">
        <f t="shared" si="5"/>
        <v>#DIV/0!</v>
      </c>
      <c r="W19" s="1" t="e">
        <f t="shared" si="6"/>
        <v>#DIV/0!</v>
      </c>
      <c r="X19" s="1">
        <v>20.6</v>
      </c>
      <c r="Y19" s="1">
        <v>21</v>
      </c>
      <c r="Z19" s="1">
        <v>35.200000000000003</v>
      </c>
      <c r="AA19" s="1">
        <v>16.8</v>
      </c>
      <c r="AB19" s="1">
        <v>37</v>
      </c>
      <c r="AC19" s="1">
        <v>29</v>
      </c>
      <c r="AD19" s="1" t="s">
        <v>48</v>
      </c>
      <c r="AE19" s="1">
        <f t="shared" si="7"/>
        <v>0</v>
      </c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</row>
    <row r="20" spans="1:53" ht="15.75" thickBot="1" x14ac:dyDescent="0.3">
      <c r="A20" s="18" t="s">
        <v>60</v>
      </c>
      <c r="B20" s="19" t="s">
        <v>31</v>
      </c>
      <c r="C20" s="19">
        <v>3</v>
      </c>
      <c r="D20" s="19">
        <v>2</v>
      </c>
      <c r="E20" s="19"/>
      <c r="F20" s="20">
        <v>5</v>
      </c>
      <c r="G20" s="21">
        <v>0</v>
      </c>
      <c r="H20" s="22" t="e">
        <v>#N/A</v>
      </c>
      <c r="I20" s="22" t="s">
        <v>40</v>
      </c>
      <c r="J20" s="22">
        <v>20</v>
      </c>
      <c r="K20" s="22">
        <f>E20-J20</f>
        <v>-20</v>
      </c>
      <c r="L20" s="22"/>
      <c r="M20" s="22"/>
      <c r="N20" s="22"/>
      <c r="O20" s="25"/>
      <c r="P20" s="25"/>
      <c r="Q20" s="22"/>
      <c r="R20" s="22">
        <f>E20/5</f>
        <v>0</v>
      </c>
      <c r="S20" s="23"/>
      <c r="T20" s="23"/>
      <c r="U20" s="22"/>
      <c r="V20" s="22" t="e">
        <f t="shared" si="5"/>
        <v>#DIV/0!</v>
      </c>
      <c r="W20" s="22" t="e">
        <f t="shared" si="6"/>
        <v>#DIV/0!</v>
      </c>
      <c r="X20" s="22">
        <v>0</v>
      </c>
      <c r="Y20" s="22">
        <v>0.4</v>
      </c>
      <c r="Z20" s="22">
        <v>0</v>
      </c>
      <c r="AA20" s="22">
        <v>10.4</v>
      </c>
      <c r="AB20" s="22">
        <v>0.4</v>
      </c>
      <c r="AC20" s="22">
        <v>2.8</v>
      </c>
      <c r="AD20" s="22"/>
      <c r="AE20" s="22">
        <f>S20*G20</f>
        <v>0</v>
      </c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</row>
    <row r="21" spans="1:53" x14ac:dyDescent="0.25">
      <c r="A21" s="14" t="s">
        <v>50</v>
      </c>
      <c r="B21" s="15" t="s">
        <v>31</v>
      </c>
      <c r="C21" s="15">
        <v>67</v>
      </c>
      <c r="D21" s="15">
        <v>4</v>
      </c>
      <c r="E21" s="15">
        <v>67</v>
      </c>
      <c r="F21" s="16"/>
      <c r="G21" s="6">
        <v>0.18</v>
      </c>
      <c r="H21" s="1">
        <v>150</v>
      </c>
      <c r="I21" s="1">
        <v>5038435</v>
      </c>
      <c r="J21" s="1">
        <v>83</v>
      </c>
      <c r="K21" s="1">
        <f t="shared" si="2"/>
        <v>-16</v>
      </c>
      <c r="L21" s="1"/>
      <c r="M21" s="1"/>
      <c r="N21" s="1">
        <v>300</v>
      </c>
      <c r="O21" s="12">
        <f t="shared" ref="O21" si="9">N21-D21</f>
        <v>296</v>
      </c>
      <c r="P21" s="12"/>
      <c r="Q21" s="1">
        <v>1173.4000000000001</v>
      </c>
      <c r="R21" s="1">
        <f t="shared" si="4"/>
        <v>13.4</v>
      </c>
      <c r="S21" s="5"/>
      <c r="T21" s="5"/>
      <c r="U21" s="1"/>
      <c r="V21" s="1">
        <f t="shared" si="5"/>
        <v>87.567164179104481</v>
      </c>
      <c r="W21" s="1">
        <f t="shared" si="6"/>
        <v>87.567164179104481</v>
      </c>
      <c r="X21" s="1">
        <v>8.4</v>
      </c>
      <c r="Y21" s="1">
        <v>1.2</v>
      </c>
      <c r="Z21" s="1">
        <v>-0.4</v>
      </c>
      <c r="AA21" s="1">
        <v>8.8000000000000007</v>
      </c>
      <c r="AB21" s="1">
        <v>86.2</v>
      </c>
      <c r="AC21" s="1">
        <v>96.8</v>
      </c>
      <c r="AD21" s="1"/>
      <c r="AE21" s="1">
        <f t="shared" si="7"/>
        <v>0</v>
      </c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</row>
    <row r="22" spans="1:53" ht="15.75" thickBot="1" x14ac:dyDescent="0.3">
      <c r="A22" s="18" t="s">
        <v>61</v>
      </c>
      <c r="B22" s="19" t="s">
        <v>31</v>
      </c>
      <c r="C22" s="19">
        <v>180</v>
      </c>
      <c r="D22" s="19"/>
      <c r="E22" s="19">
        <v>172</v>
      </c>
      <c r="F22" s="20">
        <v>1</v>
      </c>
      <c r="G22" s="21">
        <v>0</v>
      </c>
      <c r="H22" s="22" t="e">
        <v>#N/A</v>
      </c>
      <c r="I22" s="22" t="s">
        <v>40</v>
      </c>
      <c r="J22" s="22">
        <v>194</v>
      </c>
      <c r="K22" s="22">
        <f>E22-J22</f>
        <v>-22</v>
      </c>
      <c r="L22" s="22"/>
      <c r="M22" s="22"/>
      <c r="N22" s="22"/>
      <c r="O22" s="25"/>
      <c r="P22" s="25"/>
      <c r="Q22" s="22"/>
      <c r="R22" s="22">
        <f>E22/5</f>
        <v>34.4</v>
      </c>
      <c r="S22" s="23"/>
      <c r="T22" s="23"/>
      <c r="U22" s="22"/>
      <c r="V22" s="22">
        <f t="shared" si="5"/>
        <v>2.9069767441860465E-2</v>
      </c>
      <c r="W22" s="22">
        <f t="shared" si="6"/>
        <v>2.9069767441860465E-2</v>
      </c>
      <c r="X22" s="22">
        <v>69.8</v>
      </c>
      <c r="Y22" s="22">
        <v>54.4</v>
      </c>
      <c r="Z22" s="22">
        <v>80.400000000000006</v>
      </c>
      <c r="AA22" s="22">
        <v>60.6</v>
      </c>
      <c r="AB22" s="22">
        <v>4</v>
      </c>
      <c r="AC22" s="22">
        <v>0</v>
      </c>
      <c r="AD22" s="22"/>
      <c r="AE22" s="22">
        <f>S22*G22</f>
        <v>0</v>
      </c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</row>
    <row r="23" spans="1:53" ht="15.75" thickBot="1" x14ac:dyDescent="0.3">
      <c r="A23" s="28" t="s">
        <v>51</v>
      </c>
      <c r="B23" s="28" t="s">
        <v>31</v>
      </c>
      <c r="C23" s="28">
        <v>342</v>
      </c>
      <c r="D23" s="28"/>
      <c r="E23" s="28">
        <v>37</v>
      </c>
      <c r="F23" s="28">
        <v>304</v>
      </c>
      <c r="G23" s="6">
        <v>0.4</v>
      </c>
      <c r="H23" s="1" t="e">
        <v>#N/A</v>
      </c>
      <c r="I23" s="1">
        <v>5039609</v>
      </c>
      <c r="J23" s="1">
        <v>37</v>
      </c>
      <c r="K23" s="1">
        <f t="shared" si="2"/>
        <v>0</v>
      </c>
      <c r="L23" s="1"/>
      <c r="M23" s="1"/>
      <c r="N23" s="1"/>
      <c r="O23" s="12"/>
      <c r="P23" s="12"/>
      <c r="Q23" s="1"/>
      <c r="R23" s="1">
        <f t="shared" si="4"/>
        <v>7.4</v>
      </c>
      <c r="S23" s="5"/>
      <c r="T23" s="5"/>
      <c r="U23" s="1"/>
      <c r="V23" s="1">
        <f t="shared" si="5"/>
        <v>41.081081081081081</v>
      </c>
      <c r="W23" s="1">
        <f t="shared" si="6"/>
        <v>41.081081081081081</v>
      </c>
      <c r="X23" s="1">
        <v>4</v>
      </c>
      <c r="Y23" s="1">
        <v>4.4000000000000004</v>
      </c>
      <c r="Z23" s="1">
        <v>0</v>
      </c>
      <c r="AA23" s="1">
        <v>0</v>
      </c>
      <c r="AB23" s="1">
        <v>0</v>
      </c>
      <c r="AC23" s="1">
        <v>0</v>
      </c>
      <c r="AD23" s="28" t="s">
        <v>52</v>
      </c>
      <c r="AE23" s="1">
        <f t="shared" si="7"/>
        <v>0</v>
      </c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</row>
    <row r="24" spans="1:53" x14ac:dyDescent="0.25">
      <c r="A24" s="14" t="s">
        <v>53</v>
      </c>
      <c r="B24" s="15" t="s">
        <v>31</v>
      </c>
      <c r="C24" s="15">
        <v>551</v>
      </c>
      <c r="D24" s="15"/>
      <c r="E24" s="15">
        <v>127</v>
      </c>
      <c r="F24" s="16">
        <v>421</v>
      </c>
      <c r="G24" s="6">
        <v>0.18</v>
      </c>
      <c r="H24" s="1">
        <v>120</v>
      </c>
      <c r="I24" s="1">
        <v>5038398</v>
      </c>
      <c r="J24" s="1">
        <v>128</v>
      </c>
      <c r="K24" s="1">
        <f t="shared" si="2"/>
        <v>-1</v>
      </c>
      <c r="L24" s="1"/>
      <c r="M24" s="1"/>
      <c r="N24" s="1"/>
      <c r="O24" s="12"/>
      <c r="P24" s="12"/>
      <c r="Q24" s="1">
        <v>474.39999999999992</v>
      </c>
      <c r="R24" s="1">
        <f t="shared" si="4"/>
        <v>25.4</v>
      </c>
      <c r="S24" s="5"/>
      <c r="T24" s="5"/>
      <c r="U24" s="1"/>
      <c r="V24" s="1">
        <f t="shared" si="5"/>
        <v>35.251968503937007</v>
      </c>
      <c r="W24" s="1">
        <f t="shared" si="6"/>
        <v>35.251968503937007</v>
      </c>
      <c r="X24" s="1">
        <v>-0.2</v>
      </c>
      <c r="Y24" s="1">
        <v>-0.8</v>
      </c>
      <c r="Z24" s="1">
        <v>-0.2</v>
      </c>
      <c r="AA24" s="1">
        <v>0</v>
      </c>
      <c r="AB24" s="1">
        <v>-1</v>
      </c>
      <c r="AC24" s="1">
        <v>44.4</v>
      </c>
      <c r="AD24" s="1"/>
      <c r="AE24" s="1">
        <f t="shared" si="7"/>
        <v>0</v>
      </c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</row>
    <row r="25" spans="1:53" ht="15.75" thickBot="1" x14ac:dyDescent="0.3">
      <c r="A25" s="18" t="s">
        <v>64</v>
      </c>
      <c r="B25" s="19" t="s">
        <v>31</v>
      </c>
      <c r="C25" s="19">
        <v>167</v>
      </c>
      <c r="D25" s="19"/>
      <c r="E25" s="19">
        <v>78</v>
      </c>
      <c r="F25" s="20">
        <v>84</v>
      </c>
      <c r="G25" s="21">
        <v>0</v>
      </c>
      <c r="H25" s="22" t="e">
        <v>#N/A</v>
      </c>
      <c r="I25" s="22" t="s">
        <v>40</v>
      </c>
      <c r="J25" s="22">
        <v>75</v>
      </c>
      <c r="K25" s="22">
        <f>E25-J25</f>
        <v>3</v>
      </c>
      <c r="L25" s="22"/>
      <c r="M25" s="22"/>
      <c r="N25" s="22"/>
      <c r="O25" s="25"/>
      <c r="P25" s="25"/>
      <c r="Q25" s="22"/>
      <c r="R25" s="22">
        <f>E25/5</f>
        <v>15.6</v>
      </c>
      <c r="S25" s="23"/>
      <c r="T25" s="23"/>
      <c r="U25" s="22"/>
      <c r="V25" s="22">
        <f t="shared" si="5"/>
        <v>5.384615384615385</v>
      </c>
      <c r="W25" s="22">
        <f t="shared" si="6"/>
        <v>5.384615384615385</v>
      </c>
      <c r="X25" s="22">
        <v>54.4</v>
      </c>
      <c r="Y25" s="22">
        <v>20.399999999999999</v>
      </c>
      <c r="Z25" s="22">
        <v>57.8</v>
      </c>
      <c r="AA25" s="22">
        <v>45.8</v>
      </c>
      <c r="AB25" s="22">
        <v>14.6</v>
      </c>
      <c r="AC25" s="22">
        <v>1.2</v>
      </c>
      <c r="AD25" s="22"/>
      <c r="AE25" s="22">
        <f>S25*G25</f>
        <v>0</v>
      </c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</row>
    <row r="26" spans="1:53" x14ac:dyDescent="0.25">
      <c r="A26" s="14" t="s">
        <v>54</v>
      </c>
      <c r="B26" s="15" t="s">
        <v>39</v>
      </c>
      <c r="C26" s="15">
        <v>-12.666</v>
      </c>
      <c r="D26" s="15">
        <v>175.89599999999999</v>
      </c>
      <c r="E26" s="15">
        <v>3.722</v>
      </c>
      <c r="F26" s="16">
        <v>159.50800000000001</v>
      </c>
      <c r="G26" s="6">
        <v>1</v>
      </c>
      <c r="H26" s="1">
        <v>150</v>
      </c>
      <c r="I26" s="1">
        <v>5038572</v>
      </c>
      <c r="J26" s="1">
        <v>2.5</v>
      </c>
      <c r="K26" s="1">
        <f t="shared" si="2"/>
        <v>1.222</v>
      </c>
      <c r="L26" s="1"/>
      <c r="M26" s="1"/>
      <c r="N26" s="1">
        <v>333.98399999999992</v>
      </c>
      <c r="O26" s="12">
        <f t="shared" ref="O26" si="10">N26-D26</f>
        <v>158.08799999999994</v>
      </c>
      <c r="P26" s="12"/>
      <c r="Q26" s="1"/>
      <c r="R26" s="1">
        <f t="shared" si="4"/>
        <v>0.74439999999999995</v>
      </c>
      <c r="S26" s="5"/>
      <c r="T26" s="5"/>
      <c r="U26" s="1"/>
      <c r="V26" s="1">
        <f t="shared" si="5"/>
        <v>214.27727028479316</v>
      </c>
      <c r="W26" s="1">
        <f t="shared" si="6"/>
        <v>214.27727028479316</v>
      </c>
      <c r="X26" s="1">
        <v>7.8474000000000004</v>
      </c>
      <c r="Y26" s="1">
        <v>30.4222</v>
      </c>
      <c r="Z26" s="1">
        <v>29.7438</v>
      </c>
      <c r="AA26" s="1">
        <v>13.245200000000001</v>
      </c>
      <c r="AB26" s="1">
        <v>19.894400000000001</v>
      </c>
      <c r="AC26" s="1">
        <v>14.7094</v>
      </c>
      <c r="AD26" s="1"/>
      <c r="AE26" s="1">
        <f t="shared" si="7"/>
        <v>0</v>
      </c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</row>
    <row r="27" spans="1:53" ht="15.75" thickBot="1" x14ac:dyDescent="0.3">
      <c r="A27" s="18" t="s">
        <v>70</v>
      </c>
      <c r="B27" s="19" t="s">
        <v>39</v>
      </c>
      <c r="C27" s="19">
        <v>418.88200000000001</v>
      </c>
      <c r="D27" s="19"/>
      <c r="E27" s="19">
        <v>116.999</v>
      </c>
      <c r="F27" s="20">
        <v>289.15499999999997</v>
      </c>
      <c r="G27" s="21">
        <v>0</v>
      </c>
      <c r="H27" s="22" t="e">
        <v>#N/A</v>
      </c>
      <c r="I27" s="22" t="s">
        <v>40</v>
      </c>
      <c r="J27" s="22">
        <v>106.6</v>
      </c>
      <c r="K27" s="22">
        <f>E27-J27</f>
        <v>10.399000000000001</v>
      </c>
      <c r="L27" s="22"/>
      <c r="M27" s="22"/>
      <c r="N27" s="22"/>
      <c r="O27" s="25"/>
      <c r="P27" s="25"/>
      <c r="Q27" s="22"/>
      <c r="R27" s="22">
        <f>E27/5</f>
        <v>23.399799999999999</v>
      </c>
      <c r="S27" s="23"/>
      <c r="T27" s="23"/>
      <c r="U27" s="22"/>
      <c r="V27" s="22">
        <f t="shared" si="5"/>
        <v>12.357156898776912</v>
      </c>
      <c r="W27" s="22">
        <f t="shared" si="6"/>
        <v>12.357156898776912</v>
      </c>
      <c r="X27" s="22">
        <v>6.5052000000000003</v>
      </c>
      <c r="Y27" s="22">
        <v>0</v>
      </c>
      <c r="Z27" s="22">
        <v>0</v>
      </c>
      <c r="AA27" s="22">
        <v>0</v>
      </c>
      <c r="AB27" s="22">
        <v>0</v>
      </c>
      <c r="AC27" s="22">
        <v>0</v>
      </c>
      <c r="AD27" s="22"/>
      <c r="AE27" s="22">
        <f>S27*G27</f>
        <v>0</v>
      </c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</row>
    <row r="28" spans="1:53" x14ac:dyDescent="0.25">
      <c r="A28" s="14" t="s">
        <v>55</v>
      </c>
      <c r="B28" s="15" t="s">
        <v>39</v>
      </c>
      <c r="C28" s="15">
        <v>-60.043999999999997</v>
      </c>
      <c r="D28" s="15">
        <v>60.043999999999997</v>
      </c>
      <c r="E28" s="15"/>
      <c r="F28" s="16"/>
      <c r="G28" s="6">
        <v>1</v>
      </c>
      <c r="H28" s="1">
        <v>150</v>
      </c>
      <c r="I28" s="1">
        <v>5038596</v>
      </c>
      <c r="J28" s="1"/>
      <c r="K28" s="1">
        <f t="shared" si="2"/>
        <v>0</v>
      </c>
      <c r="L28" s="1"/>
      <c r="M28" s="1"/>
      <c r="N28" s="1"/>
      <c r="O28" s="12"/>
      <c r="P28" s="12"/>
      <c r="Q28" s="1">
        <v>103.93040000000011</v>
      </c>
      <c r="R28" s="1">
        <f t="shared" si="4"/>
        <v>0</v>
      </c>
      <c r="S28" s="5">
        <f>18*(R28+R29)-Q28-Q29-P28-P29-F28-F29</f>
        <v>28.374399999999923</v>
      </c>
      <c r="T28" s="5"/>
      <c r="U28" s="1"/>
      <c r="V28" s="1" t="e">
        <f t="shared" si="5"/>
        <v>#DIV/0!</v>
      </c>
      <c r="W28" s="1" t="e">
        <f t="shared" si="6"/>
        <v>#DIV/0!</v>
      </c>
      <c r="X28" s="1">
        <v>21.397200000000002</v>
      </c>
      <c r="Y28" s="1">
        <v>19.292999999999999</v>
      </c>
      <c r="Z28" s="1">
        <v>28.086400000000001</v>
      </c>
      <c r="AA28" s="1">
        <v>10.0816</v>
      </c>
      <c r="AB28" s="1">
        <v>19.331600000000002</v>
      </c>
      <c r="AC28" s="1">
        <v>14.272399999999999</v>
      </c>
      <c r="AD28" s="1"/>
      <c r="AE28" s="1">
        <f t="shared" si="7"/>
        <v>28.374399999999923</v>
      </c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</row>
    <row r="29" spans="1:53" ht="15.75" thickBot="1" x14ac:dyDescent="0.3">
      <c r="A29" s="18" t="s">
        <v>71</v>
      </c>
      <c r="B29" s="19" t="s">
        <v>39</v>
      </c>
      <c r="C29" s="19">
        <v>426.85199999999998</v>
      </c>
      <c r="D29" s="19"/>
      <c r="E29" s="19">
        <v>108.02800000000001</v>
      </c>
      <c r="F29" s="20">
        <v>256.596</v>
      </c>
      <c r="G29" s="21">
        <v>0</v>
      </c>
      <c r="H29" s="22" t="e">
        <v>#N/A</v>
      </c>
      <c r="I29" s="22" t="s">
        <v>40</v>
      </c>
      <c r="J29" s="22">
        <v>95.2</v>
      </c>
      <c r="K29" s="22">
        <f>E29-J29</f>
        <v>12.828000000000003</v>
      </c>
      <c r="L29" s="22"/>
      <c r="M29" s="22"/>
      <c r="N29" s="22"/>
      <c r="O29" s="25"/>
      <c r="P29" s="25"/>
      <c r="Q29" s="22"/>
      <c r="R29" s="22">
        <f>E29/5</f>
        <v>21.605600000000003</v>
      </c>
      <c r="S29" s="23"/>
      <c r="T29" s="23"/>
      <c r="U29" s="22"/>
      <c r="V29" s="22">
        <f t="shared" si="5"/>
        <v>11.876365386751582</v>
      </c>
      <c r="W29" s="22">
        <f t="shared" si="6"/>
        <v>11.876365386751582</v>
      </c>
      <c r="X29" s="22">
        <v>0</v>
      </c>
      <c r="Y29" s="22">
        <v>0</v>
      </c>
      <c r="Z29" s="22">
        <v>0</v>
      </c>
      <c r="AA29" s="22">
        <v>0</v>
      </c>
      <c r="AB29" s="22">
        <v>0</v>
      </c>
      <c r="AC29" s="22">
        <v>0</v>
      </c>
      <c r="AD29" s="22"/>
      <c r="AE29" s="22">
        <f>S29*G29</f>
        <v>0</v>
      </c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</row>
    <row r="30" spans="1:53" x14ac:dyDescent="0.25">
      <c r="A30" s="29" t="s">
        <v>56</v>
      </c>
      <c r="B30" s="30" t="s">
        <v>39</v>
      </c>
      <c r="C30" s="30">
        <v>-56.904000000000003</v>
      </c>
      <c r="D30" s="30">
        <v>56.904000000000003</v>
      </c>
      <c r="E30" s="30">
        <v>-2.9220000000000002</v>
      </c>
      <c r="F30" s="31"/>
      <c r="G30" s="32">
        <v>1</v>
      </c>
      <c r="H30" s="33">
        <v>120</v>
      </c>
      <c r="I30" s="33">
        <v>8785204</v>
      </c>
      <c r="J30" s="33"/>
      <c r="K30" s="33">
        <f t="shared" si="2"/>
        <v>-2.9220000000000002</v>
      </c>
      <c r="L30" s="33"/>
      <c r="M30" s="33"/>
      <c r="N30" s="33"/>
      <c r="O30" s="34"/>
      <c r="P30" s="34"/>
      <c r="Q30" s="33"/>
      <c r="R30" s="33">
        <f t="shared" si="4"/>
        <v>-0.58440000000000003</v>
      </c>
      <c r="S30" s="35"/>
      <c r="T30" s="35"/>
      <c r="U30" s="33"/>
      <c r="V30" s="33">
        <f t="shared" si="5"/>
        <v>0</v>
      </c>
      <c r="W30" s="33">
        <f t="shared" si="6"/>
        <v>0</v>
      </c>
      <c r="X30" s="33">
        <v>11.700799999999999</v>
      </c>
      <c r="Y30" s="33">
        <v>-2.202</v>
      </c>
      <c r="Z30" s="33">
        <v>0</v>
      </c>
      <c r="AA30" s="33">
        <v>10.372</v>
      </c>
      <c r="AB30" s="33">
        <v>29.4392</v>
      </c>
      <c r="AC30" s="33">
        <v>21.238800000000001</v>
      </c>
      <c r="AD30" s="33" t="s">
        <v>57</v>
      </c>
      <c r="AE30" s="33">
        <f t="shared" si="7"/>
        <v>0</v>
      </c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</row>
    <row r="31" spans="1:53" ht="15.75" thickBot="1" x14ac:dyDescent="0.3">
      <c r="A31" s="18" t="s">
        <v>38</v>
      </c>
      <c r="B31" s="19" t="s">
        <v>39</v>
      </c>
      <c r="C31" s="19">
        <v>451.03199999999998</v>
      </c>
      <c r="D31" s="19"/>
      <c r="E31" s="19">
        <v>63.65</v>
      </c>
      <c r="F31" s="20">
        <v>331.17700000000002</v>
      </c>
      <c r="G31" s="21">
        <v>0</v>
      </c>
      <c r="H31" s="22" t="e">
        <v>#N/A</v>
      </c>
      <c r="I31" s="22" t="s">
        <v>40</v>
      </c>
      <c r="J31" s="22">
        <v>69</v>
      </c>
      <c r="K31" s="22">
        <f>E31-J31</f>
        <v>-5.3500000000000014</v>
      </c>
      <c r="L31" s="22"/>
      <c r="M31" s="22"/>
      <c r="N31" s="22"/>
      <c r="O31" s="25"/>
      <c r="P31" s="25"/>
      <c r="Q31" s="22"/>
      <c r="R31" s="22">
        <f>E31/5</f>
        <v>12.73</v>
      </c>
      <c r="S31" s="23"/>
      <c r="T31" s="23"/>
      <c r="U31" s="22"/>
      <c r="V31" s="22">
        <f t="shared" si="5"/>
        <v>26.015475255302437</v>
      </c>
      <c r="W31" s="22">
        <f t="shared" si="6"/>
        <v>26.015475255302437</v>
      </c>
      <c r="X31" s="22">
        <v>0</v>
      </c>
      <c r="Y31" s="22">
        <v>0</v>
      </c>
      <c r="Z31" s="22">
        <v>0</v>
      </c>
      <c r="AA31" s="22">
        <v>0</v>
      </c>
      <c r="AB31" s="22">
        <v>0</v>
      </c>
      <c r="AC31" s="22">
        <v>0</v>
      </c>
      <c r="AD31" s="22"/>
      <c r="AE31" s="22">
        <f>S31*G31</f>
        <v>0</v>
      </c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</row>
    <row r="32" spans="1:53" ht="15.75" thickBot="1" x14ac:dyDescent="0.3">
      <c r="A32" s="1" t="s">
        <v>65</v>
      </c>
      <c r="B32" s="1" t="s">
        <v>31</v>
      </c>
      <c r="C32" s="1">
        <v>401</v>
      </c>
      <c r="D32" s="1">
        <v>168</v>
      </c>
      <c r="E32" s="1">
        <v>132</v>
      </c>
      <c r="F32" s="1">
        <v>421</v>
      </c>
      <c r="G32" s="6">
        <v>0.1</v>
      </c>
      <c r="H32" s="1">
        <v>60</v>
      </c>
      <c r="I32" s="1">
        <v>8444170</v>
      </c>
      <c r="J32" s="1">
        <v>148</v>
      </c>
      <c r="K32" s="1">
        <f t="shared" si="2"/>
        <v>-16</v>
      </c>
      <c r="L32" s="1"/>
      <c r="M32" s="1"/>
      <c r="N32" s="1">
        <v>165</v>
      </c>
      <c r="O32" s="12"/>
      <c r="P32" s="12"/>
      <c r="Q32" s="1">
        <v>72</v>
      </c>
      <c r="R32" s="1">
        <f t="shared" si="4"/>
        <v>26.4</v>
      </c>
      <c r="S32" s="5"/>
      <c r="T32" s="5"/>
      <c r="U32" s="1"/>
      <c r="V32" s="1">
        <f t="shared" si="5"/>
        <v>18.674242424242426</v>
      </c>
      <c r="W32" s="1">
        <f t="shared" si="6"/>
        <v>18.674242424242426</v>
      </c>
      <c r="X32" s="1">
        <v>29</v>
      </c>
      <c r="Y32" s="1">
        <v>28.6</v>
      </c>
      <c r="Z32" s="1">
        <v>35.4</v>
      </c>
      <c r="AA32" s="1">
        <v>24.8</v>
      </c>
      <c r="AB32" s="1">
        <v>35.799999999999997</v>
      </c>
      <c r="AC32" s="1">
        <v>37.4</v>
      </c>
      <c r="AD32" s="1"/>
      <c r="AE32" s="1">
        <f t="shared" si="7"/>
        <v>0</v>
      </c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</row>
    <row r="33" spans="1:53" x14ac:dyDescent="0.25">
      <c r="A33" s="14" t="s">
        <v>66</v>
      </c>
      <c r="B33" s="15" t="s">
        <v>39</v>
      </c>
      <c r="C33" s="15">
        <v>486.65300000000002</v>
      </c>
      <c r="D33" s="15">
        <v>445.41399999999999</v>
      </c>
      <c r="E33" s="15">
        <v>102.979</v>
      </c>
      <c r="F33" s="16">
        <v>789.95100000000002</v>
      </c>
      <c r="G33" s="6">
        <v>1</v>
      </c>
      <c r="H33" s="1">
        <v>120</v>
      </c>
      <c r="I33" s="1">
        <v>5522704</v>
      </c>
      <c r="J33" s="1">
        <v>119</v>
      </c>
      <c r="K33" s="1">
        <f t="shared" si="2"/>
        <v>-16.021000000000001</v>
      </c>
      <c r="L33" s="1"/>
      <c r="M33" s="1"/>
      <c r="N33" s="1">
        <v>439.76899999999989</v>
      </c>
      <c r="O33" s="12"/>
      <c r="P33" s="12"/>
      <c r="Q33" s="1"/>
      <c r="R33" s="1">
        <f t="shared" si="4"/>
        <v>20.595800000000001</v>
      </c>
      <c r="S33" s="5"/>
      <c r="T33" s="5"/>
      <c r="U33" s="1"/>
      <c r="V33" s="1">
        <f t="shared" si="5"/>
        <v>38.354955864787968</v>
      </c>
      <c r="W33" s="1">
        <f t="shared" si="6"/>
        <v>38.354955864787968</v>
      </c>
      <c r="X33" s="1">
        <v>3.5646</v>
      </c>
      <c r="Y33" s="1">
        <v>34.6496</v>
      </c>
      <c r="Z33" s="1">
        <v>40.868000000000002</v>
      </c>
      <c r="AA33" s="1">
        <v>14.9244</v>
      </c>
      <c r="AB33" s="1">
        <v>0</v>
      </c>
      <c r="AC33" s="1">
        <v>0</v>
      </c>
      <c r="AD33" s="1" t="s">
        <v>67</v>
      </c>
      <c r="AE33" s="1">
        <f t="shared" si="7"/>
        <v>0</v>
      </c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</row>
    <row r="34" spans="1:53" ht="15.75" thickBot="1" x14ac:dyDescent="0.3">
      <c r="A34" s="18" t="s">
        <v>62</v>
      </c>
      <c r="B34" s="19" t="s">
        <v>39</v>
      </c>
      <c r="C34" s="19">
        <v>-15.36</v>
      </c>
      <c r="D34" s="19">
        <v>43.161999999999999</v>
      </c>
      <c r="E34" s="19">
        <v>33.433</v>
      </c>
      <c r="F34" s="20">
        <v>-5.6310000000000002</v>
      </c>
      <c r="G34" s="21">
        <v>0</v>
      </c>
      <c r="H34" s="22" t="e">
        <v>#N/A</v>
      </c>
      <c r="I34" s="22" t="s">
        <v>40</v>
      </c>
      <c r="J34" s="22">
        <v>38.5</v>
      </c>
      <c r="K34" s="22">
        <f>E34-J34</f>
        <v>-5.0670000000000002</v>
      </c>
      <c r="L34" s="22"/>
      <c r="M34" s="22"/>
      <c r="N34" s="22"/>
      <c r="O34" s="25"/>
      <c r="P34" s="25"/>
      <c r="Q34" s="22"/>
      <c r="R34" s="22">
        <f>E34/5</f>
        <v>6.6866000000000003</v>
      </c>
      <c r="S34" s="23"/>
      <c r="T34" s="23"/>
      <c r="U34" s="22"/>
      <c r="V34" s="22">
        <f t="shared" si="5"/>
        <v>-0.84213202524451891</v>
      </c>
      <c r="W34" s="22">
        <f t="shared" si="6"/>
        <v>-0.84213202524451891</v>
      </c>
      <c r="X34" s="22">
        <v>2.5074000000000001</v>
      </c>
      <c r="Y34" s="22">
        <v>2.9279999999999999</v>
      </c>
      <c r="Z34" s="22">
        <v>3.1640000000000001</v>
      </c>
      <c r="AA34" s="22">
        <v>18.171399999999998</v>
      </c>
      <c r="AB34" s="22">
        <v>43.747399999999999</v>
      </c>
      <c r="AC34" s="22">
        <v>30.042999999999999</v>
      </c>
      <c r="AD34" s="22" t="s">
        <v>63</v>
      </c>
      <c r="AE34" s="22">
        <f>S34*G34</f>
        <v>0</v>
      </c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</row>
    <row r="35" spans="1:53" x14ac:dyDescent="0.25">
      <c r="A35" s="1" t="s">
        <v>68</v>
      </c>
      <c r="B35" s="1" t="s">
        <v>31</v>
      </c>
      <c r="C35" s="1">
        <v>157</v>
      </c>
      <c r="D35" s="1">
        <v>30</v>
      </c>
      <c r="E35" s="1">
        <v>59</v>
      </c>
      <c r="F35" s="1">
        <v>128</v>
      </c>
      <c r="G35" s="6">
        <v>0.14000000000000001</v>
      </c>
      <c r="H35" s="1">
        <v>180</v>
      </c>
      <c r="I35" s="1">
        <v>9988391</v>
      </c>
      <c r="J35" s="1">
        <v>59</v>
      </c>
      <c r="K35" s="1">
        <f t="shared" si="2"/>
        <v>0</v>
      </c>
      <c r="L35" s="1"/>
      <c r="M35" s="1"/>
      <c r="N35" s="1">
        <v>58</v>
      </c>
      <c r="O35" s="12">
        <f t="shared" ref="O35:O36" si="11">N35-D35</f>
        <v>28</v>
      </c>
      <c r="P35" s="12">
        <v>30</v>
      </c>
      <c r="Q35" s="1">
        <v>213</v>
      </c>
      <c r="R35" s="1">
        <f t="shared" si="4"/>
        <v>11.8</v>
      </c>
      <c r="S35" s="5"/>
      <c r="T35" s="5"/>
      <c r="U35" s="1"/>
      <c r="V35" s="1">
        <f t="shared" si="5"/>
        <v>31.440677966101692</v>
      </c>
      <c r="W35" s="1">
        <f t="shared" si="6"/>
        <v>31.440677966101692</v>
      </c>
      <c r="X35" s="1">
        <v>21.4</v>
      </c>
      <c r="Y35" s="1">
        <v>12.8</v>
      </c>
      <c r="Z35" s="1">
        <v>16.2</v>
      </c>
      <c r="AA35" s="1">
        <v>11.4</v>
      </c>
      <c r="AB35" s="1">
        <v>20.8</v>
      </c>
      <c r="AC35" s="1">
        <v>12</v>
      </c>
      <c r="AD35" s="1"/>
      <c r="AE35" s="1">
        <f t="shared" si="7"/>
        <v>0</v>
      </c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</row>
    <row r="36" spans="1:53" x14ac:dyDescent="0.25">
      <c r="A36" s="1" t="s">
        <v>69</v>
      </c>
      <c r="B36" s="1" t="s">
        <v>31</v>
      </c>
      <c r="C36" s="1">
        <v>317</v>
      </c>
      <c r="D36" s="1">
        <v>1</v>
      </c>
      <c r="E36" s="1">
        <v>115</v>
      </c>
      <c r="F36" s="1">
        <v>168</v>
      </c>
      <c r="G36" s="6">
        <v>0.18</v>
      </c>
      <c r="H36" s="1">
        <v>270</v>
      </c>
      <c r="I36" s="1">
        <v>9988681</v>
      </c>
      <c r="J36" s="1">
        <v>118</v>
      </c>
      <c r="K36" s="1">
        <f t="shared" si="2"/>
        <v>-3</v>
      </c>
      <c r="L36" s="1"/>
      <c r="M36" s="1"/>
      <c r="N36" s="1">
        <v>486.99999999999989</v>
      </c>
      <c r="O36" s="12">
        <f t="shared" si="11"/>
        <v>485.99999999999989</v>
      </c>
      <c r="P36" s="12">
        <v>480</v>
      </c>
      <c r="Q36" s="1"/>
      <c r="R36" s="1">
        <f t="shared" si="4"/>
        <v>23</v>
      </c>
      <c r="S36" s="5"/>
      <c r="T36" s="5"/>
      <c r="U36" s="1"/>
      <c r="V36" s="1">
        <f t="shared" si="5"/>
        <v>28.173913043478262</v>
      </c>
      <c r="W36" s="1">
        <f t="shared" si="6"/>
        <v>28.173913043478262</v>
      </c>
      <c r="X36" s="1">
        <v>34.799999999999997</v>
      </c>
      <c r="Y36" s="1">
        <v>38.799999999999997</v>
      </c>
      <c r="Z36" s="1">
        <v>35.6</v>
      </c>
      <c r="AA36" s="1">
        <v>37</v>
      </c>
      <c r="AB36" s="1">
        <v>40</v>
      </c>
      <c r="AC36" s="1">
        <v>41</v>
      </c>
      <c r="AD36" s="1"/>
      <c r="AE36" s="1">
        <f t="shared" si="7"/>
        <v>0</v>
      </c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</row>
    <row r="37" spans="1:53" x14ac:dyDescent="0.25">
      <c r="A37" s="22" t="s">
        <v>72</v>
      </c>
      <c r="B37" s="22" t="s">
        <v>39</v>
      </c>
      <c r="C37" s="22">
        <v>-0.27</v>
      </c>
      <c r="D37" s="22">
        <v>0.27</v>
      </c>
      <c r="E37" s="22"/>
      <c r="F37" s="22"/>
      <c r="G37" s="21">
        <v>0</v>
      </c>
      <c r="H37" s="22">
        <v>120</v>
      </c>
      <c r="I37" s="22" t="s">
        <v>73</v>
      </c>
      <c r="J37" s="22"/>
      <c r="K37" s="22">
        <f t="shared" si="2"/>
        <v>0</v>
      </c>
      <c r="L37" s="22"/>
      <c r="M37" s="22"/>
      <c r="N37" s="22"/>
      <c r="O37" s="25"/>
      <c r="P37" s="25"/>
      <c r="Q37" s="22"/>
      <c r="R37" s="22">
        <f t="shared" si="4"/>
        <v>0</v>
      </c>
      <c r="S37" s="23"/>
      <c r="T37" s="23"/>
      <c r="U37" s="22"/>
      <c r="V37" s="22" t="e">
        <f t="shared" si="5"/>
        <v>#DIV/0!</v>
      </c>
      <c r="W37" s="22" t="e">
        <f t="shared" si="6"/>
        <v>#DIV/0!</v>
      </c>
      <c r="X37" s="22">
        <v>0.67359999999999998</v>
      </c>
      <c r="Y37" s="22">
        <v>1.3184</v>
      </c>
      <c r="Z37" s="22">
        <v>14.824400000000001</v>
      </c>
      <c r="AA37" s="22">
        <v>7.8019999999999996</v>
      </c>
      <c r="AB37" s="22">
        <v>5.3807999999999998</v>
      </c>
      <c r="AC37" s="22">
        <v>5.9480000000000004</v>
      </c>
      <c r="AD37" s="22" t="s">
        <v>74</v>
      </c>
      <c r="AE37" s="22">
        <f t="shared" si="7"/>
        <v>0</v>
      </c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</row>
    <row r="38" spans="1:53" x14ac:dyDescent="0.25">
      <c r="A38" s="1" t="s">
        <v>75</v>
      </c>
      <c r="B38" s="1" t="s">
        <v>39</v>
      </c>
      <c r="C38" s="1"/>
      <c r="D38" s="1">
        <v>93.837999999999994</v>
      </c>
      <c r="E38" s="1"/>
      <c r="F38" s="1">
        <v>93.837999999999994</v>
      </c>
      <c r="G38" s="6">
        <v>1</v>
      </c>
      <c r="H38" s="1">
        <v>120</v>
      </c>
      <c r="I38" s="1">
        <v>8785198</v>
      </c>
      <c r="J38" s="1"/>
      <c r="K38" s="1">
        <f t="shared" si="2"/>
        <v>0</v>
      </c>
      <c r="L38" s="1"/>
      <c r="M38" s="1"/>
      <c r="N38" s="1"/>
      <c r="O38" s="12">
        <f t="shared" ref="O38:O43" si="12">N38-D38</f>
        <v>-93.837999999999994</v>
      </c>
      <c r="P38" s="12"/>
      <c r="Q38" s="1">
        <v>312.07</v>
      </c>
      <c r="R38" s="1">
        <f t="shared" si="4"/>
        <v>0</v>
      </c>
      <c r="S38" s="5"/>
      <c r="T38" s="5"/>
      <c r="U38" s="1"/>
      <c r="V38" s="1" t="e">
        <f t="shared" si="5"/>
        <v>#DIV/0!</v>
      </c>
      <c r="W38" s="1" t="e">
        <f t="shared" si="6"/>
        <v>#DIV/0!</v>
      </c>
      <c r="X38" s="1">
        <v>14.185</v>
      </c>
      <c r="Y38" s="1">
        <v>1.1859999999999999</v>
      </c>
      <c r="Z38" s="1">
        <v>5.8150000000000004</v>
      </c>
      <c r="AA38" s="1">
        <v>9.5936000000000003</v>
      </c>
      <c r="AB38" s="1">
        <v>5.3456000000000001</v>
      </c>
      <c r="AC38" s="1">
        <v>6.9180000000000001</v>
      </c>
      <c r="AD38" s="1" t="s">
        <v>76</v>
      </c>
      <c r="AE38" s="1">
        <f t="shared" si="7"/>
        <v>0</v>
      </c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</row>
    <row r="39" spans="1:53" x14ac:dyDescent="0.25">
      <c r="A39" s="17" t="s">
        <v>77</v>
      </c>
      <c r="B39" s="1" t="s">
        <v>39</v>
      </c>
      <c r="C39" s="1"/>
      <c r="D39" s="1"/>
      <c r="E39" s="1"/>
      <c r="F39" s="1"/>
      <c r="G39" s="6">
        <v>1</v>
      </c>
      <c r="H39" s="1">
        <v>180</v>
      </c>
      <c r="I39" s="1">
        <v>5038619</v>
      </c>
      <c r="J39" s="1"/>
      <c r="K39" s="1">
        <f t="shared" si="2"/>
        <v>0</v>
      </c>
      <c r="L39" s="1"/>
      <c r="M39" s="1"/>
      <c r="N39" s="1"/>
      <c r="O39" s="12"/>
      <c r="P39" s="12"/>
      <c r="Q39" s="1">
        <v>0</v>
      </c>
      <c r="R39" s="1">
        <f t="shared" si="4"/>
        <v>0</v>
      </c>
      <c r="S39" s="5">
        <v>50</v>
      </c>
      <c r="T39" s="5"/>
      <c r="U39" s="1"/>
      <c r="V39" s="1" t="e">
        <f t="shared" si="5"/>
        <v>#DIV/0!</v>
      </c>
      <c r="W39" s="1" t="e">
        <f t="shared" si="6"/>
        <v>#DIV/0!</v>
      </c>
      <c r="X39" s="1">
        <v>0</v>
      </c>
      <c r="Y39" s="1">
        <v>0</v>
      </c>
      <c r="Z39" s="1">
        <v>0</v>
      </c>
      <c r="AA39" s="1">
        <v>0</v>
      </c>
      <c r="AB39" s="1">
        <v>-1.8340000000000001</v>
      </c>
      <c r="AC39" s="1">
        <v>1.4139999999999999</v>
      </c>
      <c r="AD39" s="1" t="s">
        <v>78</v>
      </c>
      <c r="AE39" s="1">
        <f t="shared" si="7"/>
        <v>50</v>
      </c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</row>
    <row r="40" spans="1:53" x14ac:dyDescent="0.25">
      <c r="A40" s="1" t="s">
        <v>79</v>
      </c>
      <c r="B40" s="1" t="s">
        <v>31</v>
      </c>
      <c r="C40" s="1">
        <v>807</v>
      </c>
      <c r="D40" s="1">
        <v>678</v>
      </c>
      <c r="E40" s="1">
        <v>431</v>
      </c>
      <c r="F40" s="1">
        <v>1027</v>
      </c>
      <c r="G40" s="6">
        <v>0.1</v>
      </c>
      <c r="H40" s="1">
        <v>60</v>
      </c>
      <c r="I40" s="1">
        <v>8444187</v>
      </c>
      <c r="J40" s="1">
        <v>444</v>
      </c>
      <c r="K40" s="1">
        <f t="shared" si="2"/>
        <v>-13</v>
      </c>
      <c r="L40" s="1"/>
      <c r="M40" s="1"/>
      <c r="N40" s="1">
        <v>845</v>
      </c>
      <c r="O40" s="12">
        <f t="shared" si="12"/>
        <v>167</v>
      </c>
      <c r="P40" s="12"/>
      <c r="Q40" s="1">
        <v>160.80000000000021</v>
      </c>
      <c r="R40" s="1">
        <f t="shared" si="4"/>
        <v>86.2</v>
      </c>
      <c r="S40" s="5">
        <f t="shared" ref="S40:S41" si="13">18*R40-F40-P40-Q40</f>
        <v>363.79999999999995</v>
      </c>
      <c r="T40" s="5"/>
      <c r="U40" s="1"/>
      <c r="V40" s="1">
        <f t="shared" si="5"/>
        <v>18</v>
      </c>
      <c r="W40" s="1">
        <f t="shared" si="6"/>
        <v>13.779582366589329</v>
      </c>
      <c r="X40" s="1">
        <v>82.4</v>
      </c>
      <c r="Y40" s="1">
        <v>83.2</v>
      </c>
      <c r="Z40" s="1">
        <v>89.8</v>
      </c>
      <c r="AA40" s="1">
        <v>95.8</v>
      </c>
      <c r="AB40" s="1">
        <v>125.2</v>
      </c>
      <c r="AC40" s="1">
        <v>104.8</v>
      </c>
      <c r="AD40" s="1"/>
      <c r="AE40" s="1">
        <f t="shared" si="7"/>
        <v>36.379999999999995</v>
      </c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</row>
    <row r="41" spans="1:53" x14ac:dyDescent="0.25">
      <c r="A41" s="1" t="s">
        <v>80</v>
      </c>
      <c r="B41" s="1" t="s">
        <v>31</v>
      </c>
      <c r="C41" s="1">
        <v>493</v>
      </c>
      <c r="D41" s="1">
        <v>444</v>
      </c>
      <c r="E41" s="1">
        <v>246</v>
      </c>
      <c r="F41" s="1">
        <v>688</v>
      </c>
      <c r="G41" s="6">
        <v>0.1</v>
      </c>
      <c r="H41" s="1">
        <v>90</v>
      </c>
      <c r="I41" s="1">
        <v>8444194</v>
      </c>
      <c r="J41" s="1">
        <v>256</v>
      </c>
      <c r="K41" s="1">
        <f t="shared" si="2"/>
        <v>-10</v>
      </c>
      <c r="L41" s="1"/>
      <c r="M41" s="1"/>
      <c r="N41" s="1">
        <v>443</v>
      </c>
      <c r="O41" s="12"/>
      <c r="P41" s="12"/>
      <c r="Q41" s="1"/>
      <c r="R41" s="1">
        <f t="shared" si="4"/>
        <v>49.2</v>
      </c>
      <c r="S41" s="5">
        <f t="shared" si="13"/>
        <v>197.60000000000002</v>
      </c>
      <c r="T41" s="5"/>
      <c r="U41" s="1"/>
      <c r="V41" s="1">
        <f t="shared" si="5"/>
        <v>18</v>
      </c>
      <c r="W41" s="1">
        <f t="shared" si="6"/>
        <v>13.983739837398373</v>
      </c>
      <c r="X41" s="1">
        <v>42.4</v>
      </c>
      <c r="Y41" s="1">
        <v>46.2</v>
      </c>
      <c r="Z41" s="1">
        <v>49.2</v>
      </c>
      <c r="AA41" s="1">
        <v>60.4</v>
      </c>
      <c r="AB41" s="1">
        <v>69.599999999999994</v>
      </c>
      <c r="AC41" s="1">
        <v>58.6</v>
      </c>
      <c r="AD41" s="1"/>
      <c r="AE41" s="1">
        <f t="shared" si="7"/>
        <v>19.760000000000005</v>
      </c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</row>
    <row r="42" spans="1:53" ht="15.75" thickBot="1" x14ac:dyDescent="0.3">
      <c r="A42" s="1" t="s">
        <v>81</v>
      </c>
      <c r="B42" s="1" t="s">
        <v>31</v>
      </c>
      <c r="C42" s="1">
        <v>290</v>
      </c>
      <c r="D42" s="1">
        <v>13</v>
      </c>
      <c r="E42" s="1">
        <v>158</v>
      </c>
      <c r="F42" s="1">
        <v>145</v>
      </c>
      <c r="G42" s="6">
        <v>0.2</v>
      </c>
      <c r="H42" s="1">
        <v>120</v>
      </c>
      <c r="I42" s="1">
        <v>783798</v>
      </c>
      <c r="J42" s="1">
        <v>163</v>
      </c>
      <c r="K42" s="1">
        <f t="shared" si="2"/>
        <v>-5</v>
      </c>
      <c r="L42" s="1"/>
      <c r="M42" s="1"/>
      <c r="N42" s="1"/>
      <c r="O42" s="12"/>
      <c r="P42" s="12"/>
      <c r="Q42" s="1">
        <v>730.8</v>
      </c>
      <c r="R42" s="1">
        <f t="shared" si="4"/>
        <v>31.6</v>
      </c>
      <c r="S42" s="5"/>
      <c r="T42" s="5"/>
      <c r="U42" s="1"/>
      <c r="V42" s="1">
        <f t="shared" si="5"/>
        <v>27.715189873417717</v>
      </c>
      <c r="W42" s="1">
        <f t="shared" si="6"/>
        <v>27.715189873417717</v>
      </c>
      <c r="X42" s="1">
        <v>46.4</v>
      </c>
      <c r="Y42" s="1">
        <v>13</v>
      </c>
      <c r="Z42" s="1">
        <v>31</v>
      </c>
      <c r="AA42" s="1">
        <v>23.6</v>
      </c>
      <c r="AB42" s="1">
        <v>20</v>
      </c>
      <c r="AC42" s="1">
        <v>33.799999999999997</v>
      </c>
      <c r="AD42" s="1"/>
      <c r="AE42" s="1">
        <f t="shared" si="7"/>
        <v>0</v>
      </c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</row>
    <row r="43" spans="1:53" x14ac:dyDescent="0.25">
      <c r="A43" s="14" t="s">
        <v>82</v>
      </c>
      <c r="B43" s="15" t="s">
        <v>39</v>
      </c>
      <c r="C43" s="15">
        <v>739.726</v>
      </c>
      <c r="D43" s="15"/>
      <c r="E43" s="15">
        <v>74.665000000000006</v>
      </c>
      <c r="F43" s="16">
        <v>587.41200000000003</v>
      </c>
      <c r="G43" s="6">
        <v>1</v>
      </c>
      <c r="H43" s="1">
        <v>120</v>
      </c>
      <c r="I43" s="1">
        <v>783811</v>
      </c>
      <c r="J43" s="1">
        <v>80.5</v>
      </c>
      <c r="K43" s="1">
        <f t="shared" si="2"/>
        <v>-5.8349999999999937</v>
      </c>
      <c r="L43" s="1"/>
      <c r="M43" s="1"/>
      <c r="N43" s="1">
        <v>200</v>
      </c>
      <c r="O43" s="12">
        <f t="shared" si="12"/>
        <v>200</v>
      </c>
      <c r="P43" s="12"/>
      <c r="Q43" s="1"/>
      <c r="R43" s="1">
        <f t="shared" si="4"/>
        <v>14.933000000000002</v>
      </c>
      <c r="S43" s="5"/>
      <c r="T43" s="5"/>
      <c r="U43" s="1"/>
      <c r="V43" s="1">
        <f t="shared" si="5"/>
        <v>39.336503046943008</v>
      </c>
      <c r="W43" s="1">
        <f t="shared" si="6"/>
        <v>39.336503046943008</v>
      </c>
      <c r="X43" s="1">
        <v>37.110599999999998</v>
      </c>
      <c r="Y43" s="1">
        <v>17.4254</v>
      </c>
      <c r="Z43" s="1">
        <v>21.837599999999998</v>
      </c>
      <c r="AA43" s="1">
        <v>1.2727999999999999</v>
      </c>
      <c r="AB43" s="1">
        <v>9.3704000000000001</v>
      </c>
      <c r="AC43" s="1">
        <v>21.301200000000001</v>
      </c>
      <c r="AD43" s="1"/>
      <c r="AE43" s="1">
        <f t="shared" si="7"/>
        <v>0</v>
      </c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</row>
    <row r="44" spans="1:53" ht="15.75" thickBot="1" x14ac:dyDescent="0.3">
      <c r="A44" s="18" t="s">
        <v>83</v>
      </c>
      <c r="B44" s="19" t="s">
        <v>39</v>
      </c>
      <c r="C44" s="19">
        <v>-67.929000000000002</v>
      </c>
      <c r="D44" s="19">
        <v>77.721000000000004</v>
      </c>
      <c r="E44" s="19">
        <v>11.318</v>
      </c>
      <c r="F44" s="20">
        <v>-3.226</v>
      </c>
      <c r="G44" s="21">
        <v>0</v>
      </c>
      <c r="H44" s="22" t="e">
        <v>#N/A</v>
      </c>
      <c r="I44" s="22" t="s">
        <v>40</v>
      </c>
      <c r="J44" s="22">
        <v>14</v>
      </c>
      <c r="K44" s="22">
        <f t="shared" si="2"/>
        <v>-2.6820000000000004</v>
      </c>
      <c r="L44" s="22"/>
      <c r="M44" s="22"/>
      <c r="N44" s="22"/>
      <c r="O44" s="25"/>
      <c r="P44" s="25"/>
      <c r="Q44" s="22"/>
      <c r="R44" s="22">
        <f t="shared" si="4"/>
        <v>2.2635999999999998</v>
      </c>
      <c r="S44" s="23"/>
      <c r="T44" s="23"/>
      <c r="U44" s="22"/>
      <c r="V44" s="22">
        <f t="shared" si="5"/>
        <v>-1.4251634564410673</v>
      </c>
      <c r="W44" s="22">
        <f t="shared" si="6"/>
        <v>-1.4251634564410673</v>
      </c>
      <c r="X44" s="22">
        <v>0.64039999999999997</v>
      </c>
      <c r="Y44" s="22">
        <v>12.945399999999999</v>
      </c>
      <c r="Z44" s="22">
        <v>31.5806</v>
      </c>
      <c r="AA44" s="22">
        <v>31.589600000000001</v>
      </c>
      <c r="AB44" s="22">
        <v>14.271599999999999</v>
      </c>
      <c r="AC44" s="22">
        <v>0</v>
      </c>
      <c r="AD44" s="22"/>
      <c r="AE44" s="22">
        <f t="shared" si="7"/>
        <v>0</v>
      </c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</row>
    <row r="45" spans="1:53" ht="15.75" thickBot="1" x14ac:dyDescent="0.3">
      <c r="A45" s="1" t="s">
        <v>84</v>
      </c>
      <c r="B45" s="1" t="s">
        <v>31</v>
      </c>
      <c r="C45" s="1">
        <v>334</v>
      </c>
      <c r="D45" s="1">
        <v>7</v>
      </c>
      <c r="E45" s="1">
        <v>112</v>
      </c>
      <c r="F45" s="1">
        <v>229</v>
      </c>
      <c r="G45" s="6">
        <v>0.2</v>
      </c>
      <c r="H45" s="1">
        <v>120</v>
      </c>
      <c r="I45" s="1">
        <v>783804</v>
      </c>
      <c r="J45" s="1">
        <v>117</v>
      </c>
      <c r="K45" s="1">
        <f t="shared" si="2"/>
        <v>-5</v>
      </c>
      <c r="L45" s="1"/>
      <c r="M45" s="1"/>
      <c r="N45" s="1"/>
      <c r="O45" s="12"/>
      <c r="P45" s="12"/>
      <c r="Q45" s="17">
        <v>687.19999999999993</v>
      </c>
      <c r="R45" s="1">
        <f t="shared" si="4"/>
        <v>22.4</v>
      </c>
      <c r="S45" s="5"/>
      <c r="T45" s="5"/>
      <c r="U45" s="1"/>
      <c r="V45" s="1">
        <f t="shared" si="5"/>
        <v>40.901785714285715</v>
      </c>
      <c r="W45" s="1">
        <f t="shared" si="6"/>
        <v>40.901785714285715</v>
      </c>
      <c r="X45" s="1">
        <v>44.4</v>
      </c>
      <c r="Y45" s="1">
        <v>12.8</v>
      </c>
      <c r="Z45" s="1">
        <v>31.2</v>
      </c>
      <c r="AA45" s="1">
        <v>30</v>
      </c>
      <c r="AB45" s="1">
        <v>21.2</v>
      </c>
      <c r="AC45" s="1">
        <v>28.2</v>
      </c>
      <c r="AD45" s="1"/>
      <c r="AE45" s="1">
        <f t="shared" si="7"/>
        <v>0</v>
      </c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</row>
    <row r="46" spans="1:53" x14ac:dyDescent="0.25">
      <c r="A46" s="14" t="s">
        <v>85</v>
      </c>
      <c r="B46" s="15" t="s">
        <v>39</v>
      </c>
      <c r="C46" s="15">
        <v>1441.886</v>
      </c>
      <c r="D46" s="15"/>
      <c r="E46" s="15">
        <v>230.50200000000001</v>
      </c>
      <c r="F46" s="16">
        <v>1173.6400000000001</v>
      </c>
      <c r="G46" s="6">
        <v>1</v>
      </c>
      <c r="H46" s="1">
        <v>120</v>
      </c>
      <c r="I46" s="1">
        <v>783828</v>
      </c>
      <c r="J46" s="1">
        <v>231</v>
      </c>
      <c r="K46" s="1">
        <f t="shared" si="2"/>
        <v>-0.49799999999999045</v>
      </c>
      <c r="L46" s="1"/>
      <c r="M46" s="1"/>
      <c r="N46" s="1">
        <v>400</v>
      </c>
      <c r="O46" s="12">
        <f t="shared" ref="O46" si="14">N46-D46</f>
        <v>400</v>
      </c>
      <c r="P46" s="12"/>
      <c r="Q46" s="1"/>
      <c r="R46" s="1">
        <f t="shared" si="4"/>
        <v>46.1004</v>
      </c>
      <c r="S46" s="5"/>
      <c r="T46" s="5"/>
      <c r="U46" s="1"/>
      <c r="V46" s="1">
        <f>(F46+Q46+S46+P46)/R46</f>
        <v>25.458347432994074</v>
      </c>
      <c r="W46" s="1">
        <f t="shared" si="6"/>
        <v>25.458347432994074</v>
      </c>
      <c r="X46" s="1">
        <v>25.420400000000001</v>
      </c>
      <c r="Y46" s="1">
        <v>0</v>
      </c>
      <c r="Z46" s="1">
        <v>31.614599999999999</v>
      </c>
      <c r="AA46" s="1">
        <v>48.161200000000001</v>
      </c>
      <c r="AB46" s="1">
        <v>61.755800000000001</v>
      </c>
      <c r="AC46" s="1">
        <v>53.356000000000002</v>
      </c>
      <c r="AD46" s="1" t="s">
        <v>67</v>
      </c>
      <c r="AE46" s="1">
        <f t="shared" si="7"/>
        <v>0</v>
      </c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</row>
    <row r="47" spans="1:53" ht="15.75" thickBot="1" x14ac:dyDescent="0.3">
      <c r="A47" s="18" t="s">
        <v>86</v>
      </c>
      <c r="B47" s="19" t="s">
        <v>39</v>
      </c>
      <c r="C47" s="19">
        <v>-10.286</v>
      </c>
      <c r="D47" s="19">
        <v>10.286</v>
      </c>
      <c r="E47" s="19">
        <v>3.7080000000000002</v>
      </c>
      <c r="F47" s="20">
        <v>-3.7080000000000002</v>
      </c>
      <c r="G47" s="21">
        <v>0</v>
      </c>
      <c r="H47" s="22" t="e">
        <v>#N/A</v>
      </c>
      <c r="I47" s="22" t="s">
        <v>40</v>
      </c>
      <c r="J47" s="22">
        <v>3.5</v>
      </c>
      <c r="K47" s="22">
        <f t="shared" si="2"/>
        <v>0.20800000000000018</v>
      </c>
      <c r="L47" s="22"/>
      <c r="M47" s="22"/>
      <c r="N47" s="22"/>
      <c r="O47" s="25"/>
      <c r="P47" s="25"/>
      <c r="Q47" s="22"/>
      <c r="R47" s="22">
        <f t="shared" si="4"/>
        <v>0.74160000000000004</v>
      </c>
      <c r="S47" s="23"/>
      <c r="T47" s="23"/>
      <c r="U47" s="22"/>
      <c r="V47" s="22">
        <f t="shared" si="5"/>
        <v>-5</v>
      </c>
      <c r="W47" s="22">
        <f t="shared" si="6"/>
        <v>-5</v>
      </c>
      <c r="X47" s="22">
        <v>2.0571999999999999</v>
      </c>
      <c r="Y47" s="22">
        <v>0</v>
      </c>
      <c r="Z47" s="22">
        <v>8.7476000000000003</v>
      </c>
      <c r="AA47" s="22">
        <v>16.68</v>
      </c>
      <c r="AB47" s="22">
        <v>0</v>
      </c>
      <c r="AC47" s="22">
        <v>4.1176000000000004</v>
      </c>
      <c r="AD47" s="22"/>
      <c r="AE47" s="22">
        <f t="shared" si="7"/>
        <v>0</v>
      </c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</row>
    <row r="48" spans="1:53" x14ac:dyDescent="0.25">
      <c r="A48" s="9"/>
      <c r="B48" s="9"/>
      <c r="C48" s="9"/>
      <c r="D48" s="9"/>
      <c r="E48" s="9"/>
      <c r="F48" s="9"/>
      <c r="G48" s="10"/>
      <c r="H48" s="9"/>
      <c r="I48" s="9"/>
      <c r="J48" s="9"/>
      <c r="K48" s="9"/>
      <c r="L48" s="9"/>
      <c r="M48" s="9"/>
      <c r="N48" s="9"/>
      <c r="O48" s="26"/>
      <c r="P48" s="26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</row>
    <row r="49" spans="1:53" x14ac:dyDescent="0.25">
      <c r="A49" s="1" t="s">
        <v>34</v>
      </c>
      <c r="B49" s="1" t="s">
        <v>31</v>
      </c>
      <c r="C49" s="1">
        <v>2805</v>
      </c>
      <c r="D49" s="1">
        <v>2900</v>
      </c>
      <c r="E49" s="1">
        <v>580</v>
      </c>
      <c r="F49" s="1">
        <v>5084</v>
      </c>
      <c r="G49" s="6">
        <v>0.18</v>
      </c>
      <c r="H49" s="1">
        <v>120</v>
      </c>
      <c r="I49" s="1"/>
      <c r="J49" s="1">
        <v>589</v>
      </c>
      <c r="K49" s="1">
        <f>E49-J49</f>
        <v>-9</v>
      </c>
      <c r="L49" s="1"/>
      <c r="M49" s="1"/>
      <c r="N49" s="1"/>
      <c r="O49" s="12">
        <f t="shared" ref="O49" si="15">N49-D49</f>
        <v>-2900</v>
      </c>
      <c r="P49" s="12">
        <v>-2900</v>
      </c>
      <c r="Q49" s="1">
        <v>1050</v>
      </c>
      <c r="R49" s="1">
        <f t="shared" ref="R49:R50" si="16">E49/5</f>
        <v>116</v>
      </c>
      <c r="S49" s="5"/>
      <c r="T49" s="5"/>
      <c r="U49" s="1"/>
      <c r="V49" s="1">
        <f>(F49+Q49+S49+P49)/R49</f>
        <v>27.879310344827587</v>
      </c>
      <c r="W49" s="1">
        <f t="shared" ref="W49:W50" si="17">(F49+Q49+P49)/R49</f>
        <v>27.879310344827587</v>
      </c>
      <c r="X49" s="1">
        <v>130.4</v>
      </c>
      <c r="Y49" s="1">
        <v>112.6</v>
      </c>
      <c r="Z49" s="1">
        <v>135.19999999999999</v>
      </c>
      <c r="AA49" s="1">
        <v>169</v>
      </c>
      <c r="AB49" s="1">
        <v>178.2</v>
      </c>
      <c r="AC49" s="1">
        <v>140</v>
      </c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</row>
    <row r="50" spans="1:53" x14ac:dyDescent="0.25">
      <c r="A50" s="1" t="s">
        <v>35</v>
      </c>
      <c r="B50" s="1" t="s">
        <v>31</v>
      </c>
      <c r="C50" s="1">
        <v>7473</v>
      </c>
      <c r="D50" s="1"/>
      <c r="E50" s="1">
        <v>1455</v>
      </c>
      <c r="F50" s="1">
        <v>6013</v>
      </c>
      <c r="G50" s="6">
        <v>0.18</v>
      </c>
      <c r="H50" s="1">
        <v>120</v>
      </c>
      <c r="I50" s="1"/>
      <c r="J50" s="1">
        <v>1479</v>
      </c>
      <c r="K50" s="1">
        <f>E50-J50</f>
        <v>-24</v>
      </c>
      <c r="L50" s="1"/>
      <c r="M50" s="1"/>
      <c r="N50" s="1"/>
      <c r="O50" s="12"/>
      <c r="P50" s="12"/>
      <c r="Q50" s="1">
        <v>3400</v>
      </c>
      <c r="R50" s="1">
        <f t="shared" si="16"/>
        <v>291</v>
      </c>
      <c r="S50" s="5"/>
      <c r="T50" s="5"/>
      <c r="U50" s="1"/>
      <c r="V50" s="1">
        <f t="shared" ref="V50" si="18">(F50+Q50+S50+P50)/R50</f>
        <v>32.34707903780069</v>
      </c>
      <c r="W50" s="1">
        <f t="shared" si="17"/>
        <v>32.34707903780069</v>
      </c>
      <c r="X50" s="1">
        <v>357.6</v>
      </c>
      <c r="Y50" s="1">
        <v>304.39999999999998</v>
      </c>
      <c r="Z50" s="1">
        <v>396</v>
      </c>
      <c r="AA50" s="1">
        <v>359.2</v>
      </c>
      <c r="AB50" s="1">
        <v>415.8</v>
      </c>
      <c r="AC50" s="1">
        <v>388.2</v>
      </c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</row>
    <row r="51" spans="1:53" x14ac:dyDescent="0.25">
      <c r="A51" s="1"/>
      <c r="B51" s="1"/>
      <c r="C51" s="1"/>
      <c r="D51" s="1"/>
      <c r="E51" s="1"/>
      <c r="F51" s="1"/>
      <c r="G51" s="6"/>
      <c r="H51" s="1"/>
      <c r="I51" s="1"/>
      <c r="J51" s="1"/>
      <c r="K51" s="1"/>
      <c r="L51" s="1"/>
      <c r="M51" s="1"/>
      <c r="N51" s="1"/>
      <c r="O51" s="12"/>
      <c r="P51" s="12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</row>
    <row r="52" spans="1:53" x14ac:dyDescent="0.25">
      <c r="A52" s="1"/>
      <c r="B52" s="1"/>
      <c r="C52" s="1"/>
      <c r="D52" s="1"/>
      <c r="E52" s="1"/>
      <c r="F52" s="1"/>
      <c r="G52" s="6"/>
      <c r="H52" s="1"/>
      <c r="I52" s="1"/>
      <c r="J52" s="1"/>
      <c r="K52" s="1"/>
      <c r="L52" s="1"/>
      <c r="M52" s="1"/>
      <c r="N52" s="1"/>
      <c r="O52" s="12"/>
      <c r="P52" s="12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</row>
    <row r="53" spans="1:53" x14ac:dyDescent="0.25">
      <c r="A53" s="1"/>
      <c r="B53" s="1"/>
      <c r="C53" s="1"/>
      <c r="D53" s="1"/>
      <c r="E53" s="1"/>
      <c r="F53" s="1"/>
      <c r="G53" s="6"/>
      <c r="H53" s="1"/>
      <c r="I53" s="1"/>
      <c r="J53" s="1"/>
      <c r="K53" s="1"/>
      <c r="L53" s="1"/>
      <c r="M53" s="1"/>
      <c r="N53" s="1"/>
      <c r="O53" s="12"/>
      <c r="P53" s="12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</row>
    <row r="54" spans="1:53" x14ac:dyDescent="0.25">
      <c r="A54" s="1"/>
      <c r="B54" s="1"/>
      <c r="C54" s="1"/>
      <c r="D54" s="1"/>
      <c r="E54" s="1"/>
      <c r="F54" s="1"/>
      <c r="G54" s="6"/>
      <c r="H54" s="1"/>
      <c r="I54" s="1"/>
      <c r="J54" s="1"/>
      <c r="K54" s="1"/>
      <c r="L54" s="1"/>
      <c r="M54" s="1"/>
      <c r="N54" s="1"/>
      <c r="O54" s="12"/>
      <c r="P54" s="12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</row>
    <row r="55" spans="1:53" x14ac:dyDescent="0.25">
      <c r="A55" s="1"/>
      <c r="B55" s="1"/>
      <c r="C55" s="1"/>
      <c r="D55" s="1"/>
      <c r="E55" s="1"/>
      <c r="F55" s="1"/>
      <c r="G55" s="6"/>
      <c r="H55" s="1"/>
      <c r="I55" s="1"/>
      <c r="J55" s="1"/>
      <c r="K55" s="1"/>
      <c r="L55" s="1"/>
      <c r="M55" s="1"/>
      <c r="N55" s="1"/>
      <c r="O55" s="12"/>
      <c r="P55" s="12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</row>
    <row r="56" spans="1:53" x14ac:dyDescent="0.25">
      <c r="A56" s="1"/>
      <c r="B56" s="1"/>
      <c r="C56" s="1"/>
      <c r="D56" s="1"/>
      <c r="E56" s="1"/>
      <c r="F56" s="1"/>
      <c r="G56" s="6"/>
      <c r="H56" s="1"/>
      <c r="I56" s="1"/>
      <c r="J56" s="1"/>
      <c r="K56" s="1"/>
      <c r="L56" s="1"/>
      <c r="M56" s="1"/>
      <c r="N56" s="1"/>
      <c r="O56" s="12"/>
      <c r="P56" s="12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</row>
    <row r="57" spans="1:53" x14ac:dyDescent="0.25">
      <c r="A57" s="1"/>
      <c r="B57" s="1"/>
      <c r="C57" s="1"/>
      <c r="D57" s="1"/>
      <c r="E57" s="1"/>
      <c r="F57" s="1"/>
      <c r="G57" s="6"/>
      <c r="H57" s="1"/>
      <c r="I57" s="1"/>
      <c r="J57" s="1"/>
      <c r="K57" s="1"/>
      <c r="L57" s="1"/>
      <c r="M57" s="1"/>
      <c r="N57" s="1"/>
      <c r="O57" s="12"/>
      <c r="P57" s="12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</row>
    <row r="58" spans="1:53" x14ac:dyDescent="0.25">
      <c r="A58" s="1"/>
      <c r="B58" s="1"/>
      <c r="C58" s="1"/>
      <c r="D58" s="1"/>
      <c r="E58" s="1"/>
      <c r="F58" s="1"/>
      <c r="G58" s="6"/>
      <c r="H58" s="1"/>
      <c r="I58" s="1"/>
      <c r="J58" s="1"/>
      <c r="K58" s="1"/>
      <c r="L58" s="1"/>
      <c r="M58" s="1"/>
      <c r="N58" s="1"/>
      <c r="O58" s="12"/>
      <c r="P58" s="12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</row>
    <row r="59" spans="1:53" x14ac:dyDescent="0.25">
      <c r="A59" s="1"/>
      <c r="B59" s="1"/>
      <c r="C59" s="1"/>
      <c r="D59" s="1"/>
      <c r="E59" s="1"/>
      <c r="F59" s="1"/>
      <c r="G59" s="6"/>
      <c r="H59" s="1"/>
      <c r="I59" s="1"/>
      <c r="J59" s="1"/>
      <c r="K59" s="1"/>
      <c r="L59" s="1"/>
      <c r="M59" s="1"/>
      <c r="N59" s="1"/>
      <c r="O59" s="12"/>
      <c r="P59" s="12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</row>
    <row r="60" spans="1:53" x14ac:dyDescent="0.25">
      <c r="A60" s="1"/>
      <c r="B60" s="1"/>
      <c r="C60" s="1"/>
      <c r="D60" s="1"/>
      <c r="E60" s="1"/>
      <c r="F60" s="1"/>
      <c r="G60" s="6"/>
      <c r="H60" s="1"/>
      <c r="I60" s="1"/>
      <c r="J60" s="1"/>
      <c r="K60" s="1"/>
      <c r="L60" s="1"/>
      <c r="M60" s="1"/>
      <c r="N60" s="1"/>
      <c r="O60" s="12"/>
      <c r="P60" s="12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</row>
    <row r="61" spans="1:53" x14ac:dyDescent="0.25">
      <c r="A61" s="1"/>
      <c r="B61" s="1"/>
      <c r="C61" s="1"/>
      <c r="D61" s="1"/>
      <c r="E61" s="1"/>
      <c r="F61" s="1"/>
      <c r="G61" s="6"/>
      <c r="H61" s="1"/>
      <c r="I61" s="1"/>
      <c r="J61" s="1"/>
      <c r="K61" s="1"/>
      <c r="L61" s="1"/>
      <c r="M61" s="1"/>
      <c r="N61" s="1"/>
      <c r="O61" s="12"/>
      <c r="P61" s="12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</row>
    <row r="62" spans="1:53" x14ac:dyDescent="0.25">
      <c r="A62" s="1"/>
      <c r="B62" s="1"/>
      <c r="C62" s="1"/>
      <c r="D62" s="1"/>
      <c r="E62" s="1"/>
      <c r="F62" s="1"/>
      <c r="G62" s="6"/>
      <c r="H62" s="1"/>
      <c r="I62" s="1"/>
      <c r="J62" s="1"/>
      <c r="K62" s="1"/>
      <c r="L62" s="1"/>
      <c r="M62" s="1"/>
      <c r="N62" s="1"/>
      <c r="O62" s="12"/>
      <c r="P62" s="12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</row>
    <row r="63" spans="1:53" x14ac:dyDescent="0.25">
      <c r="A63" s="1"/>
      <c r="B63" s="1"/>
      <c r="C63" s="1"/>
      <c r="D63" s="1"/>
      <c r="E63" s="1"/>
      <c r="F63" s="1"/>
      <c r="G63" s="6"/>
      <c r="H63" s="1"/>
      <c r="I63" s="1"/>
      <c r="J63" s="1"/>
      <c r="K63" s="1"/>
      <c r="L63" s="1"/>
      <c r="M63" s="1"/>
      <c r="N63" s="1"/>
      <c r="O63" s="12"/>
      <c r="P63" s="12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</row>
    <row r="64" spans="1:53" x14ac:dyDescent="0.25">
      <c r="A64" s="1"/>
      <c r="B64" s="1"/>
      <c r="C64" s="1"/>
      <c r="D64" s="1"/>
      <c r="E64" s="1"/>
      <c r="F64" s="1"/>
      <c r="G64" s="6"/>
      <c r="H64" s="1"/>
      <c r="I64" s="1"/>
      <c r="J64" s="1"/>
      <c r="K64" s="1"/>
      <c r="L64" s="1"/>
      <c r="M64" s="1"/>
      <c r="N64" s="1"/>
      <c r="O64" s="12"/>
      <c r="P64" s="12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</row>
    <row r="65" spans="1:53" x14ac:dyDescent="0.25">
      <c r="A65" s="1"/>
      <c r="B65" s="1"/>
      <c r="C65" s="1"/>
      <c r="D65" s="1"/>
      <c r="E65" s="1"/>
      <c r="F65" s="1"/>
      <c r="G65" s="6"/>
      <c r="H65" s="1"/>
      <c r="I65" s="1"/>
      <c r="J65" s="1"/>
      <c r="K65" s="1"/>
      <c r="L65" s="1"/>
      <c r="M65" s="1"/>
      <c r="N65" s="1"/>
      <c r="O65" s="12"/>
      <c r="P65" s="12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</row>
    <row r="66" spans="1:53" x14ac:dyDescent="0.25">
      <c r="A66" s="1"/>
      <c r="B66" s="1"/>
      <c r="C66" s="1"/>
      <c r="D66" s="1"/>
      <c r="E66" s="1"/>
      <c r="F66" s="1"/>
      <c r="G66" s="6"/>
      <c r="H66" s="1"/>
      <c r="I66" s="1"/>
      <c r="J66" s="1"/>
      <c r="K66" s="1"/>
      <c r="L66" s="1"/>
      <c r="M66" s="1"/>
      <c r="N66" s="1"/>
      <c r="O66" s="12"/>
      <c r="P66" s="12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</row>
    <row r="67" spans="1:53" x14ac:dyDescent="0.25">
      <c r="A67" s="1"/>
      <c r="B67" s="1"/>
      <c r="C67" s="1"/>
      <c r="D67" s="1"/>
      <c r="E67" s="1"/>
      <c r="F67" s="1"/>
      <c r="G67" s="6"/>
      <c r="H67" s="1"/>
      <c r="I67" s="1"/>
      <c r="J67" s="1"/>
      <c r="K67" s="1"/>
      <c r="L67" s="1"/>
      <c r="M67" s="1"/>
      <c r="N67" s="1"/>
      <c r="O67" s="12"/>
      <c r="P67" s="12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</row>
    <row r="68" spans="1:53" x14ac:dyDescent="0.25">
      <c r="A68" s="1"/>
      <c r="B68" s="1"/>
      <c r="C68" s="1"/>
      <c r="D68" s="1"/>
      <c r="E68" s="1"/>
      <c r="F68" s="1"/>
      <c r="G68" s="6"/>
      <c r="H68" s="1"/>
      <c r="I68" s="1"/>
      <c r="J68" s="1"/>
      <c r="K68" s="1"/>
      <c r="L68" s="1"/>
      <c r="M68" s="1"/>
      <c r="N68" s="1"/>
      <c r="O68" s="12"/>
      <c r="P68" s="12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</row>
    <row r="69" spans="1:53" x14ac:dyDescent="0.25">
      <c r="A69" s="1"/>
      <c r="B69" s="1"/>
      <c r="C69" s="1"/>
      <c r="D69" s="1"/>
      <c r="E69" s="1"/>
      <c r="F69" s="1"/>
      <c r="G69" s="6"/>
      <c r="H69" s="1"/>
      <c r="I69" s="1"/>
      <c r="J69" s="1"/>
      <c r="K69" s="1"/>
      <c r="L69" s="1"/>
      <c r="M69" s="1"/>
      <c r="N69" s="1"/>
      <c r="O69" s="12"/>
      <c r="P69" s="12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</row>
    <row r="70" spans="1:53" x14ac:dyDescent="0.25">
      <c r="A70" s="1"/>
      <c r="B70" s="1"/>
      <c r="C70" s="1"/>
      <c r="D70" s="1"/>
      <c r="E70" s="1"/>
      <c r="F70" s="1"/>
      <c r="G70" s="6"/>
      <c r="H70" s="1"/>
      <c r="I70" s="1"/>
      <c r="J70" s="1"/>
      <c r="K70" s="1"/>
      <c r="L70" s="1"/>
      <c r="M70" s="1"/>
      <c r="N70" s="1"/>
      <c r="O70" s="12"/>
      <c r="P70" s="12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</row>
    <row r="71" spans="1:53" x14ac:dyDescent="0.25">
      <c r="A71" s="1"/>
      <c r="B71" s="1"/>
      <c r="C71" s="1"/>
      <c r="D71" s="1"/>
      <c r="E71" s="1"/>
      <c r="F71" s="1"/>
      <c r="G71" s="6"/>
      <c r="H71" s="1"/>
      <c r="I71" s="1"/>
      <c r="J71" s="1"/>
      <c r="K71" s="1"/>
      <c r="L71" s="1"/>
      <c r="M71" s="1"/>
      <c r="N71" s="1"/>
      <c r="O71" s="12"/>
      <c r="P71" s="12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</row>
    <row r="72" spans="1:53" x14ac:dyDescent="0.25">
      <c r="A72" s="1"/>
      <c r="B72" s="1"/>
      <c r="C72" s="1"/>
      <c r="D72" s="1"/>
      <c r="E72" s="1"/>
      <c r="F72" s="1"/>
      <c r="G72" s="6"/>
      <c r="H72" s="1"/>
      <c r="I72" s="1"/>
      <c r="J72" s="1"/>
      <c r="K72" s="1"/>
      <c r="L72" s="1"/>
      <c r="M72" s="1"/>
      <c r="N72" s="1"/>
      <c r="O72" s="12"/>
      <c r="P72" s="12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</row>
    <row r="73" spans="1:53" x14ac:dyDescent="0.25">
      <c r="A73" s="1"/>
      <c r="B73" s="1"/>
      <c r="C73" s="1"/>
      <c r="D73" s="1"/>
      <c r="E73" s="1"/>
      <c r="F73" s="1"/>
      <c r="G73" s="6"/>
      <c r="H73" s="1"/>
      <c r="I73" s="1"/>
      <c r="J73" s="1"/>
      <c r="K73" s="1"/>
      <c r="L73" s="1"/>
      <c r="M73" s="1"/>
      <c r="N73" s="1"/>
      <c r="O73" s="12"/>
      <c r="P73" s="12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</row>
    <row r="74" spans="1:53" x14ac:dyDescent="0.25">
      <c r="A74" s="1"/>
      <c r="B74" s="1"/>
      <c r="C74" s="1"/>
      <c r="D74" s="1"/>
      <c r="E74" s="1"/>
      <c r="F74" s="1"/>
      <c r="G74" s="6"/>
      <c r="H74" s="1"/>
      <c r="I74" s="1"/>
      <c r="J74" s="1"/>
      <c r="K74" s="1"/>
      <c r="L74" s="1"/>
      <c r="M74" s="1"/>
      <c r="N74" s="1"/>
      <c r="O74" s="12"/>
      <c r="P74" s="12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</row>
    <row r="75" spans="1:53" x14ac:dyDescent="0.25">
      <c r="A75" s="1"/>
      <c r="B75" s="1"/>
      <c r="C75" s="1"/>
      <c r="D75" s="1"/>
      <c r="E75" s="1"/>
      <c r="F75" s="1"/>
      <c r="G75" s="6"/>
      <c r="H75" s="1"/>
      <c r="I75" s="1"/>
      <c r="J75" s="1"/>
      <c r="K75" s="1"/>
      <c r="L75" s="1"/>
      <c r="M75" s="1"/>
      <c r="N75" s="1"/>
      <c r="O75" s="12"/>
      <c r="P75" s="12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</row>
    <row r="76" spans="1:53" x14ac:dyDescent="0.25">
      <c r="A76" s="1"/>
      <c r="B76" s="1"/>
      <c r="C76" s="1"/>
      <c r="D76" s="1"/>
      <c r="E76" s="1"/>
      <c r="F76" s="1"/>
      <c r="G76" s="6"/>
      <c r="H76" s="1"/>
      <c r="I76" s="1"/>
      <c r="J76" s="1"/>
      <c r="K76" s="1"/>
      <c r="L76" s="1"/>
      <c r="M76" s="1"/>
      <c r="N76" s="1"/>
      <c r="O76" s="12"/>
      <c r="P76" s="12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</row>
    <row r="77" spans="1:53" x14ac:dyDescent="0.25">
      <c r="A77" s="1"/>
      <c r="B77" s="1"/>
      <c r="C77" s="1"/>
      <c r="D77" s="1"/>
      <c r="E77" s="1"/>
      <c r="F77" s="1"/>
      <c r="G77" s="6"/>
      <c r="H77" s="1"/>
      <c r="I77" s="1"/>
      <c r="J77" s="1"/>
      <c r="K77" s="1"/>
      <c r="L77" s="1"/>
      <c r="M77" s="1"/>
      <c r="N77" s="1"/>
      <c r="O77" s="12"/>
      <c r="P77" s="12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</row>
    <row r="78" spans="1:53" x14ac:dyDescent="0.25">
      <c r="A78" s="1"/>
      <c r="B78" s="1"/>
      <c r="C78" s="1"/>
      <c r="D78" s="1"/>
      <c r="E78" s="1"/>
      <c r="F78" s="1"/>
      <c r="G78" s="6"/>
      <c r="H78" s="1"/>
      <c r="I78" s="1"/>
      <c r="J78" s="1"/>
      <c r="K78" s="1"/>
      <c r="L78" s="1"/>
      <c r="M78" s="1"/>
      <c r="N78" s="1"/>
      <c r="O78" s="12"/>
      <c r="P78" s="12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</row>
    <row r="79" spans="1:53" x14ac:dyDescent="0.25">
      <c r="A79" s="1"/>
      <c r="B79" s="1"/>
      <c r="C79" s="1"/>
      <c r="D79" s="1"/>
      <c r="E79" s="1"/>
      <c r="F79" s="1"/>
      <c r="G79" s="6"/>
      <c r="H79" s="1"/>
      <c r="I79" s="1"/>
      <c r="J79" s="1"/>
      <c r="K79" s="1"/>
      <c r="L79" s="1"/>
      <c r="M79" s="1"/>
      <c r="N79" s="1"/>
      <c r="O79" s="12"/>
      <c r="P79" s="12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</row>
    <row r="80" spans="1:53" x14ac:dyDescent="0.25">
      <c r="A80" s="1"/>
      <c r="B80" s="1"/>
      <c r="C80" s="1"/>
      <c r="D80" s="1"/>
      <c r="E80" s="1"/>
      <c r="F80" s="1"/>
      <c r="G80" s="6"/>
      <c r="H80" s="1"/>
      <c r="I80" s="1"/>
      <c r="J80" s="1"/>
      <c r="K80" s="1"/>
      <c r="L80" s="1"/>
      <c r="M80" s="1"/>
      <c r="N80" s="1"/>
      <c r="O80" s="12"/>
      <c r="P80" s="12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</row>
    <row r="81" spans="1:53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2"/>
      <c r="P81" s="12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</row>
    <row r="82" spans="1:53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2"/>
      <c r="P82" s="12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</row>
    <row r="83" spans="1:53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2"/>
      <c r="P83" s="12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</row>
    <row r="84" spans="1:53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2"/>
      <c r="P84" s="12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</row>
    <row r="85" spans="1:53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2"/>
      <c r="P85" s="12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</row>
    <row r="86" spans="1:53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2"/>
      <c r="P86" s="12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</row>
    <row r="87" spans="1:53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2"/>
      <c r="P87" s="12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</row>
    <row r="88" spans="1:53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2"/>
      <c r="P88" s="12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</row>
    <row r="89" spans="1:53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2"/>
      <c r="P89" s="12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</row>
    <row r="90" spans="1:53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2"/>
      <c r="P90" s="12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</row>
    <row r="91" spans="1:53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2"/>
      <c r="P91" s="12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</row>
    <row r="92" spans="1:53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2"/>
      <c r="P92" s="12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</row>
    <row r="93" spans="1:53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2"/>
      <c r="P93" s="12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</row>
    <row r="94" spans="1:53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2"/>
      <c r="P94" s="12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</row>
    <row r="95" spans="1:53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2"/>
      <c r="P95" s="12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</row>
    <row r="96" spans="1:53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2"/>
      <c r="P96" s="12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</row>
    <row r="97" spans="1:53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2"/>
      <c r="P97" s="12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</row>
    <row r="98" spans="1:53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2"/>
      <c r="P98" s="12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</row>
    <row r="99" spans="1:53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2"/>
      <c r="P99" s="12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</row>
    <row r="100" spans="1:53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2"/>
      <c r="P100" s="12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</row>
    <row r="101" spans="1:53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2"/>
      <c r="P101" s="12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</row>
    <row r="102" spans="1:53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2"/>
      <c r="P102" s="12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</row>
    <row r="103" spans="1:53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2"/>
      <c r="P103" s="12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</row>
    <row r="104" spans="1:53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2"/>
      <c r="P104" s="12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</row>
    <row r="105" spans="1:53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2"/>
      <c r="P105" s="12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</row>
    <row r="106" spans="1:53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2"/>
      <c r="P106" s="12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</row>
    <row r="107" spans="1:53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2"/>
      <c r="P107" s="12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</row>
    <row r="108" spans="1:53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2"/>
      <c r="P108" s="12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</row>
    <row r="109" spans="1:53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2"/>
      <c r="P109" s="12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</row>
    <row r="110" spans="1:53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2"/>
      <c r="P110" s="12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</row>
    <row r="111" spans="1:53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2"/>
      <c r="P111" s="12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</row>
    <row r="112" spans="1:53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2"/>
      <c r="P112" s="12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</row>
    <row r="113" spans="1:53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2"/>
      <c r="P113" s="12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</row>
    <row r="114" spans="1:53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2"/>
      <c r="P114" s="12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</row>
    <row r="115" spans="1:53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2"/>
      <c r="P115" s="12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</row>
    <row r="116" spans="1:53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2"/>
      <c r="P116" s="12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</row>
    <row r="117" spans="1:53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2"/>
      <c r="P117" s="12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</row>
    <row r="118" spans="1:53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2"/>
      <c r="P118" s="12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</row>
    <row r="119" spans="1:53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2"/>
      <c r="P119" s="12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</row>
    <row r="120" spans="1:53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2"/>
      <c r="P120" s="12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</row>
    <row r="121" spans="1:53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2"/>
      <c r="P121" s="12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</row>
    <row r="122" spans="1:53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2"/>
      <c r="P122" s="12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</row>
    <row r="123" spans="1:53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2"/>
      <c r="P123" s="12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</row>
    <row r="124" spans="1:53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2"/>
      <c r="P124" s="12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</row>
    <row r="125" spans="1:53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2"/>
      <c r="P125" s="12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</row>
    <row r="126" spans="1:53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2"/>
      <c r="P126" s="12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</row>
    <row r="127" spans="1:53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2"/>
      <c r="P127" s="12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</row>
    <row r="128" spans="1:53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2"/>
      <c r="P128" s="12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</row>
    <row r="129" spans="1:53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2"/>
      <c r="P129" s="12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</row>
    <row r="130" spans="1:53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2"/>
      <c r="P130" s="12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</row>
    <row r="131" spans="1:53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2"/>
      <c r="P131" s="12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</row>
    <row r="132" spans="1:53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2"/>
      <c r="P132" s="12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</row>
    <row r="133" spans="1:53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2"/>
      <c r="P133" s="12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</row>
    <row r="134" spans="1:53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2"/>
      <c r="P134" s="12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</row>
    <row r="135" spans="1:53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2"/>
      <c r="P135" s="12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</row>
    <row r="136" spans="1:53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2"/>
      <c r="P136" s="12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</row>
    <row r="137" spans="1:53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2"/>
      <c r="P137" s="12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</row>
    <row r="138" spans="1:53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2"/>
      <c r="P138" s="12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</row>
    <row r="139" spans="1:53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2"/>
      <c r="P139" s="12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</row>
    <row r="140" spans="1:53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2"/>
      <c r="P140" s="12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</row>
    <row r="141" spans="1:53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2"/>
      <c r="P141" s="12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</row>
    <row r="142" spans="1:53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2"/>
      <c r="P142" s="12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</row>
    <row r="143" spans="1:53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2"/>
      <c r="P143" s="12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</row>
    <row r="144" spans="1:53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2"/>
      <c r="P144" s="12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</row>
    <row r="145" spans="1:53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2"/>
      <c r="P145" s="12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</row>
    <row r="146" spans="1:53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2"/>
      <c r="P146" s="12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</row>
    <row r="147" spans="1:53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2"/>
      <c r="P147" s="12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</row>
    <row r="148" spans="1:53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2"/>
      <c r="P148" s="12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</row>
    <row r="149" spans="1:53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2"/>
      <c r="P149" s="12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</row>
    <row r="150" spans="1:53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2"/>
      <c r="P150" s="12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</row>
    <row r="151" spans="1:53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2"/>
      <c r="P151" s="12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</row>
    <row r="152" spans="1:53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2"/>
      <c r="P152" s="12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</row>
    <row r="153" spans="1:53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2"/>
      <c r="P153" s="12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</row>
    <row r="154" spans="1:53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2"/>
      <c r="P154" s="12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</row>
    <row r="155" spans="1:53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2"/>
      <c r="P155" s="12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</row>
    <row r="156" spans="1:53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2"/>
      <c r="P156" s="12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</row>
    <row r="157" spans="1:53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2"/>
      <c r="P157" s="12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</row>
    <row r="158" spans="1:53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2"/>
      <c r="P158" s="12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</row>
    <row r="159" spans="1:53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2"/>
      <c r="P159" s="12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</row>
    <row r="160" spans="1:53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2"/>
      <c r="P160" s="12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</row>
    <row r="161" spans="1:53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2"/>
      <c r="P161" s="12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</row>
    <row r="162" spans="1:53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2"/>
      <c r="P162" s="12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</row>
    <row r="163" spans="1:53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2"/>
      <c r="P163" s="12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</row>
    <row r="164" spans="1:53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2"/>
      <c r="P164" s="12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</row>
    <row r="165" spans="1:53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2"/>
      <c r="P165" s="12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</row>
    <row r="166" spans="1:53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2"/>
      <c r="P166" s="12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</row>
    <row r="167" spans="1:53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2"/>
      <c r="P167" s="12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</row>
    <row r="168" spans="1:53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2"/>
      <c r="P168" s="12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</row>
    <row r="169" spans="1:53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2"/>
      <c r="P169" s="12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</row>
    <row r="170" spans="1:53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2"/>
      <c r="P170" s="12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</row>
    <row r="171" spans="1:53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2"/>
      <c r="P171" s="12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</row>
    <row r="172" spans="1:53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2"/>
      <c r="P172" s="12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</row>
    <row r="173" spans="1:53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2"/>
      <c r="P173" s="12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</row>
    <row r="174" spans="1:53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2"/>
      <c r="P174" s="12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</row>
    <row r="175" spans="1:53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2"/>
      <c r="P175" s="12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</row>
    <row r="176" spans="1:53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2"/>
      <c r="P176" s="12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</row>
    <row r="177" spans="1:53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2"/>
      <c r="P177" s="12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</row>
    <row r="178" spans="1:53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2"/>
      <c r="P178" s="12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</row>
    <row r="179" spans="1:53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2"/>
      <c r="P179" s="12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</row>
    <row r="180" spans="1:53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2"/>
      <c r="P180" s="12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</row>
    <row r="181" spans="1:53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2"/>
      <c r="P181" s="12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</row>
    <row r="182" spans="1:53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2"/>
      <c r="P182" s="12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</row>
    <row r="183" spans="1:53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2"/>
      <c r="P183" s="12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</row>
    <row r="184" spans="1:53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2"/>
      <c r="P184" s="12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</row>
    <row r="185" spans="1:53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2"/>
      <c r="P185" s="12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</row>
    <row r="186" spans="1:53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2"/>
      <c r="P186" s="12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</row>
    <row r="187" spans="1:53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2"/>
      <c r="P187" s="12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</row>
    <row r="188" spans="1:53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2"/>
      <c r="P188" s="12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</row>
    <row r="189" spans="1:53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2"/>
      <c r="P189" s="12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</row>
    <row r="190" spans="1:53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2"/>
      <c r="P190" s="12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</row>
    <row r="191" spans="1:53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2"/>
      <c r="P191" s="12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</row>
    <row r="192" spans="1:53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2"/>
      <c r="P192" s="12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</row>
    <row r="193" spans="1:53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2"/>
      <c r="P193" s="12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</row>
    <row r="194" spans="1:53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2"/>
      <c r="P194" s="12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</row>
    <row r="195" spans="1:53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2"/>
      <c r="P195" s="12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</row>
    <row r="196" spans="1:53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2"/>
      <c r="P196" s="12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</row>
    <row r="197" spans="1:53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2"/>
      <c r="P197" s="12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</row>
    <row r="198" spans="1:53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2"/>
      <c r="P198" s="12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</row>
    <row r="199" spans="1:53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2"/>
      <c r="P199" s="12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</row>
    <row r="200" spans="1:53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2"/>
      <c r="P200" s="12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</row>
    <row r="201" spans="1:53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2"/>
      <c r="P201" s="12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</row>
    <row r="202" spans="1:53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2"/>
      <c r="P202" s="12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</row>
    <row r="203" spans="1:53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2"/>
      <c r="P203" s="12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</row>
    <row r="204" spans="1:53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2"/>
      <c r="P204" s="12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</row>
    <row r="205" spans="1:53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2"/>
      <c r="P205" s="12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</row>
    <row r="206" spans="1:53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2"/>
      <c r="P206" s="12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</row>
    <row r="207" spans="1:53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2"/>
      <c r="P207" s="12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</row>
    <row r="208" spans="1:53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2"/>
      <c r="P208" s="12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</row>
    <row r="209" spans="1:53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2"/>
      <c r="P209" s="12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</row>
    <row r="210" spans="1:53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2"/>
      <c r="P210" s="12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</row>
    <row r="211" spans="1:53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2"/>
      <c r="P211" s="12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</row>
    <row r="212" spans="1:53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2"/>
      <c r="P212" s="12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</row>
    <row r="213" spans="1:53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2"/>
      <c r="P213" s="12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</row>
    <row r="214" spans="1:53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2"/>
      <c r="P214" s="12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</row>
    <row r="215" spans="1:53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2"/>
      <c r="P215" s="12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</row>
    <row r="216" spans="1:53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2"/>
      <c r="P216" s="12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</row>
    <row r="217" spans="1:53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2"/>
      <c r="P217" s="12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</row>
    <row r="218" spans="1:53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2"/>
      <c r="P218" s="12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</row>
    <row r="219" spans="1:53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2"/>
      <c r="P219" s="12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</row>
    <row r="220" spans="1:53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2"/>
      <c r="P220" s="12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</row>
    <row r="221" spans="1:53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2"/>
      <c r="P221" s="12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</row>
    <row r="222" spans="1:53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2"/>
      <c r="P222" s="12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</row>
    <row r="223" spans="1:53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2"/>
      <c r="P223" s="12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</row>
    <row r="224" spans="1:53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2"/>
      <c r="P224" s="12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</row>
    <row r="225" spans="1:53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2"/>
      <c r="P225" s="12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</row>
    <row r="226" spans="1:53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2"/>
      <c r="P226" s="12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</row>
    <row r="227" spans="1:53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2"/>
      <c r="P227" s="12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</row>
    <row r="228" spans="1:53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2"/>
      <c r="P228" s="12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</row>
    <row r="229" spans="1:53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2"/>
      <c r="P229" s="12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</row>
    <row r="230" spans="1:53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2"/>
      <c r="P230" s="12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</row>
    <row r="231" spans="1:53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2"/>
      <c r="P231" s="12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</row>
    <row r="232" spans="1:53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2"/>
      <c r="P232" s="12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</row>
    <row r="233" spans="1:53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2"/>
      <c r="P233" s="12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</row>
    <row r="234" spans="1:53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2"/>
      <c r="P234" s="12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</row>
    <row r="235" spans="1:53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2"/>
      <c r="P235" s="12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</row>
    <row r="236" spans="1:53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2"/>
      <c r="P236" s="12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</row>
    <row r="237" spans="1:53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2"/>
      <c r="P237" s="12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</row>
    <row r="238" spans="1:53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2"/>
      <c r="P238" s="12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</row>
    <row r="239" spans="1:53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2"/>
      <c r="P239" s="12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</row>
    <row r="240" spans="1:53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2"/>
      <c r="P240" s="12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</row>
    <row r="241" spans="1:53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2"/>
      <c r="P241" s="12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</row>
    <row r="242" spans="1:53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2"/>
      <c r="P242" s="12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</row>
    <row r="243" spans="1:53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2"/>
      <c r="P243" s="12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</row>
    <row r="244" spans="1:53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2"/>
      <c r="P244" s="12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</row>
    <row r="245" spans="1:53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2"/>
      <c r="P245" s="12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</row>
    <row r="246" spans="1:53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2"/>
      <c r="P246" s="12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</row>
    <row r="247" spans="1:53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2"/>
      <c r="P247" s="12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</row>
    <row r="248" spans="1:53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2"/>
      <c r="P248" s="12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</row>
    <row r="249" spans="1:53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2"/>
      <c r="P249" s="12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</row>
    <row r="250" spans="1:53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2"/>
      <c r="P250" s="12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</row>
    <row r="251" spans="1:53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2"/>
      <c r="P251" s="12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</row>
    <row r="252" spans="1:53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2"/>
      <c r="P252" s="12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</row>
    <row r="253" spans="1:53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2"/>
      <c r="P253" s="12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</row>
    <row r="254" spans="1:53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2"/>
      <c r="P254" s="12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</row>
    <row r="255" spans="1:53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2"/>
      <c r="P255" s="12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</row>
    <row r="256" spans="1:53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2"/>
      <c r="P256" s="12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</row>
    <row r="257" spans="1:53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2"/>
      <c r="P257" s="12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</row>
    <row r="258" spans="1:53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2"/>
      <c r="P258" s="12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</row>
    <row r="259" spans="1:53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2"/>
      <c r="P259" s="12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</row>
    <row r="260" spans="1:53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2"/>
      <c r="P260" s="12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</row>
    <row r="261" spans="1:53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2"/>
      <c r="P261" s="12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</row>
    <row r="262" spans="1:53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2"/>
      <c r="P262" s="12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</row>
    <row r="263" spans="1:53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2"/>
      <c r="P263" s="12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</row>
    <row r="264" spans="1:53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2"/>
      <c r="P264" s="12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</row>
    <row r="265" spans="1:53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2"/>
      <c r="P265" s="12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</row>
    <row r="266" spans="1:53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2"/>
      <c r="P266" s="12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</row>
    <row r="267" spans="1:53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2"/>
      <c r="P267" s="12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</row>
    <row r="268" spans="1:53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2"/>
      <c r="P268" s="12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</row>
    <row r="269" spans="1:53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2"/>
      <c r="P269" s="12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</row>
    <row r="270" spans="1:53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2"/>
      <c r="P270" s="12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</row>
    <row r="271" spans="1:53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2"/>
      <c r="P271" s="12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</row>
    <row r="272" spans="1:53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2"/>
      <c r="P272" s="12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</row>
    <row r="273" spans="1:53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2"/>
      <c r="P273" s="12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</row>
    <row r="274" spans="1:53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2"/>
      <c r="P274" s="12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</row>
    <row r="275" spans="1:53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2"/>
      <c r="P275" s="12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</row>
    <row r="276" spans="1:53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2"/>
      <c r="P276" s="12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</row>
    <row r="277" spans="1:53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2"/>
      <c r="P277" s="12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</row>
    <row r="278" spans="1:53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2"/>
      <c r="P278" s="12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</row>
    <row r="279" spans="1:53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2"/>
      <c r="P279" s="12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</row>
    <row r="280" spans="1:53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2"/>
      <c r="P280" s="12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</row>
    <row r="281" spans="1:53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2"/>
      <c r="P281" s="12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</row>
    <row r="282" spans="1:53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2"/>
      <c r="P282" s="12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</row>
    <row r="283" spans="1:53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2"/>
      <c r="P283" s="12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</row>
    <row r="284" spans="1:53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2"/>
      <c r="P284" s="12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</row>
    <row r="285" spans="1:53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2"/>
      <c r="P285" s="12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</row>
    <row r="286" spans="1:53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2"/>
      <c r="P286" s="12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</row>
    <row r="287" spans="1:53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2"/>
      <c r="P287" s="12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</row>
    <row r="288" spans="1:53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2"/>
      <c r="P288" s="12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</row>
    <row r="289" spans="1:53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2"/>
      <c r="P289" s="12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</row>
    <row r="290" spans="1:53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2"/>
      <c r="P290" s="12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</row>
    <row r="291" spans="1:53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2"/>
      <c r="P291" s="12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</row>
    <row r="292" spans="1:53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2"/>
      <c r="P292" s="12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</row>
    <row r="293" spans="1:53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2"/>
      <c r="P293" s="12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</row>
    <row r="294" spans="1:53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2"/>
      <c r="P294" s="12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</row>
    <row r="295" spans="1:53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2"/>
      <c r="P295" s="12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</row>
    <row r="296" spans="1:53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2"/>
      <c r="P296" s="12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</row>
    <row r="297" spans="1:53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2"/>
      <c r="P297" s="12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</row>
    <row r="298" spans="1:53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2"/>
      <c r="P298" s="12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</row>
    <row r="299" spans="1:53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2"/>
      <c r="P299" s="12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</row>
    <row r="300" spans="1:53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2"/>
      <c r="P300" s="12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</row>
    <row r="301" spans="1:53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2"/>
      <c r="P301" s="12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</row>
    <row r="302" spans="1:53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2"/>
      <c r="P302" s="12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</row>
    <row r="303" spans="1:53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2"/>
      <c r="P303" s="12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</row>
    <row r="304" spans="1:53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2"/>
      <c r="P304" s="12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</row>
    <row r="305" spans="1:53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2"/>
      <c r="P305" s="12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</row>
    <row r="306" spans="1:53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2"/>
      <c r="P306" s="12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</row>
    <row r="307" spans="1:53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2"/>
      <c r="P307" s="12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</row>
    <row r="308" spans="1:53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2"/>
      <c r="P308" s="12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</row>
    <row r="309" spans="1:53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2"/>
      <c r="P309" s="12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</row>
    <row r="310" spans="1:53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2"/>
      <c r="P310" s="12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</row>
    <row r="311" spans="1:53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2"/>
      <c r="P311" s="12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</row>
    <row r="312" spans="1:53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2"/>
      <c r="P312" s="12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</row>
    <row r="313" spans="1:53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2"/>
      <c r="P313" s="12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</row>
    <row r="314" spans="1:53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2"/>
      <c r="P314" s="12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</row>
    <row r="315" spans="1:53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2"/>
      <c r="P315" s="12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</row>
    <row r="316" spans="1:53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2"/>
      <c r="P316" s="12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</row>
    <row r="317" spans="1:53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2"/>
      <c r="P317" s="12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</row>
    <row r="318" spans="1:53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2"/>
      <c r="P318" s="12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</row>
    <row r="319" spans="1:53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2"/>
      <c r="P319" s="12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</row>
    <row r="320" spans="1:53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2"/>
      <c r="P320" s="12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</row>
    <row r="321" spans="1:53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2"/>
      <c r="P321" s="12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</row>
    <row r="322" spans="1:53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2"/>
      <c r="P322" s="12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</row>
    <row r="323" spans="1:53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2"/>
      <c r="P323" s="12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</row>
    <row r="324" spans="1:53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2"/>
      <c r="P324" s="12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</row>
    <row r="325" spans="1:53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2"/>
      <c r="P325" s="12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</row>
    <row r="326" spans="1:53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2"/>
      <c r="P326" s="12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</row>
    <row r="327" spans="1:53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2"/>
      <c r="P327" s="12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</row>
    <row r="328" spans="1:53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2"/>
      <c r="P328" s="12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</row>
    <row r="329" spans="1:53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2"/>
      <c r="P329" s="12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</row>
    <row r="330" spans="1:53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2"/>
      <c r="P330" s="12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</row>
    <row r="331" spans="1:53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2"/>
      <c r="P331" s="12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</row>
    <row r="332" spans="1:53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2"/>
      <c r="P332" s="12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</row>
    <row r="333" spans="1:53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2"/>
      <c r="P333" s="12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</row>
    <row r="334" spans="1:53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2"/>
      <c r="P334" s="12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</row>
    <row r="335" spans="1:53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2"/>
      <c r="P335" s="12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</row>
    <row r="336" spans="1:53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2"/>
      <c r="P336" s="12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</row>
    <row r="337" spans="1:53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2"/>
      <c r="P337" s="12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</row>
    <row r="338" spans="1:53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2"/>
      <c r="P338" s="12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</row>
    <row r="339" spans="1:53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2"/>
      <c r="P339" s="12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</row>
    <row r="340" spans="1:53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2"/>
      <c r="P340" s="12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</row>
    <row r="341" spans="1:53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2"/>
      <c r="P341" s="12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</row>
    <row r="342" spans="1:53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2"/>
      <c r="P342" s="12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</row>
    <row r="343" spans="1:53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2"/>
      <c r="P343" s="12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</row>
    <row r="344" spans="1:53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2"/>
      <c r="P344" s="12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</row>
    <row r="345" spans="1:53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2"/>
      <c r="P345" s="12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</row>
    <row r="346" spans="1:53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2"/>
      <c r="P346" s="12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</row>
    <row r="347" spans="1:53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2"/>
      <c r="P347" s="12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</row>
    <row r="348" spans="1:53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2"/>
      <c r="P348" s="12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</row>
    <row r="349" spans="1:53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2"/>
      <c r="P349" s="12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</row>
    <row r="350" spans="1:53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2"/>
      <c r="P350" s="12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</row>
    <row r="351" spans="1:53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2"/>
      <c r="P351" s="12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</row>
    <row r="352" spans="1:53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2"/>
      <c r="P352" s="12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</row>
    <row r="353" spans="1:53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2"/>
      <c r="P353" s="12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</row>
    <row r="354" spans="1:53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2"/>
      <c r="P354" s="12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</row>
    <row r="355" spans="1:53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2"/>
      <c r="P355" s="12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</row>
    <row r="356" spans="1:53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2"/>
      <c r="P356" s="12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</row>
    <row r="357" spans="1:53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2"/>
      <c r="P357" s="12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</row>
    <row r="358" spans="1:53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2"/>
      <c r="P358" s="12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</row>
    <row r="359" spans="1:53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2"/>
      <c r="P359" s="12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</row>
    <row r="360" spans="1:53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2"/>
      <c r="P360" s="12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</row>
    <row r="361" spans="1:53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2"/>
      <c r="P361" s="12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</row>
    <row r="362" spans="1:53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2"/>
      <c r="P362" s="12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</row>
    <row r="363" spans="1:53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2"/>
      <c r="P363" s="12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</row>
    <row r="364" spans="1:53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2"/>
      <c r="P364" s="12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</row>
    <row r="365" spans="1:53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2"/>
      <c r="P365" s="12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</row>
    <row r="366" spans="1:53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2"/>
      <c r="P366" s="12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</row>
    <row r="367" spans="1:53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2"/>
      <c r="P367" s="12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</row>
    <row r="368" spans="1:53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2"/>
      <c r="P368" s="12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</row>
    <row r="369" spans="1:53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2"/>
      <c r="P369" s="12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</row>
    <row r="370" spans="1:53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2"/>
      <c r="P370" s="12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</row>
    <row r="371" spans="1:53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2"/>
      <c r="P371" s="12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</row>
    <row r="372" spans="1:53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2"/>
      <c r="P372" s="12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</row>
    <row r="373" spans="1:53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2"/>
      <c r="P373" s="12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</row>
    <row r="374" spans="1:53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2"/>
      <c r="P374" s="12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</row>
    <row r="375" spans="1:53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2"/>
      <c r="P375" s="12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</row>
    <row r="376" spans="1:53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2"/>
      <c r="P376" s="12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</row>
    <row r="377" spans="1:53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2"/>
      <c r="P377" s="12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</row>
    <row r="378" spans="1:53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2"/>
      <c r="P378" s="12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</row>
    <row r="379" spans="1:53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2"/>
      <c r="P379" s="12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</row>
    <row r="380" spans="1:53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2"/>
      <c r="P380" s="12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</row>
    <row r="381" spans="1:53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2"/>
      <c r="P381" s="12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</row>
    <row r="382" spans="1:53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2"/>
      <c r="P382" s="12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</row>
    <row r="383" spans="1:53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2"/>
      <c r="P383" s="12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</row>
    <row r="384" spans="1:53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2"/>
      <c r="P384" s="12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</row>
    <row r="385" spans="1:53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2"/>
      <c r="P385" s="12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</row>
    <row r="386" spans="1:53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2"/>
      <c r="P386" s="12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</row>
    <row r="387" spans="1:53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2"/>
      <c r="P387" s="12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</row>
    <row r="388" spans="1:53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2"/>
      <c r="P388" s="12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</row>
    <row r="389" spans="1:53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2"/>
      <c r="P389" s="12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</row>
    <row r="390" spans="1:53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2"/>
      <c r="P390" s="12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</row>
    <row r="391" spans="1:53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2"/>
      <c r="P391" s="12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</row>
    <row r="392" spans="1:53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2"/>
      <c r="P392" s="12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</row>
    <row r="393" spans="1:53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2"/>
      <c r="P393" s="12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</row>
    <row r="394" spans="1:53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2"/>
      <c r="P394" s="12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</row>
    <row r="395" spans="1:53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2"/>
      <c r="P395" s="12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</row>
    <row r="396" spans="1:53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2"/>
      <c r="P396" s="12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</row>
    <row r="397" spans="1:53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2"/>
      <c r="P397" s="12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</row>
    <row r="398" spans="1:53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2"/>
      <c r="P398" s="12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</row>
    <row r="399" spans="1:53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2"/>
      <c r="P399" s="12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</row>
    <row r="400" spans="1:53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2"/>
      <c r="P400" s="12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</row>
    <row r="401" spans="1:53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2"/>
      <c r="P401" s="12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</row>
    <row r="402" spans="1:53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2"/>
      <c r="P402" s="12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</row>
    <row r="403" spans="1:53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2"/>
      <c r="P403" s="12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</row>
    <row r="404" spans="1:53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2"/>
      <c r="P404" s="12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</row>
    <row r="405" spans="1:53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2"/>
      <c r="P405" s="12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</row>
    <row r="406" spans="1:53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2"/>
      <c r="P406" s="12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</row>
    <row r="407" spans="1:53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2"/>
      <c r="P407" s="12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</row>
    <row r="408" spans="1:53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2"/>
      <c r="P408" s="12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</row>
    <row r="409" spans="1:53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2"/>
      <c r="P409" s="12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</row>
    <row r="410" spans="1:53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2"/>
      <c r="P410" s="12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</row>
    <row r="411" spans="1:53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2"/>
      <c r="P411" s="12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</row>
    <row r="412" spans="1:53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2"/>
      <c r="P412" s="12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</row>
    <row r="413" spans="1:53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2"/>
      <c r="P413" s="12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</row>
    <row r="414" spans="1:53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2"/>
      <c r="P414" s="12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</row>
    <row r="415" spans="1:53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2"/>
      <c r="P415" s="12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</row>
    <row r="416" spans="1:53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2"/>
      <c r="P416" s="12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</row>
    <row r="417" spans="1:53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2"/>
      <c r="P417" s="12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</row>
    <row r="418" spans="1:53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2"/>
      <c r="P418" s="12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</row>
    <row r="419" spans="1:53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2"/>
      <c r="P419" s="12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</row>
    <row r="420" spans="1:53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2"/>
      <c r="P420" s="12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</row>
    <row r="421" spans="1:53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2"/>
      <c r="P421" s="12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</row>
    <row r="422" spans="1:53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2"/>
      <c r="P422" s="12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</row>
    <row r="423" spans="1:53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2"/>
      <c r="P423" s="12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</row>
    <row r="424" spans="1:53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2"/>
      <c r="P424" s="12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</row>
    <row r="425" spans="1:53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2"/>
      <c r="P425" s="12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</row>
    <row r="426" spans="1:53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2"/>
      <c r="P426" s="12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</row>
    <row r="427" spans="1:53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2"/>
      <c r="P427" s="12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</row>
    <row r="428" spans="1:53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2"/>
      <c r="P428" s="12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</row>
    <row r="429" spans="1:53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2"/>
      <c r="P429" s="12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</row>
    <row r="430" spans="1:53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2"/>
      <c r="P430" s="12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</row>
    <row r="431" spans="1:53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2"/>
      <c r="P431" s="12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</row>
    <row r="432" spans="1:53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2"/>
      <c r="P432" s="12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</row>
    <row r="433" spans="1:53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2"/>
      <c r="P433" s="12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</row>
    <row r="434" spans="1:53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2"/>
      <c r="P434" s="12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</row>
    <row r="435" spans="1:53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2"/>
      <c r="P435" s="12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</row>
    <row r="436" spans="1:53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2"/>
      <c r="P436" s="12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</row>
    <row r="437" spans="1:53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2"/>
      <c r="P437" s="12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</row>
    <row r="438" spans="1:53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2"/>
      <c r="P438" s="12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</row>
    <row r="439" spans="1:53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2"/>
      <c r="P439" s="12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</row>
    <row r="440" spans="1:53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2"/>
      <c r="P440" s="12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</row>
    <row r="441" spans="1:53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2"/>
      <c r="P441" s="12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</row>
    <row r="442" spans="1:53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2"/>
      <c r="P442" s="12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</row>
    <row r="443" spans="1:53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2"/>
      <c r="P443" s="12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</row>
    <row r="444" spans="1:53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2"/>
      <c r="P444" s="12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</row>
    <row r="445" spans="1:53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2"/>
      <c r="P445" s="12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</row>
    <row r="446" spans="1:53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2"/>
      <c r="P446" s="12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</row>
    <row r="447" spans="1:53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2"/>
      <c r="P447" s="12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</row>
    <row r="448" spans="1:53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2"/>
      <c r="P448" s="12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</row>
    <row r="449" spans="1:53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2"/>
      <c r="P449" s="12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</row>
    <row r="450" spans="1:53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2"/>
      <c r="P450" s="12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</row>
    <row r="451" spans="1:53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2"/>
      <c r="P451" s="12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</row>
    <row r="452" spans="1:53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2"/>
      <c r="P452" s="12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</row>
    <row r="453" spans="1:53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2"/>
      <c r="P453" s="12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</row>
    <row r="454" spans="1:53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2"/>
      <c r="P454" s="12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</row>
    <row r="455" spans="1:53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2"/>
      <c r="P455" s="12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</row>
    <row r="456" spans="1:53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2"/>
      <c r="P456" s="12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</row>
    <row r="457" spans="1:53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2"/>
      <c r="P457" s="12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</row>
    <row r="458" spans="1:53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2"/>
      <c r="P458" s="12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</row>
    <row r="459" spans="1:53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2"/>
      <c r="P459" s="12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</row>
    <row r="460" spans="1:53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2"/>
      <c r="P460" s="12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</row>
    <row r="461" spans="1:53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2"/>
      <c r="P461" s="12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</row>
    <row r="462" spans="1:53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2"/>
      <c r="P462" s="12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</row>
    <row r="463" spans="1:53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2"/>
      <c r="P463" s="12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</row>
    <row r="464" spans="1:53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2"/>
      <c r="P464" s="12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</row>
    <row r="465" spans="1:53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2"/>
      <c r="P465" s="12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</row>
    <row r="466" spans="1:53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2"/>
      <c r="P466" s="12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</row>
    <row r="467" spans="1:53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2"/>
      <c r="P467" s="12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</row>
    <row r="468" spans="1:53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2"/>
      <c r="P468" s="12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</row>
    <row r="469" spans="1:53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2"/>
      <c r="P469" s="12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</row>
    <row r="470" spans="1:53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2"/>
      <c r="P470" s="12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</row>
    <row r="471" spans="1:53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2"/>
      <c r="P471" s="12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</row>
    <row r="472" spans="1:53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2"/>
      <c r="P472" s="12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</row>
    <row r="473" spans="1:53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2"/>
      <c r="P473" s="12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</row>
    <row r="474" spans="1:53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2"/>
      <c r="P474" s="12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</row>
    <row r="475" spans="1:53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2"/>
      <c r="P475" s="12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</row>
    <row r="476" spans="1:53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2"/>
      <c r="P476" s="12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</row>
    <row r="477" spans="1:53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2"/>
      <c r="P477" s="12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</row>
    <row r="478" spans="1:53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2"/>
      <c r="P478" s="12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</row>
    <row r="479" spans="1:53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2"/>
      <c r="P479" s="12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</row>
    <row r="480" spans="1:53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2"/>
      <c r="P480" s="12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</row>
    <row r="481" spans="1:53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2"/>
      <c r="P481" s="12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</row>
    <row r="482" spans="1:53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2"/>
      <c r="P482" s="12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</row>
    <row r="483" spans="1:53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2"/>
      <c r="P483" s="12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</row>
    <row r="484" spans="1:53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2"/>
      <c r="P484" s="12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</row>
    <row r="485" spans="1:53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2"/>
      <c r="P485" s="12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</row>
    <row r="486" spans="1:53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2"/>
      <c r="P486" s="12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</row>
    <row r="487" spans="1:53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2"/>
      <c r="P487" s="12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</row>
    <row r="488" spans="1:53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2"/>
      <c r="P488" s="12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</row>
    <row r="489" spans="1:53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2"/>
      <c r="P489" s="12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</row>
    <row r="490" spans="1:53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2"/>
      <c r="P490" s="12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</row>
    <row r="491" spans="1:53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2"/>
      <c r="P491" s="12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</row>
    <row r="492" spans="1:53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2"/>
      <c r="P492" s="12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</row>
    <row r="493" spans="1:53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2"/>
      <c r="P493" s="12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</row>
    <row r="494" spans="1:53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2"/>
      <c r="P494" s="12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</row>
    <row r="495" spans="1:53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2"/>
      <c r="P495" s="12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</row>
    <row r="496" spans="1:53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2"/>
      <c r="P496" s="12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</row>
    <row r="497" spans="1:53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2"/>
      <c r="P497" s="12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</row>
    <row r="498" spans="1:53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2"/>
      <c r="P498" s="12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</row>
  </sheetData>
  <autoFilter ref="A3:AE47" xr:uid="{C500D191-777F-4E8E-A939-FBF38242F14B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2024-09-30T10:47:08Z</dcterms:created>
  <dcterms:modified xsi:type="dcterms:W3CDTF">2024-09-30T14:15:15Z</dcterms:modified>
</cp:coreProperties>
</file>