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90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1'!$A$9:$J$136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6" i="1"/>
  <c r="F136" i="1"/>
  <c r="E136" i="1"/>
  <c r="G135" i="1"/>
  <c r="A135" i="1"/>
  <c r="G134" i="1"/>
  <c r="A134" i="1"/>
  <c r="G133" i="1"/>
  <c r="A133" i="1"/>
  <c r="A132" i="1"/>
  <c r="A131" i="1"/>
  <c r="G130" i="1"/>
  <c r="A130" i="1"/>
  <c r="G129" i="1"/>
  <c r="A129" i="1"/>
  <c r="G128" i="1"/>
  <c r="A128" i="1"/>
  <c r="A127" i="1"/>
  <c r="G126" i="1"/>
  <c r="A126" i="1"/>
  <c r="A125" i="1"/>
  <c r="G124" i="1"/>
  <c r="A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6" i="1" s="1"/>
  <c r="A11" i="1"/>
</calcChain>
</file>

<file path=xl/sharedStrings.xml><?xml version="1.0" encoding="utf-8"?>
<sst xmlns="http://schemas.openxmlformats.org/spreadsheetml/2006/main" count="349" uniqueCount="183">
  <si>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</si>
  <si>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</si>
  <si>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</si>
  <si>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</si>
  <si>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</si>
  <si>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</si>
  <si>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</si>
  <si>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</si>
  <si>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</si>
  <si>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</si>
  <si>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</si>
  <si>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</si>
  <si>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</si>
  <si>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</si>
  <si>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</si>
  <si>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</si>
  <si>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</si>
  <si>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</si>
  <si>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</si>
  <si>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</si>
  <si>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</si>
  <si>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</si>
  <si>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</si>
  <si>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</si>
  <si>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</si>
  <si>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</si>
  <si>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</si>
  <si>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</si>
  <si>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</si>
  <si>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</si>
  <si>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</si>
  <si>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</si>
  <si>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</si>
  <si>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</si>
  <si>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</si>
  <si>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</si>
  <si>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</si>
  <si>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</si>
  <si>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</si>
  <si>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</si>
  <si>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</si>
  <si>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</si>
  <si>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</si>
  <si>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</si>
  <si>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</si>
  <si>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</si>
  <si>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</si>
  <si>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</si>
  <si>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</si>
  <si>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</si>
  <si>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</si>
  <si>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</si>
  <si>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</si>
  <si>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</si>
  <si>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</si>
  <si>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</si>
  <si>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</si>
  <si>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</si>
  <si>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</si>
  <si>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</si>
  <si>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</si>
  <si>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</si>
  <si>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</si>
  <si>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</si>
  <si>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</si>
  <si>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</si>
  <si>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</si>
  <si>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</si>
  <si>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</si>
  <si>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</si>
  <si>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МОЛОЧНЫЕ ТРАДИЦ. сос п/о в/у 1/360 (1+1)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</si>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</sst>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0"/>
  <sheetViews>
    <sheetView tabSelected="1" zoomScale="87" zoomScaleNormal="87" workbookViewId="0">
      <pane ySplit="9" topLeftCell="A126" activePane="bottomLeft" state="frozen"/>
      <selection pane="bottomLeft" activeCell="E136" sqref="E13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45463</v>
      </c>
      <c r="E3" s="7" t="s">
        <v>3</v>
      </c>
      <c r="F3" s="100"/>
      <c r="G3" s="104">
        <v>45466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RIGHT(D12:D136,4)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RIGHT(D13:D137,4)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7" t="str">
        <f>RIGHT(D14:D138,4)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 t="shared" ref="A15:A20" si="0">RIGHT(D15:D138,4)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RIGHT(D21:D142,4)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RIGHT(D22:D143,4)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RIGHT(D24:D145,4)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RIGHT(D28:D150,4)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RIGHT(D30:D152,4)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RIGHT(D31:D152,4)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RIGHT(D32:D153,4)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RIGHT(D33:D154,4)</f>
        <v>6392</v>
      </c>
      <c r="B33" s="27" t="s">
        <v>46</v>
      </c>
      <c r="C33" s="34" t="s">
        <v>25</v>
      </c>
      <c r="D33" s="28">
        <v>1001012566392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RIGHT(D34:D156,4)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RIGHT(D35:D157,4)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RIGHT(D36:D159,4)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RIGHT(D37:D157,4)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RIGHT(D38:D158,4)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RIGHT(D39:D160,4)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RIGHT(D40:D161,4)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RIGHT(D41:D160,4)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RIGHT(D42:D161,4)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RIGHT(D43:D162,4)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RIGHT(D44:D163,4)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RIGHT(D45:D168,4)</f>
        <v>6829</v>
      </c>
      <c r="B45" s="27" t="s">
        <v>58</v>
      </c>
      <c r="C45" s="32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7" t="str">
        <f>RIGHT(D46:D169,4)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RIGHT(D47:D173,4)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7" t="str">
        <f>RIGHT(D48:D174,4)</f>
        <v>5976</v>
      </c>
      <c r="B48" s="27" t="s">
        <v>61</v>
      </c>
      <c r="C48" s="34" t="s">
        <v>25</v>
      </c>
      <c r="D48" s="28">
        <v>1001020965976</v>
      </c>
      <c r="E48" s="24"/>
      <c r="F48" s="23"/>
      <c r="G48" s="23">
        <f>E48*0.35</f>
        <v>0</v>
      </c>
      <c r="H48" s="14"/>
      <c r="I48" s="14"/>
      <c r="J48" s="40"/>
    </row>
    <row r="49" spans="1:11" ht="16.5" customHeight="1" x14ac:dyDescent="0.25">
      <c r="A49" s="97" t="str">
        <f>RIGHT(D49:D174,4)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7" t="str">
        <f>RIGHT(D50:D175,4)</f>
        <v>6303</v>
      </c>
      <c r="B50" s="71" t="s">
        <v>63</v>
      </c>
      <c r="C50" s="31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RIGHT(D51:D176,4)</f>
        <v>6777</v>
      </c>
      <c r="B51" s="71" t="s">
        <v>64</v>
      </c>
      <c r="C51" s="34" t="s">
        <v>25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40"/>
      <c r="K51" s="83"/>
    </row>
    <row r="52" spans="1:11" ht="16.5" customHeight="1" x14ac:dyDescent="0.25">
      <c r="A52" s="97" t="str">
        <f>RIGHT(D52:D176,4)</f>
        <v>6726</v>
      </c>
      <c r="B52" s="46" t="s">
        <v>65</v>
      </c>
      <c r="C52" s="34" t="s">
        <v>25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>RIGHT(D53:D177,4)</f>
        <v>5820</v>
      </c>
      <c r="B53" s="46" t="s">
        <v>66</v>
      </c>
      <c r="C53" s="31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40"/>
    </row>
    <row r="54" spans="1:11" ht="16.5" customHeight="1" x14ac:dyDescent="0.25">
      <c r="A54" s="97" t="str">
        <f>RIGHT(D54:D179,4)</f>
        <v>6764</v>
      </c>
      <c r="B54" s="46" t="s">
        <v>67</v>
      </c>
      <c r="C54" s="31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40"/>
    </row>
    <row r="55" spans="1:11" ht="16.5" customHeight="1" x14ac:dyDescent="0.25">
      <c r="A55" s="97" t="str">
        <f>RIGHT(D55:D180,4)</f>
        <v>6646</v>
      </c>
      <c r="B55" s="46" t="s">
        <v>68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7" t="str">
        <f>RIGHT(D56:D181,4)</f>
        <v>6761</v>
      </c>
      <c r="B56" s="46" t="s">
        <v>69</v>
      </c>
      <c r="C56" s="31" t="s">
        <v>23</v>
      </c>
      <c r="D56" s="28">
        <v>1001020836761</v>
      </c>
      <c r="E56" s="24"/>
      <c r="F56" s="23"/>
      <c r="G56" s="23">
        <f>E56*1</f>
        <v>0</v>
      </c>
      <c r="H56" s="14"/>
      <c r="I56" s="14"/>
      <c r="J56" s="40"/>
    </row>
    <row r="57" spans="1:11" ht="16.5" customHeight="1" x14ac:dyDescent="0.25">
      <c r="A57" s="97" t="str">
        <f>RIGHT(D57:D181,4)</f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>RIGHT(D58:D182,4)</f>
        <v>6767</v>
      </c>
      <c r="B58" s="46" t="s">
        <v>71</v>
      </c>
      <c r="C58" s="31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40"/>
    </row>
    <row r="59" spans="1:11" ht="16.5" customHeight="1" x14ac:dyDescent="0.25">
      <c r="A59" s="97" t="str">
        <f>RIGHT(D59:D182,4)</f>
        <v>6765</v>
      </c>
      <c r="B59" s="46" t="s">
        <v>72</v>
      </c>
      <c r="C59" s="34" t="s">
        <v>25</v>
      </c>
      <c r="D59" s="28">
        <v>1001023696765</v>
      </c>
      <c r="E59" s="24"/>
      <c r="F59" s="23"/>
      <c r="G59" s="23">
        <f>E59*0.36</f>
        <v>0</v>
      </c>
      <c r="H59" s="14"/>
      <c r="I59" s="14"/>
      <c r="J59" s="40"/>
    </row>
    <row r="60" spans="1:11" ht="16.5" customHeight="1" x14ac:dyDescent="0.25">
      <c r="A60" s="97" t="str">
        <f t="shared" ref="A60:A67" si="1">RIGHT(D60:D182,4)</f>
        <v>6722</v>
      </c>
      <c r="B60" s="46" t="s">
        <v>73</v>
      </c>
      <c r="C60" s="34" t="s">
        <v>25</v>
      </c>
      <c r="D60" s="28">
        <v>1001022376722</v>
      </c>
      <c r="E60" s="24"/>
      <c r="F60" s="23">
        <v>0.41</v>
      </c>
      <c r="G60" s="23">
        <f>E60*0.41</f>
        <v>0</v>
      </c>
      <c r="H60" s="14">
        <v>4.5</v>
      </c>
      <c r="I60" s="14">
        <v>45</v>
      </c>
      <c r="J60" s="40"/>
    </row>
    <row r="61" spans="1:11" ht="16.5" customHeight="1" x14ac:dyDescent="0.25">
      <c r="A61" s="97" t="str">
        <f t="shared" si="1"/>
        <v>3812</v>
      </c>
      <c r="B61" s="46" t="s">
        <v>74</v>
      </c>
      <c r="C61" s="31" t="s">
        <v>23</v>
      </c>
      <c r="D61" s="28">
        <v>1001022373812</v>
      </c>
      <c r="E61" s="24"/>
      <c r="F61" s="23">
        <v>2.125</v>
      </c>
      <c r="G61" s="23">
        <f>E61*1</f>
        <v>0</v>
      </c>
      <c r="H61" s="14">
        <v>4.25</v>
      </c>
      <c r="I61" s="14">
        <v>45</v>
      </c>
      <c r="J61" s="40"/>
    </row>
    <row r="62" spans="1:11" s="15" customFormat="1" ht="16.5" customHeight="1" x14ac:dyDescent="0.25">
      <c r="A62" s="97" t="str">
        <f t="shared" si="1"/>
        <v>6113</v>
      </c>
      <c r="B62" s="27" t="s">
        <v>75</v>
      </c>
      <c r="C62" s="31" t="s">
        <v>23</v>
      </c>
      <c r="D62" s="28">
        <v>1001022376113</v>
      </c>
      <c r="E62" s="24">
        <v>500</v>
      </c>
      <c r="F62" s="23">
        <v>1.033333333333333</v>
      </c>
      <c r="G62" s="23">
        <f>E62*1</f>
        <v>500</v>
      </c>
      <c r="H62" s="14">
        <v>6.2000000000000011</v>
      </c>
      <c r="I62" s="14">
        <v>45</v>
      </c>
      <c r="J62" s="40"/>
      <c r="K62" s="83"/>
    </row>
    <row r="63" spans="1:11" s="15" customFormat="1" ht="16.5" customHeight="1" x14ac:dyDescent="0.25">
      <c r="A63" s="97" t="str">
        <f t="shared" si="1"/>
        <v>6661</v>
      </c>
      <c r="B63" s="27" t="s">
        <v>76</v>
      </c>
      <c r="C63" s="31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6713</v>
      </c>
      <c r="B64" s="27" t="s">
        <v>77</v>
      </c>
      <c r="C64" s="36" t="s">
        <v>25</v>
      </c>
      <c r="D64" s="28">
        <v>1001022246713</v>
      </c>
      <c r="E64" s="24"/>
      <c r="F64" s="23"/>
      <c r="G64" s="23">
        <f>E64*0.41</f>
        <v>0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1"/>
        <v>6475</v>
      </c>
      <c r="B65" s="27" t="s">
        <v>78</v>
      </c>
      <c r="C65" s="36" t="s">
        <v>25</v>
      </c>
      <c r="D65" s="28">
        <v>1001025176475</v>
      </c>
      <c r="E65" s="24"/>
      <c r="F65" s="23"/>
      <c r="G65" s="23">
        <f>E65*0.4</f>
        <v>0</v>
      </c>
      <c r="H65" s="14"/>
      <c r="I65" s="14"/>
      <c r="J65" s="40"/>
      <c r="K65" s="83"/>
    </row>
    <row r="66" spans="1:11" s="15" customFormat="1" ht="16.5" customHeight="1" x14ac:dyDescent="0.25">
      <c r="A66" s="97" t="str">
        <f t="shared" si="1"/>
        <v>6776</v>
      </c>
      <c r="B66" s="27" t="s">
        <v>79</v>
      </c>
      <c r="C66" s="36" t="s">
        <v>25</v>
      </c>
      <c r="D66" s="28">
        <v>1001025166776</v>
      </c>
      <c r="E66" s="24"/>
      <c r="F66" s="23"/>
      <c r="G66" s="23">
        <f>E66*0.35</f>
        <v>0</v>
      </c>
      <c r="H66" s="14"/>
      <c r="I66" s="14"/>
      <c r="J66" s="40"/>
      <c r="K66" s="83"/>
    </row>
    <row r="67" spans="1:11" ht="16.5" customHeight="1" thickBot="1" x14ac:dyDescent="0.3">
      <c r="A67" s="97" t="str">
        <f t="shared" si="1"/>
        <v>6297</v>
      </c>
      <c r="B67" s="47" t="s">
        <v>80</v>
      </c>
      <c r="C67" s="36" t="s">
        <v>25</v>
      </c>
      <c r="D67" s="28">
        <v>1001022556297</v>
      </c>
      <c r="E67" s="24"/>
      <c r="F67" s="23"/>
      <c r="G67" s="23">
        <f>E67*0.27</f>
        <v>0</v>
      </c>
      <c r="H67" s="14">
        <v>3.24</v>
      </c>
      <c r="I67" s="14">
        <v>45</v>
      </c>
      <c r="J67" s="40"/>
    </row>
    <row r="68" spans="1:11" ht="16.5" customHeight="1" thickTop="1" thickBot="1" x14ac:dyDescent="0.3">
      <c r="A68" s="97" t="str">
        <f>RIGHT(D68:D182,4)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1" ht="16.5" customHeight="1" thickTop="1" x14ac:dyDescent="0.25">
      <c r="A69" s="97" t="str">
        <f>RIGHT(D69:D183,4)</f>
        <v>3297</v>
      </c>
      <c r="B69" s="47" t="s">
        <v>82</v>
      </c>
      <c r="C69" s="31" t="s">
        <v>23</v>
      </c>
      <c r="D69" s="28">
        <v>1001034063297</v>
      </c>
      <c r="E69" s="24"/>
      <c r="F69" s="23">
        <v>1.013333333333333</v>
      </c>
      <c r="G69" s="23">
        <f>E69*1</f>
        <v>0</v>
      </c>
      <c r="H69" s="14">
        <v>3.04</v>
      </c>
      <c r="I69" s="14">
        <v>30</v>
      </c>
      <c r="J69" s="40"/>
    </row>
    <row r="70" spans="1:11" ht="16.5" customHeight="1" x14ac:dyDescent="0.25">
      <c r="A70" s="97" t="str">
        <f>RIGHT(D70:D186,4)</f>
        <v>6528</v>
      </c>
      <c r="B70" s="47" t="s">
        <v>83</v>
      </c>
      <c r="C70" s="34" t="s">
        <v>25</v>
      </c>
      <c r="D70" s="28">
        <v>1001031076528</v>
      </c>
      <c r="E70" s="24"/>
      <c r="F70" s="23"/>
      <c r="G70" s="23">
        <f>E70*0.4</f>
        <v>0</v>
      </c>
      <c r="H70" s="14"/>
      <c r="I70" s="14"/>
      <c r="J70" s="40"/>
    </row>
    <row r="71" spans="1:11" ht="16.5" customHeight="1" thickBot="1" x14ac:dyDescent="0.3">
      <c r="A71" s="97" t="str">
        <f>RIGHT(D71:D188,4)</f>
        <v>6527</v>
      </c>
      <c r="B71" s="47" t="s">
        <v>84</v>
      </c>
      <c r="C71" s="31" t="s">
        <v>23</v>
      </c>
      <c r="D71" s="28">
        <v>1001031076527</v>
      </c>
      <c r="E71" s="24"/>
      <c r="F71" s="23">
        <v>1.0166666666666671</v>
      </c>
      <c r="G71" s="23">
        <f>E71*1</f>
        <v>0</v>
      </c>
      <c r="H71" s="14">
        <v>3.05</v>
      </c>
      <c r="I71" s="14">
        <v>30</v>
      </c>
      <c r="J71" s="40"/>
    </row>
    <row r="72" spans="1:11" ht="16.5" customHeight="1" thickTop="1" thickBot="1" x14ac:dyDescent="0.3">
      <c r="A72" s="97" t="str">
        <f>RIGHT(D72:D189,4)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1" ht="16.5" customHeight="1" thickTop="1" x14ac:dyDescent="0.25">
      <c r="A73" s="97" t="str">
        <f>RIGHT(D73:D190,4)</f>
        <v>6666</v>
      </c>
      <c r="B73" s="27" t="s">
        <v>86</v>
      </c>
      <c r="C73" s="34" t="s">
        <v>25</v>
      </c>
      <c r="D73" s="28">
        <v>1001302276666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1" ht="16.5" customHeight="1" x14ac:dyDescent="0.25">
      <c r="A74" s="97" t="str">
        <f>RIGHT(D74:D191,4)</f>
        <v>6785</v>
      </c>
      <c r="B74" s="27" t="s">
        <v>87</v>
      </c>
      <c r="C74" s="34" t="s">
        <v>25</v>
      </c>
      <c r="D74" s="28">
        <v>1001300516785</v>
      </c>
      <c r="E74" s="24"/>
      <c r="F74" s="23"/>
      <c r="G74" s="23">
        <f>E74*0.33</f>
        <v>0</v>
      </c>
      <c r="H74" s="14"/>
      <c r="I74" s="14"/>
      <c r="J74" s="40"/>
    </row>
    <row r="75" spans="1:11" ht="16.5" customHeight="1" x14ac:dyDescent="0.25">
      <c r="A75" s="97" t="str">
        <f>RIGHT(D75:D191,4)</f>
        <v>6773</v>
      </c>
      <c r="B75" s="27" t="s">
        <v>88</v>
      </c>
      <c r="C75" s="34" t="s">
        <v>25</v>
      </c>
      <c r="D75" s="28">
        <v>1001303106773</v>
      </c>
      <c r="E75" s="24"/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40"/>
    </row>
    <row r="76" spans="1:11" ht="16.5" customHeight="1" thickBot="1" x14ac:dyDescent="0.3">
      <c r="A76" s="97" t="str">
        <f>RIGHT(D76:D192,4)</f>
        <v>4342</v>
      </c>
      <c r="B76" s="27" t="s">
        <v>89</v>
      </c>
      <c r="C76" s="31" t="s">
        <v>23</v>
      </c>
      <c r="D76" s="28">
        <v>1001043094342</v>
      </c>
      <c r="E76" s="24"/>
      <c r="F76" s="23">
        <v>0.61875000000000002</v>
      </c>
      <c r="G76" s="23">
        <f>E76*1</f>
        <v>0</v>
      </c>
      <c r="H76" s="14">
        <v>4.95</v>
      </c>
      <c r="I76" s="14">
        <v>45</v>
      </c>
      <c r="J76" s="40"/>
    </row>
    <row r="77" spans="1:11" ht="16.5" customHeight="1" thickTop="1" thickBot="1" x14ac:dyDescent="0.3">
      <c r="A77" s="97" t="str">
        <f>RIGHT(D77:D194,4)</f>
        <v/>
      </c>
      <c r="B77" s="75" t="s">
        <v>90</v>
      </c>
      <c r="C77" s="75"/>
      <c r="D77" s="75"/>
      <c r="E77" s="75"/>
      <c r="F77" s="74"/>
      <c r="G77" s="75"/>
      <c r="H77" s="75"/>
      <c r="I77" s="75"/>
      <c r="J77" s="76"/>
    </row>
    <row r="78" spans="1:11" ht="16.5" customHeight="1" thickTop="1" x14ac:dyDescent="0.25">
      <c r="A78" s="97" t="str">
        <f>RIGHT(D78:D195,4)</f>
        <v>6683</v>
      </c>
      <c r="B78" s="27" t="s">
        <v>91</v>
      </c>
      <c r="C78" s="34" t="s">
        <v>25</v>
      </c>
      <c r="D78" s="28">
        <v>1001300386683</v>
      </c>
      <c r="E78" s="24"/>
      <c r="F78" s="23">
        <v>0.35</v>
      </c>
      <c r="G78" s="23">
        <f>E78*0.35</f>
        <v>0</v>
      </c>
      <c r="H78" s="14">
        <v>2.8</v>
      </c>
      <c r="I78" s="14">
        <v>45</v>
      </c>
      <c r="J78" s="40"/>
    </row>
    <row r="79" spans="1:11" ht="16.5" customHeight="1" x14ac:dyDescent="0.25">
      <c r="A79" s="97" t="str">
        <f>RIGHT(D79:D197,4)</f>
        <v>6793</v>
      </c>
      <c r="B79" s="27" t="s">
        <v>92</v>
      </c>
      <c r="C79" s="34" t="s">
        <v>25</v>
      </c>
      <c r="D79" s="28">
        <v>1001303636793</v>
      </c>
      <c r="E79" s="24"/>
      <c r="F79" s="23"/>
      <c r="G79" s="23">
        <f>E79*0.33</f>
        <v>0</v>
      </c>
      <c r="H79" s="14"/>
      <c r="I79" s="14"/>
      <c r="J79" s="40"/>
    </row>
    <row r="80" spans="1:11" ht="16.5" customHeight="1" x14ac:dyDescent="0.25">
      <c r="A80" s="97" t="str">
        <f>RIGHT(D80:D198,4)</f>
        <v>6795</v>
      </c>
      <c r="B80" s="27" t="s">
        <v>93</v>
      </c>
      <c r="C80" s="34" t="s">
        <v>25</v>
      </c>
      <c r="D80" s="28">
        <v>1001302596795</v>
      </c>
      <c r="E80" s="24"/>
      <c r="F80" s="23"/>
      <c r="G80" s="23">
        <f>E80*0.33</f>
        <v>0</v>
      </c>
      <c r="H80" s="14"/>
      <c r="I80" s="14"/>
      <c r="J80" s="40"/>
    </row>
    <row r="81" spans="1:10" ht="16.5" customHeight="1" x14ac:dyDescent="0.25">
      <c r="A81" s="97" t="str">
        <f>RIGHT(D81:D198,4)</f>
        <v>6807</v>
      </c>
      <c r="B81" s="27" t="s">
        <v>94</v>
      </c>
      <c r="C81" s="34" t="s">
        <v>25</v>
      </c>
      <c r="D81" s="28">
        <v>1001300366807</v>
      </c>
      <c r="E81" s="24"/>
      <c r="F81" s="23"/>
      <c r="G81" s="23">
        <f>E81*0.33</f>
        <v>0</v>
      </c>
      <c r="H81" s="14"/>
      <c r="I81" s="14"/>
      <c r="J81" s="40"/>
    </row>
    <row r="82" spans="1:10" ht="16.5" customHeight="1" x14ac:dyDescent="0.25">
      <c r="A82" s="97" t="str">
        <f>RIGHT(D82:D198,4)</f>
        <v>6684</v>
      </c>
      <c r="B82" s="27" t="s">
        <v>95</v>
      </c>
      <c r="C82" s="34" t="s">
        <v>25</v>
      </c>
      <c r="D82" s="28">
        <v>1001304506684</v>
      </c>
      <c r="E82" s="24"/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7" t="str">
        <f>RIGHT(D83:D199,4)</f>
        <v>6562</v>
      </c>
      <c r="B83" s="27" t="s">
        <v>96</v>
      </c>
      <c r="C83" s="34" t="s">
        <v>25</v>
      </c>
      <c r="D83" s="28">
        <v>1001304506562</v>
      </c>
      <c r="E83" s="24"/>
      <c r="F83" s="23"/>
      <c r="G83" s="23">
        <f>E83*0.28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6787</v>
      </c>
      <c r="B84" s="27" t="s">
        <v>97</v>
      </c>
      <c r="C84" s="34" t="s">
        <v>25</v>
      </c>
      <c r="D84" s="28">
        <v>1001300456787</v>
      </c>
      <c r="E84" s="24"/>
      <c r="F84" s="23"/>
      <c r="G84" s="23">
        <f>E84*0.33</f>
        <v>0</v>
      </c>
      <c r="H84" s="14"/>
      <c r="I84" s="14"/>
      <c r="J84" s="40"/>
    </row>
    <row r="85" spans="1:10" ht="16.5" customHeight="1" x14ac:dyDescent="0.25">
      <c r="A85" s="97" t="str">
        <f>RIGHT(D85:D200,4)</f>
        <v>6215</v>
      </c>
      <c r="B85" s="27" t="s">
        <v>98</v>
      </c>
      <c r="C85" s="34" t="s">
        <v>25</v>
      </c>
      <c r="D85" s="28">
        <v>1001305196215</v>
      </c>
      <c r="E85" s="24"/>
      <c r="F85" s="23"/>
      <c r="G85" s="23">
        <f>E85*0.35</f>
        <v>0</v>
      </c>
      <c r="H85" s="14"/>
      <c r="I85" s="14"/>
      <c r="J85" s="40"/>
    </row>
    <row r="86" spans="1:10" ht="16.5" customHeight="1" x14ac:dyDescent="0.25">
      <c r="A86" s="97" t="str">
        <f>RIGHT(D86:D201,4)</f>
        <v>6689</v>
      </c>
      <c r="B86" s="65" t="s">
        <v>99</v>
      </c>
      <c r="C86" s="34" t="s">
        <v>25</v>
      </c>
      <c r="D86" s="28">
        <v>1001303986689</v>
      </c>
      <c r="E86" s="24"/>
      <c r="F86" s="23">
        <v>0.35</v>
      </c>
      <c r="G86" s="23">
        <f>E86*0.35</f>
        <v>0</v>
      </c>
      <c r="H86" s="14">
        <v>2.8</v>
      </c>
      <c r="I86" s="14">
        <v>45</v>
      </c>
      <c r="J86" s="40"/>
    </row>
    <row r="87" spans="1:10" ht="16.5" customHeight="1" x14ac:dyDescent="0.25">
      <c r="A87" s="97" t="str">
        <f>RIGHT(D87:D202,4)</f>
        <v>6791</v>
      </c>
      <c r="B87" s="65" t="s">
        <v>100</v>
      </c>
      <c r="C87" s="34" t="s">
        <v>25</v>
      </c>
      <c r="D87" s="28">
        <v>1001304096791</v>
      </c>
      <c r="E87" s="24"/>
      <c r="F87" s="23"/>
      <c r="G87" s="23">
        <f>E87*0.33</f>
        <v>0</v>
      </c>
      <c r="H87" s="14"/>
      <c r="I87" s="14"/>
      <c r="J87" s="40"/>
    </row>
    <row r="88" spans="1:10" ht="16.5" customHeight="1" x14ac:dyDescent="0.25">
      <c r="A88" s="97" t="str">
        <f>RIGHT(D88:D202,4)</f>
        <v>6212</v>
      </c>
      <c r="B88" s="65" t="s">
        <v>101</v>
      </c>
      <c r="C88" s="31" t="s">
        <v>23</v>
      </c>
      <c r="D88" s="28">
        <v>1001301876212</v>
      </c>
      <c r="E88" s="24"/>
      <c r="F88" s="23">
        <v>0.68</v>
      </c>
      <c r="G88" s="23">
        <f>E88*1</f>
        <v>0</v>
      </c>
      <c r="H88" s="14"/>
      <c r="I88" s="14">
        <v>45</v>
      </c>
      <c r="J88" s="40"/>
    </row>
    <row r="89" spans="1:10" ht="16.5" customHeight="1" x14ac:dyDescent="0.25">
      <c r="A89" s="97" t="str">
        <f>RIGHT(D89:D203,4)</f>
        <v>5341</v>
      </c>
      <c r="B89" s="65" t="s">
        <v>102</v>
      </c>
      <c r="C89" s="31" t="s">
        <v>23</v>
      </c>
      <c r="D89" s="28">
        <v>1001053985341</v>
      </c>
      <c r="E89" s="24"/>
      <c r="F89" s="23">
        <v>0.71250000000000002</v>
      </c>
      <c r="G89" s="23">
        <f>E89*1</f>
        <v>0</v>
      </c>
      <c r="H89" s="14">
        <v>5.7</v>
      </c>
      <c r="I89" s="14">
        <v>45</v>
      </c>
      <c r="J89" s="40"/>
    </row>
    <row r="90" spans="1:10" ht="16.5" customHeight="1" x14ac:dyDescent="0.25">
      <c r="A90" s="97" t="str">
        <f>RIGHT(D90:D204,4)</f>
        <v>6692</v>
      </c>
      <c r="B90" s="65" t="s">
        <v>103</v>
      </c>
      <c r="C90" s="34" t="s">
        <v>25</v>
      </c>
      <c r="D90" s="28">
        <v>1001303056692</v>
      </c>
      <c r="E90" s="24"/>
      <c r="F90" s="23">
        <v>0.28000000000000003</v>
      </c>
      <c r="G90" s="23">
        <f>E90*0.28</f>
        <v>0</v>
      </c>
      <c r="H90" s="14">
        <v>2.2400000000000002</v>
      </c>
      <c r="I90" s="14">
        <v>45</v>
      </c>
      <c r="J90" s="40"/>
    </row>
    <row r="91" spans="1:10" ht="16.5" customHeight="1" x14ac:dyDescent="0.25">
      <c r="A91" s="97" t="str">
        <f>RIGHT(D91:D205,4)</f>
        <v>6586</v>
      </c>
      <c r="B91" s="65" t="s">
        <v>104</v>
      </c>
      <c r="C91" s="34" t="s">
        <v>25</v>
      </c>
      <c r="D91" s="28">
        <v>1001215576586</v>
      </c>
      <c r="E91" s="24"/>
      <c r="F91" s="23"/>
      <c r="G91" s="23">
        <f>E91*0.09</f>
        <v>0</v>
      </c>
      <c r="H91" s="14"/>
      <c r="I91" s="14"/>
      <c r="J91" s="40"/>
    </row>
    <row r="92" spans="1:10" ht="16.5" customHeight="1" x14ac:dyDescent="0.25">
      <c r="A92" s="97" t="str">
        <f>RIGHT(D92:D203,4)</f>
        <v>6228</v>
      </c>
      <c r="B92" s="65" t="s">
        <v>105</v>
      </c>
      <c r="C92" s="34" t="s">
        <v>25</v>
      </c>
      <c r="D92" s="28">
        <v>1001225416228</v>
      </c>
      <c r="E92" s="24"/>
      <c r="F92" s="23"/>
      <c r="G92" s="23">
        <f>E92*0.09</f>
        <v>0</v>
      </c>
      <c r="H92" s="14"/>
      <c r="I92" s="14"/>
      <c r="J92" s="40"/>
    </row>
    <row r="93" spans="1:10" ht="16.5" customHeight="1" x14ac:dyDescent="0.25">
      <c r="A93" s="97" t="str">
        <f t="shared" ref="A93:A100" si="2">RIGHT(D93:D203,4)</f>
        <v>5544</v>
      </c>
      <c r="B93" s="27" t="s">
        <v>106</v>
      </c>
      <c r="C93" s="31" t="s">
        <v>23</v>
      </c>
      <c r="D93" s="28">
        <v>1001051875544</v>
      </c>
      <c r="E93" s="24"/>
      <c r="F93" s="23">
        <v>0.85</v>
      </c>
      <c r="G93" s="23">
        <f>E93*1</f>
        <v>0</v>
      </c>
      <c r="H93" s="14">
        <v>5.0999999999999996</v>
      </c>
      <c r="I93" s="14">
        <v>45</v>
      </c>
      <c r="J93" s="40"/>
    </row>
    <row r="94" spans="1:10" ht="16.5" customHeight="1" x14ac:dyDescent="0.25">
      <c r="A94" s="97" t="str">
        <f t="shared" si="2"/>
        <v>6213</v>
      </c>
      <c r="B94" s="27" t="s">
        <v>107</v>
      </c>
      <c r="C94" s="34" t="s">
        <v>25</v>
      </c>
      <c r="D94" s="28">
        <v>1001301876213</v>
      </c>
      <c r="E94" s="24"/>
      <c r="F94" s="23"/>
      <c r="G94" s="23">
        <f>E94*0.35</f>
        <v>0</v>
      </c>
      <c r="H94" s="14"/>
      <c r="I94" s="14"/>
      <c r="J94" s="40"/>
    </row>
    <row r="95" spans="1:10" ht="15.75" customHeight="1" thickBot="1" x14ac:dyDescent="0.3">
      <c r="A95" s="97" t="str">
        <f t="shared" si="2"/>
        <v>6697</v>
      </c>
      <c r="B95" s="27" t="s">
        <v>108</v>
      </c>
      <c r="C95" s="37" t="s">
        <v>25</v>
      </c>
      <c r="D95" s="28">
        <v>1001301876697</v>
      </c>
      <c r="E95" s="24"/>
      <c r="F95" s="23">
        <v>0.35</v>
      </c>
      <c r="G95" s="23">
        <f>E95*0.35</f>
        <v>0</v>
      </c>
      <c r="H95" s="14">
        <v>2.8</v>
      </c>
      <c r="I95" s="14">
        <v>45</v>
      </c>
      <c r="J95" s="40"/>
    </row>
    <row r="96" spans="1:10" ht="16.5" customHeight="1" thickTop="1" thickBot="1" x14ac:dyDescent="0.3">
      <c r="A96" s="97" t="str">
        <f t="shared" si="2"/>
        <v/>
      </c>
      <c r="B96" s="75" t="s">
        <v>109</v>
      </c>
      <c r="C96" s="75"/>
      <c r="D96" s="75"/>
      <c r="E96" s="75"/>
      <c r="F96" s="74"/>
      <c r="G96" s="75"/>
      <c r="H96" s="75"/>
      <c r="I96" s="75"/>
      <c r="J96" s="76"/>
    </row>
    <row r="97" spans="1:10" ht="16.5" customHeight="1" thickTop="1" x14ac:dyDescent="0.25">
      <c r="A97" s="97" t="str">
        <f t="shared" si="2"/>
        <v>5706</v>
      </c>
      <c r="B97" s="27" t="s">
        <v>110</v>
      </c>
      <c r="C97" s="34" t="s">
        <v>25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x14ac:dyDescent="0.25">
      <c r="A98" s="97" t="str">
        <f t="shared" si="2"/>
        <v>6454</v>
      </c>
      <c r="B98" s="27" t="s">
        <v>111</v>
      </c>
      <c r="C98" s="34" t="s">
        <v>25</v>
      </c>
      <c r="D98" s="28">
        <v>1001201976454</v>
      </c>
      <c r="E98" s="24"/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0" ht="16.5" customHeight="1" x14ac:dyDescent="0.25">
      <c r="A99" s="97" t="str">
        <f t="shared" si="2"/>
        <v>6222</v>
      </c>
      <c r="B99" s="27" t="s">
        <v>112</v>
      </c>
      <c r="C99" s="34" t="s">
        <v>25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40"/>
    </row>
    <row r="100" spans="1:10" ht="16.5" customHeight="1" x14ac:dyDescent="0.25">
      <c r="A100" s="97" t="str">
        <f t="shared" si="2"/>
        <v>5931</v>
      </c>
      <c r="B100" s="27" t="s">
        <v>113</v>
      </c>
      <c r="C100" s="34" t="s">
        <v>25</v>
      </c>
      <c r="D100" s="28">
        <v>1001060755931</v>
      </c>
      <c r="E100" s="24"/>
      <c r="F100" s="23">
        <v>0.22</v>
      </c>
      <c r="G100" s="23">
        <f>E100*0.22</f>
        <v>0</v>
      </c>
      <c r="H100" s="14">
        <v>1.76</v>
      </c>
      <c r="I100" s="14">
        <v>120</v>
      </c>
      <c r="J100" s="40"/>
    </row>
    <row r="101" spans="1:10" ht="16.5" customHeight="1" x14ac:dyDescent="0.25">
      <c r="A101" s="97" t="str">
        <f>RIGHT(D101:D212,4)</f>
        <v>5708</v>
      </c>
      <c r="B101" s="27" t="s">
        <v>114</v>
      </c>
      <c r="C101" s="31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40"/>
    </row>
    <row r="102" spans="1:10" ht="16.5" customHeight="1" x14ac:dyDescent="0.25">
      <c r="A102" s="97" t="str">
        <f>RIGHT(D102:D213,4)</f>
        <v>6555</v>
      </c>
      <c r="B102" s="27" t="s">
        <v>115</v>
      </c>
      <c r="C102" s="34" t="s">
        <v>25</v>
      </c>
      <c r="D102" s="28">
        <v>1001203146555</v>
      </c>
      <c r="E102" s="24"/>
      <c r="F102" s="23"/>
      <c r="G102" s="23">
        <f>E102*0.1</f>
        <v>0</v>
      </c>
      <c r="H102" s="14"/>
      <c r="I102" s="14"/>
      <c r="J102" s="40"/>
    </row>
    <row r="103" spans="1:10" ht="16.5" customHeight="1" x14ac:dyDescent="0.25">
      <c r="A103" s="97" t="str">
        <f>RIGHT(D103:D217,4)</f>
        <v>4993</v>
      </c>
      <c r="B103" s="27" t="s">
        <v>116</v>
      </c>
      <c r="C103" s="34" t="s">
        <v>25</v>
      </c>
      <c r="D103" s="28">
        <v>1001060764993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40"/>
    </row>
    <row r="104" spans="1:10" ht="16.5" customHeight="1" x14ac:dyDescent="0.25">
      <c r="A104" s="97" t="str">
        <f>RIGHT(D104:D218,4)</f>
        <v>5682</v>
      </c>
      <c r="B104" s="27" t="s">
        <v>117</v>
      </c>
      <c r="C104" s="34" t="s">
        <v>25</v>
      </c>
      <c r="D104" s="28">
        <v>1001193115682</v>
      </c>
      <c r="E104" s="24"/>
      <c r="F104" s="23">
        <v>0.12</v>
      </c>
      <c r="G104" s="23">
        <f>E104*0.12</f>
        <v>0</v>
      </c>
      <c r="H104" s="14">
        <v>0.96</v>
      </c>
      <c r="I104" s="14">
        <v>60</v>
      </c>
      <c r="J104" s="40"/>
    </row>
    <row r="105" spans="1:10" ht="16.5" customHeight="1" x14ac:dyDescent="0.25">
      <c r="A105" s="97" t="str">
        <f t="shared" ref="A105:A112" si="3">RIGHT(D105:D221,4)</f>
        <v>4117</v>
      </c>
      <c r="B105" s="27" t="s">
        <v>118</v>
      </c>
      <c r="C105" s="31" t="s">
        <v>23</v>
      </c>
      <c r="D105" s="28">
        <v>1001062504117</v>
      </c>
      <c r="E105" s="24"/>
      <c r="F105" s="23">
        <v>0.48749999999999999</v>
      </c>
      <c r="G105" s="23">
        <f>E105*1</f>
        <v>0</v>
      </c>
      <c r="H105" s="14">
        <v>3.9</v>
      </c>
      <c r="I105" s="14">
        <v>120</v>
      </c>
      <c r="J105" s="40"/>
    </row>
    <row r="106" spans="1:10" ht="16.5" customHeight="1" x14ac:dyDescent="0.25">
      <c r="A106" s="97" t="str">
        <f t="shared" si="3"/>
        <v>5483</v>
      </c>
      <c r="B106" s="27" t="s">
        <v>119</v>
      </c>
      <c r="C106" s="34" t="s">
        <v>25</v>
      </c>
      <c r="D106" s="28">
        <v>1001062505483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40"/>
    </row>
    <row r="107" spans="1:10" ht="16.5" customHeight="1" thickBot="1" x14ac:dyDescent="0.3">
      <c r="A107" s="97" t="str">
        <f t="shared" si="3"/>
        <v>6453</v>
      </c>
      <c r="B107" s="27" t="s">
        <v>120</v>
      </c>
      <c r="C107" s="34" t="s">
        <v>25</v>
      </c>
      <c r="D107" s="28">
        <v>1001202506453</v>
      </c>
      <c r="E107" s="24"/>
      <c r="F107" s="23">
        <v>0.1</v>
      </c>
      <c r="G107" s="23">
        <f>E107*0.1</f>
        <v>0</v>
      </c>
      <c r="H107" s="14">
        <v>0.8</v>
      </c>
      <c r="I107" s="14">
        <v>60</v>
      </c>
      <c r="J107" s="40"/>
    </row>
    <row r="108" spans="1:10" ht="16.5" customHeight="1" thickTop="1" thickBot="1" x14ac:dyDescent="0.3">
      <c r="A108" s="97" t="str">
        <f t="shared" si="3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7" t="str">
        <f t="shared" si="3"/>
        <v>6756</v>
      </c>
      <c r="B109" s="29" t="s">
        <v>122</v>
      </c>
      <c r="C109" s="33" t="s">
        <v>23</v>
      </c>
      <c r="D109" s="30">
        <v>1001092446756</v>
      </c>
      <c r="E109" s="24"/>
      <c r="F109" s="23">
        <v>1.5249999999999999</v>
      </c>
      <c r="G109" s="23">
        <f>E109*1</f>
        <v>0</v>
      </c>
      <c r="H109" s="14">
        <v>6.1</v>
      </c>
      <c r="I109" s="14">
        <v>60</v>
      </c>
      <c r="J109" s="40"/>
    </row>
    <row r="110" spans="1:10" ht="16.5" customHeight="1" x14ac:dyDescent="0.25">
      <c r="A110" s="97" t="str">
        <f t="shared" si="3"/>
        <v>4611</v>
      </c>
      <c r="B110" s="29" t="s">
        <v>123</v>
      </c>
      <c r="C110" s="38" t="s">
        <v>25</v>
      </c>
      <c r="D110" s="81">
        <v>1001092444611</v>
      </c>
      <c r="E110" s="24"/>
      <c r="F110" s="23"/>
      <c r="G110" s="23">
        <f>E110*0.4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6645</v>
      </c>
      <c r="B111" s="29" t="s">
        <v>124</v>
      </c>
      <c r="C111" s="38" t="s">
        <v>25</v>
      </c>
      <c r="D111" s="81">
        <v>1001093956645</v>
      </c>
      <c r="E111" s="24"/>
      <c r="F111" s="23"/>
      <c r="G111" s="23">
        <f>E111*0.8</f>
        <v>0</v>
      </c>
      <c r="H111" s="14"/>
      <c r="I111" s="14"/>
      <c r="J111" s="40"/>
    </row>
    <row r="112" spans="1:10" ht="16.5" customHeight="1" x14ac:dyDescent="0.25">
      <c r="A112" s="97" t="str">
        <f t="shared" si="3"/>
        <v>6470</v>
      </c>
      <c r="B112" s="29" t="s">
        <v>125</v>
      </c>
      <c r="C112" s="33" t="s">
        <v>23</v>
      </c>
      <c r="D112" s="81">
        <v>1001092436470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x14ac:dyDescent="0.25">
      <c r="A113" s="97" t="str">
        <f>RIGHT(D113:D228,4)</f>
        <v>6025</v>
      </c>
      <c r="B113" s="29" t="s">
        <v>126</v>
      </c>
      <c r="C113" s="33" t="s">
        <v>23</v>
      </c>
      <c r="D113" s="81">
        <v>1001094966025</v>
      </c>
      <c r="E113" s="24"/>
      <c r="F113" s="23"/>
      <c r="G113" s="23">
        <f>E113*1</f>
        <v>0</v>
      </c>
      <c r="H113" s="14"/>
      <c r="I113" s="14"/>
      <c r="J113" s="40"/>
    </row>
    <row r="114" spans="1:11" ht="16.5" customHeight="1" thickBot="1" x14ac:dyDescent="0.3">
      <c r="A114" s="97" t="str">
        <f>RIGHT(D114:D226,4)</f>
        <v>3215</v>
      </c>
      <c r="B114" s="27" t="s">
        <v>127</v>
      </c>
      <c r="C114" s="38" t="s">
        <v>25</v>
      </c>
      <c r="D114" s="52">
        <v>1001094053215</v>
      </c>
      <c r="E114" s="24"/>
      <c r="F114" s="23">
        <v>0.4</v>
      </c>
      <c r="G114" s="23">
        <f>E114*0.4</f>
        <v>0</v>
      </c>
      <c r="H114" s="14">
        <v>3.2</v>
      </c>
      <c r="I114" s="14">
        <v>60</v>
      </c>
      <c r="J114" s="40"/>
    </row>
    <row r="115" spans="1:11" ht="16.5" customHeight="1" thickTop="1" thickBot="1" x14ac:dyDescent="0.3">
      <c r="A115" s="97" t="str">
        <f>RIGHT(D115:D229,4)</f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7" t="str">
        <f>RIGHT(D116:D232,4)</f>
        <v>6281</v>
      </c>
      <c r="B116" s="48" t="s">
        <v>129</v>
      </c>
      <c r="C116" s="36" t="s">
        <v>25</v>
      </c>
      <c r="D116" s="28">
        <v>1001082576281</v>
      </c>
      <c r="E116" s="24"/>
      <c r="F116" s="23">
        <v>0.3</v>
      </c>
      <c r="G116" s="23">
        <f>E116*0.3</f>
        <v>0</v>
      </c>
      <c r="H116" s="14">
        <v>1.8</v>
      </c>
      <c r="I116" s="14">
        <v>30</v>
      </c>
      <c r="J116" s="40"/>
    </row>
    <row r="117" spans="1:11" ht="16.5" customHeight="1" x14ac:dyDescent="0.25">
      <c r="A117" s="97" t="str">
        <f>RIGHT(D117:D233,4)</f>
        <v>6223</v>
      </c>
      <c r="B117" s="48" t="s">
        <v>130</v>
      </c>
      <c r="C117" s="36" t="s">
        <v>25</v>
      </c>
      <c r="D117" s="28">
        <v>1001225406223</v>
      </c>
      <c r="E117" s="24"/>
      <c r="F117" s="23"/>
      <c r="G117" s="23">
        <f>E117*0.09</f>
        <v>0</v>
      </c>
      <c r="H117" s="99"/>
      <c r="I117" s="99"/>
      <c r="J117" s="96"/>
    </row>
    <row r="118" spans="1:11" ht="16.5" customHeight="1" thickBot="1" x14ac:dyDescent="0.3">
      <c r="A118" s="97" t="str">
        <f>RIGHT(D118:D233,4)</f>
        <v>6445</v>
      </c>
      <c r="B118" s="48" t="s">
        <v>131</v>
      </c>
      <c r="C118" s="36" t="s">
        <v>25</v>
      </c>
      <c r="D118" s="28">
        <v>1001233296445</v>
      </c>
      <c r="E118" s="24"/>
      <c r="F118" s="23"/>
      <c r="G118" s="23">
        <f>E118*0.18</f>
        <v>0</v>
      </c>
      <c r="H118" s="99"/>
      <c r="I118" s="99"/>
      <c r="J118" s="96"/>
    </row>
    <row r="119" spans="1:11" ht="16.5" customHeight="1" thickTop="1" thickBot="1" x14ac:dyDescent="0.3">
      <c r="A119" s="97" t="str">
        <f>RIGHT(D119:D234,4)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97" t="str">
        <f>RIGHT(D120:D237,4)</f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x14ac:dyDescent="0.25">
      <c r="A121" s="97" t="str">
        <f>RIGHT(D121:D238,4)</f>
        <v>6314</v>
      </c>
      <c r="B121" s="48" t="s">
        <v>134</v>
      </c>
      <c r="C121" s="34" t="s">
        <v>25</v>
      </c>
      <c r="D121" s="28">
        <v>1002112606314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x14ac:dyDescent="0.25">
      <c r="A122" s="97" t="str">
        <f>RIGHT(D122:D239,4)</f>
        <v>6155</v>
      </c>
      <c r="B122" s="48" t="s">
        <v>135</v>
      </c>
      <c r="C122" s="34" t="s">
        <v>25</v>
      </c>
      <c r="D122" s="28">
        <v>1002115036155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x14ac:dyDescent="0.25">
      <c r="A123" s="97" t="str">
        <f>RIGHT(D123:D240,4)</f>
        <v>6157</v>
      </c>
      <c r="B123" s="48" t="s">
        <v>136</v>
      </c>
      <c r="C123" s="34" t="s">
        <v>25</v>
      </c>
      <c r="D123" s="28">
        <v>1002115056157</v>
      </c>
      <c r="E123" s="24"/>
      <c r="F123" s="23"/>
      <c r="G123" s="23">
        <f>E123*0.45</f>
        <v>0</v>
      </c>
      <c r="H123" s="14"/>
      <c r="I123" s="73"/>
      <c r="J123" s="40"/>
    </row>
    <row r="124" spans="1:11" ht="16.5" customHeight="1" thickBot="1" x14ac:dyDescent="0.3">
      <c r="A124" s="97" t="str">
        <f t="shared" ref="A124:A135" si="4">RIGHT(D124:D239,4)</f>
        <v>6313</v>
      </c>
      <c r="B124" s="48" t="s">
        <v>137</v>
      </c>
      <c r="C124" s="37" t="s">
        <v>25</v>
      </c>
      <c r="D124" s="28">
        <v>1002112606313</v>
      </c>
      <c r="E124" s="24"/>
      <c r="F124" s="23">
        <v>0.9</v>
      </c>
      <c r="G124" s="23">
        <f>E124*0.9</f>
        <v>0</v>
      </c>
      <c r="H124" s="14">
        <v>9</v>
      </c>
      <c r="I124" s="73">
        <v>120</v>
      </c>
      <c r="J124" s="40"/>
    </row>
    <row r="125" spans="1:11" ht="16.5" customHeight="1" thickTop="1" thickBot="1" x14ac:dyDescent="0.3">
      <c r="A125" s="97" t="str">
        <f t="shared" si="4"/>
        <v/>
      </c>
      <c r="B125" s="75" t="s">
        <v>138</v>
      </c>
      <c r="C125" s="75"/>
      <c r="D125" s="75"/>
      <c r="E125" s="75"/>
      <c r="F125" s="74"/>
      <c r="G125" s="75"/>
      <c r="H125" s="75"/>
      <c r="I125" s="75"/>
      <c r="J125" s="76"/>
    </row>
    <row r="126" spans="1:11" ht="16.5" customHeight="1" thickTop="1" thickBot="1" x14ac:dyDescent="0.3">
      <c r="A126" s="97" t="str">
        <f t="shared" si="4"/>
        <v>4945</v>
      </c>
      <c r="B126" s="48" t="s">
        <v>139</v>
      </c>
      <c r="C126" s="37" t="s">
        <v>25</v>
      </c>
      <c r="D126" s="28">
        <v>1002151784945</v>
      </c>
      <c r="E126" s="24"/>
      <c r="F126" s="23">
        <v>0.5</v>
      </c>
      <c r="G126" s="23">
        <f>E126*0.5</f>
        <v>0</v>
      </c>
      <c r="H126" s="14">
        <v>8</v>
      </c>
      <c r="I126" s="73">
        <v>120</v>
      </c>
      <c r="J126" s="40"/>
    </row>
    <row r="127" spans="1:11" ht="16.5" customHeight="1" thickTop="1" thickBot="1" x14ac:dyDescent="0.3">
      <c r="A127" s="97" t="str">
        <f t="shared" si="4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1" s="91" customFormat="1" ht="16.5" customHeight="1" thickTop="1" thickBot="1" x14ac:dyDescent="0.3">
      <c r="A128" s="97" t="str">
        <f t="shared" si="4"/>
        <v>4956</v>
      </c>
      <c r="B128" s="92" t="s">
        <v>141</v>
      </c>
      <c r="C128" s="93" t="s">
        <v>25</v>
      </c>
      <c r="D128" s="86">
        <v>1002133974956</v>
      </c>
      <c r="E128" s="87"/>
      <c r="F128" s="88">
        <v>0.42</v>
      </c>
      <c r="G128" s="88">
        <f>E128*0.42</f>
        <v>0</v>
      </c>
      <c r="H128" s="89">
        <v>4.2</v>
      </c>
      <c r="I128" s="94">
        <v>120</v>
      </c>
      <c r="J128" s="89"/>
      <c r="K128" s="90"/>
    </row>
    <row r="129" spans="1:10" ht="16.5" customHeight="1" thickTop="1" x14ac:dyDescent="0.25">
      <c r="A129" s="97" t="str">
        <f t="shared" si="4"/>
        <v>1762</v>
      </c>
      <c r="B129" s="48" t="s">
        <v>142</v>
      </c>
      <c r="C129" s="34" t="s">
        <v>25</v>
      </c>
      <c r="D129" s="28">
        <v>1002131151762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Bot="1" x14ac:dyDescent="0.3">
      <c r="A130" s="97" t="str">
        <f t="shared" si="4"/>
        <v>1764</v>
      </c>
      <c r="B130" s="48" t="s">
        <v>143</v>
      </c>
      <c r="C130" s="37" t="s">
        <v>25</v>
      </c>
      <c r="D130" s="28">
        <v>1002131181764</v>
      </c>
      <c r="E130" s="24"/>
      <c r="F130" s="23">
        <v>0.42</v>
      </c>
      <c r="G130" s="23">
        <f>E130*0.42</f>
        <v>0</v>
      </c>
      <c r="H130" s="14">
        <v>4.2</v>
      </c>
      <c r="I130" s="73">
        <v>120</v>
      </c>
      <c r="J130" s="40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/>
      </c>
      <c r="B132" s="75" t="s">
        <v>145</v>
      </c>
      <c r="C132" s="75"/>
      <c r="D132" s="75"/>
      <c r="E132" s="75"/>
      <c r="F132" s="74"/>
      <c r="G132" s="75"/>
      <c r="H132" s="75"/>
      <c r="I132" s="75"/>
      <c r="J132" s="76"/>
    </row>
    <row r="133" spans="1:10" ht="16.5" customHeight="1" thickTop="1" thickBot="1" x14ac:dyDescent="0.3">
      <c r="A133" s="97" t="str">
        <f t="shared" si="4"/>
        <v>6004</v>
      </c>
      <c r="B133" s="48" t="s">
        <v>146</v>
      </c>
      <c r="C133" s="37" t="s">
        <v>25</v>
      </c>
      <c r="D133" s="69" t="s">
        <v>147</v>
      </c>
      <c r="E133" s="24"/>
      <c r="F133" s="23">
        <v>1</v>
      </c>
      <c r="G133" s="23">
        <f>E133*1</f>
        <v>0</v>
      </c>
      <c r="H133" s="14">
        <v>8</v>
      </c>
      <c r="I133" s="73">
        <v>120</v>
      </c>
      <c r="J133" s="40"/>
    </row>
    <row r="134" spans="1:10" ht="15.75" customHeight="1" thickTop="1" x14ac:dyDescent="0.25">
      <c r="A134" s="97" t="str">
        <f t="shared" si="4"/>
        <v>5417</v>
      </c>
      <c r="B134" s="48" t="s">
        <v>148</v>
      </c>
      <c r="C134" s="31" t="s">
        <v>23</v>
      </c>
      <c r="D134" s="69" t="s">
        <v>149</v>
      </c>
      <c r="E134" s="24"/>
      <c r="F134" s="23">
        <v>2</v>
      </c>
      <c r="G134" s="23">
        <f>E134*1</f>
        <v>0</v>
      </c>
      <c r="H134" s="14">
        <v>6</v>
      </c>
      <c r="I134" s="73">
        <v>90</v>
      </c>
      <c r="J134" s="40"/>
    </row>
    <row r="135" spans="1:10" ht="15.75" customHeight="1" thickBot="1" x14ac:dyDescent="0.3">
      <c r="A135" s="97" t="str">
        <f t="shared" si="4"/>
        <v>6019</v>
      </c>
      <c r="B135" s="48" t="s">
        <v>150</v>
      </c>
      <c r="C135" s="37" t="s">
        <v>25</v>
      </c>
      <c r="D135" s="70" t="s">
        <v>151</v>
      </c>
      <c r="E135" s="24"/>
      <c r="F135" s="23">
        <v>1</v>
      </c>
      <c r="G135" s="23">
        <f>E135*1</f>
        <v>0</v>
      </c>
      <c r="H135" s="14">
        <v>12</v>
      </c>
      <c r="I135" s="73">
        <v>120</v>
      </c>
      <c r="J135" s="40"/>
    </row>
    <row r="136" spans="1:10" ht="16.5" customHeight="1" thickTop="1" thickBot="1" x14ac:dyDescent="0.3">
      <c r="A136" s="78"/>
      <c r="B136" s="78" t="s">
        <v>152</v>
      </c>
      <c r="C136" s="16"/>
      <c r="D136" s="49"/>
      <c r="E136" s="17">
        <f>SUM(E5:E135)</f>
        <v>500</v>
      </c>
      <c r="F136" s="17">
        <f>SUM(F10:F135)</f>
        <v>39.107916666666675</v>
      </c>
      <c r="G136" s="17">
        <f>SUM(G11:G135)</f>
        <v>500</v>
      </c>
      <c r="H136" s="17">
        <f>SUM(H10:H132)</f>
        <v>175.22999999999993</v>
      </c>
      <c r="I136" s="17"/>
      <c r="J136" s="17"/>
    </row>
    <row r="137" spans="1:10" ht="15.75" customHeight="1" thickTop="1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</sheetData>
  <autoFilter ref="A9:J136"/>
  <mergeCells count="2">
    <mergeCell ref="E1:J1"/>
    <mergeCell ref="G3:J3"/>
  </mergeCells>
  <dataValidations disablePrompts="1" count="2">
    <dataValidation type="textLength" operator="lessThanOrEqual" showInputMessage="1" showErrorMessage="1" sqref="B129">
      <formula1>40</formula1>
    </dataValidation>
    <dataValidation type="textLength" operator="equal" showInputMessage="1" showErrorMessage="1" sqref="D133:D13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127</v>
      </c>
    </row>
    <row r="2" spans="2:3" x14ac:dyDescent="0.25">
      <c r="B2" s="59" t="s">
        <v>153</v>
      </c>
      <c r="C2" s="82"/>
    </row>
    <row r="3" spans="2:3" x14ac:dyDescent="0.25">
      <c r="B3" s="27" t="s">
        <v>74</v>
      </c>
      <c r="C3" s="64"/>
    </row>
    <row r="4" spans="2:3" x14ac:dyDescent="0.25">
      <c r="B4" s="45" t="s">
        <v>75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118</v>
      </c>
      <c r="C6" s="62"/>
    </row>
    <row r="7" spans="2:3" x14ac:dyDescent="0.25">
      <c r="B7" s="72" t="s">
        <v>89</v>
      </c>
      <c r="C7" s="82"/>
    </row>
    <row r="8" spans="2:3" x14ac:dyDescent="0.25">
      <c r="B8" s="27" t="s">
        <v>36</v>
      </c>
    </row>
    <row r="9" spans="2:3" x14ac:dyDescent="0.25">
      <c r="B9" s="80" t="s">
        <v>123</v>
      </c>
      <c r="C9" s="82"/>
    </row>
    <row r="10" spans="2:3" x14ac:dyDescent="0.25">
      <c r="B10" s="29" t="s">
        <v>122</v>
      </c>
    </row>
    <row r="11" spans="2:3" x14ac:dyDescent="0.25">
      <c r="B11" s="27" t="s">
        <v>45</v>
      </c>
    </row>
    <row r="12" spans="2:3" x14ac:dyDescent="0.25">
      <c r="B12" s="27" t="s">
        <v>116</v>
      </c>
    </row>
    <row r="13" spans="2:3" x14ac:dyDescent="0.25">
      <c r="B13" s="27" t="s">
        <v>154</v>
      </c>
    </row>
    <row r="14" spans="2:3" x14ac:dyDescent="0.25">
      <c r="B14" s="27" t="s">
        <v>155</v>
      </c>
    </row>
    <row r="15" spans="2:3" x14ac:dyDescent="0.25">
      <c r="B15" s="59" t="s">
        <v>22</v>
      </c>
      <c r="C15" s="62"/>
    </row>
    <row r="16" spans="2:3" x14ac:dyDescent="0.25">
      <c r="B16" s="59" t="s">
        <v>156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102</v>
      </c>
      <c r="C19" s="62"/>
    </row>
    <row r="20" spans="2:3" x14ac:dyDescent="0.25">
      <c r="B20" s="71" t="s">
        <v>119</v>
      </c>
    </row>
    <row r="21" spans="2:3" x14ac:dyDescent="0.25">
      <c r="B21" s="59" t="s">
        <v>157</v>
      </c>
      <c r="C21" s="82"/>
    </row>
    <row r="22" spans="2:3" x14ac:dyDescent="0.25">
      <c r="B22" s="68" t="s">
        <v>158</v>
      </c>
      <c r="C22" s="62"/>
    </row>
    <row r="23" spans="2:3" x14ac:dyDescent="0.25">
      <c r="B23" s="27" t="s">
        <v>106</v>
      </c>
    </row>
    <row r="24" spans="2:3" x14ac:dyDescent="0.25">
      <c r="B24" s="27" t="s">
        <v>117</v>
      </c>
    </row>
    <row r="25" spans="2:3" x14ac:dyDescent="0.25">
      <c r="B25" s="27" t="s">
        <v>110</v>
      </c>
    </row>
    <row r="26" spans="2:3" x14ac:dyDescent="0.25">
      <c r="B26" s="27" t="s">
        <v>114</v>
      </c>
    </row>
    <row r="27" spans="2:3" x14ac:dyDescent="0.25">
      <c r="B27" s="71" t="s">
        <v>159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113</v>
      </c>
      <c r="C31" s="62"/>
    </row>
    <row r="32" spans="2:3" x14ac:dyDescent="0.25">
      <c r="B32" s="80" t="s">
        <v>160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161</v>
      </c>
      <c r="C34" s="62"/>
    </row>
    <row r="35" spans="2:3" x14ac:dyDescent="0.25">
      <c r="B35" s="27" t="s">
        <v>162</v>
      </c>
    </row>
    <row r="36" spans="2:3" x14ac:dyDescent="0.25">
      <c r="B36" s="27" t="s">
        <v>163</v>
      </c>
    </row>
    <row r="37" spans="2:3" x14ac:dyDescent="0.25">
      <c r="B37" s="80" t="s">
        <v>164</v>
      </c>
      <c r="C37" s="82"/>
    </row>
    <row r="38" spans="2:3" x14ac:dyDescent="0.25">
      <c r="B38" s="67" t="s">
        <v>129</v>
      </c>
      <c r="C38" s="62"/>
    </row>
    <row r="39" spans="2:3" x14ac:dyDescent="0.25">
      <c r="B39" s="27" t="s">
        <v>80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7" t="s">
        <v>103</v>
      </c>
      <c r="C46" s="62"/>
    </row>
    <row r="47" spans="2:3" x14ac:dyDescent="0.25">
      <c r="B47" s="27" t="s">
        <v>86</v>
      </c>
    </row>
    <row r="48" spans="2:3" x14ac:dyDescent="0.25">
      <c r="B48" s="67" t="s">
        <v>165</v>
      </c>
      <c r="C48" s="62"/>
    </row>
    <row r="49" spans="2:3" x14ac:dyDescent="0.25">
      <c r="B49" s="67" t="s">
        <v>166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77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167</v>
      </c>
      <c r="C53" s="62"/>
    </row>
    <row r="54" spans="2:3" x14ac:dyDescent="0.25">
      <c r="B54" s="80" t="s">
        <v>168</v>
      </c>
      <c r="C54" s="62"/>
    </row>
    <row r="55" spans="2:3" x14ac:dyDescent="0.25">
      <c r="B55" s="80" t="s">
        <v>169</v>
      </c>
      <c r="C55" s="82"/>
    </row>
    <row r="56" spans="2:3" x14ac:dyDescent="0.25">
      <c r="B56" s="71" t="s">
        <v>120</v>
      </c>
    </row>
    <row r="57" spans="2:3" x14ac:dyDescent="0.25">
      <c r="B57" s="27" t="s">
        <v>111</v>
      </c>
    </row>
    <row r="58" spans="2:3" x14ac:dyDescent="0.25">
      <c r="B58" s="80" t="s">
        <v>170</v>
      </c>
      <c r="C58" s="62"/>
    </row>
    <row r="59" spans="2:3" x14ac:dyDescent="0.25">
      <c r="B59" s="80" t="s">
        <v>78</v>
      </c>
      <c r="C59" s="62"/>
    </row>
    <row r="60" spans="2:3" x14ac:dyDescent="0.25">
      <c r="B60" s="80" t="s">
        <v>171</v>
      </c>
      <c r="C60" s="82"/>
    </row>
    <row r="61" spans="2:3" x14ac:dyDescent="0.25">
      <c r="B61" s="27" t="s">
        <v>108</v>
      </c>
    </row>
    <row r="62" spans="2:3" x14ac:dyDescent="0.25">
      <c r="B62" s="67" t="s">
        <v>91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84</v>
      </c>
    </row>
    <row r="65" spans="2:3" x14ac:dyDescent="0.25">
      <c r="B65" s="56" t="s">
        <v>57</v>
      </c>
      <c r="C65" s="62"/>
    </row>
    <row r="66" spans="2:3" x14ac:dyDescent="0.25">
      <c r="B66" s="56" t="s">
        <v>172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107</v>
      </c>
      <c r="C72" s="82"/>
    </row>
    <row r="73" spans="2:3" x14ac:dyDescent="0.25">
      <c r="B73" s="80" t="s">
        <v>98</v>
      </c>
      <c r="C73" s="82"/>
    </row>
    <row r="74" spans="2:3" x14ac:dyDescent="0.25">
      <c r="B74" s="80" t="s">
        <v>96</v>
      </c>
      <c r="C74" s="82"/>
    </row>
    <row r="75" spans="2:3" x14ac:dyDescent="0.25">
      <c r="B75" s="80" t="s">
        <v>173</v>
      </c>
      <c r="C75" s="82"/>
    </row>
    <row r="76" spans="2:3" x14ac:dyDescent="0.25">
      <c r="B76" s="61" t="s">
        <v>174</v>
      </c>
      <c r="C76" s="62"/>
    </row>
    <row r="77" spans="2:3" x14ac:dyDescent="0.25">
      <c r="B77" s="61" t="s">
        <v>175</v>
      </c>
      <c r="C77" s="62"/>
    </row>
    <row r="78" spans="2:3" x14ac:dyDescent="0.25">
      <c r="B78" s="61" t="s">
        <v>176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177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178</v>
      </c>
      <c r="C82" s="62"/>
    </row>
    <row r="83" spans="2:4" x14ac:dyDescent="0.25">
      <c r="B83" s="61" t="s">
        <v>179</v>
      </c>
      <c r="C83" s="62"/>
    </row>
    <row r="84" spans="2:4" x14ac:dyDescent="0.25">
      <c r="B84" s="61" t="s">
        <v>180</v>
      </c>
      <c r="C84" s="62"/>
    </row>
    <row r="85" spans="2:4" x14ac:dyDescent="0.25">
      <c r="B85" s="61" t="s">
        <v>181</v>
      </c>
      <c r="C85" s="62"/>
    </row>
    <row r="86" spans="2:4" x14ac:dyDescent="0.25">
      <c r="B86" s="68" t="s">
        <v>182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2024-06-18T12:19:12Z</dcterms:modified>
</cp:coreProperties>
</file>