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0,06,24 Ост СЫР филиалы\"/>
    </mc:Choice>
  </mc:AlternateContent>
  <xr:revisionPtr revIDLastSave="0" documentId="13_ncr:1_{05B21C15-4123-4B0B-AC04-572B1DDBABA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T44" i="1" s="1"/>
  <c r="O43" i="1"/>
  <c r="T43" i="1" s="1"/>
  <c r="S43" i="1" l="1"/>
  <c r="S44" i="1"/>
  <c r="AB33" i="1"/>
  <c r="AB27" i="1"/>
  <c r="AB23" i="1"/>
  <c r="AB29" i="1"/>
  <c r="O29" i="1"/>
  <c r="T29" i="1" s="1"/>
  <c r="K29" i="1"/>
  <c r="AB18" i="1"/>
  <c r="O18" i="1"/>
  <c r="T18" i="1" s="1"/>
  <c r="K18" i="1"/>
  <c r="AB32" i="1"/>
  <c r="O32" i="1"/>
  <c r="T32" i="1" s="1"/>
  <c r="K32" i="1"/>
  <c r="AB8" i="1"/>
  <c r="AB10" i="1"/>
  <c r="AB12" i="1"/>
  <c r="AB19" i="1"/>
  <c r="AB21" i="1"/>
  <c r="AB25" i="1"/>
  <c r="AB41" i="1"/>
  <c r="O7" i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P15" i="1" s="1"/>
  <c r="O16" i="1"/>
  <c r="T16" i="1" s="1"/>
  <c r="O17" i="1"/>
  <c r="O19" i="1"/>
  <c r="S19" i="1" s="1"/>
  <c r="O20" i="1"/>
  <c r="T20" i="1" s="1"/>
  <c r="O21" i="1"/>
  <c r="S21" i="1" s="1"/>
  <c r="O22" i="1"/>
  <c r="P22" i="1" s="1"/>
  <c r="S22" i="1" s="1"/>
  <c r="O23" i="1"/>
  <c r="S23" i="1" s="1"/>
  <c r="O24" i="1"/>
  <c r="S24" i="1" s="1"/>
  <c r="O25" i="1"/>
  <c r="T25" i="1" s="1"/>
  <c r="O26" i="1"/>
  <c r="S26" i="1" s="1"/>
  <c r="O27" i="1"/>
  <c r="T27" i="1" s="1"/>
  <c r="O28" i="1"/>
  <c r="O30" i="1"/>
  <c r="P30" i="1" s="1"/>
  <c r="O31" i="1"/>
  <c r="O33" i="1"/>
  <c r="T33" i="1" s="1"/>
  <c r="O34" i="1"/>
  <c r="O35" i="1"/>
  <c r="P35" i="1" s="1"/>
  <c r="O36" i="1"/>
  <c r="P36" i="1" s="1"/>
  <c r="O37" i="1"/>
  <c r="P37" i="1" s="1"/>
  <c r="O38" i="1"/>
  <c r="O39" i="1"/>
  <c r="P39" i="1" s="1"/>
  <c r="O40" i="1"/>
  <c r="O41" i="1"/>
  <c r="T41" i="1" s="1"/>
  <c r="O6" i="1"/>
  <c r="K44" i="1"/>
  <c r="K43" i="1"/>
  <c r="P40" i="1" l="1"/>
  <c r="S39" i="1"/>
  <c r="AB39" i="1"/>
  <c r="AB37" i="1"/>
  <c r="S37" i="1"/>
  <c r="S35" i="1"/>
  <c r="AB35" i="1"/>
  <c r="S41" i="1"/>
  <c r="S33" i="1"/>
  <c r="S27" i="1"/>
  <c r="T37" i="1"/>
  <c r="T23" i="1"/>
  <c r="T19" i="1"/>
  <c r="P14" i="1"/>
  <c r="S10" i="1"/>
  <c r="S25" i="1"/>
  <c r="AB40" i="1"/>
  <c r="S29" i="1"/>
  <c r="T39" i="1"/>
  <c r="T35" i="1"/>
  <c r="T21" i="1"/>
  <c r="P16" i="1"/>
  <c r="S12" i="1"/>
  <c r="S8" i="1"/>
  <c r="S6" i="1"/>
  <c r="AB6" i="1"/>
  <c r="AB38" i="1"/>
  <c r="S38" i="1"/>
  <c r="AB36" i="1"/>
  <c r="S36" i="1"/>
  <c r="AB34" i="1"/>
  <c r="S34" i="1"/>
  <c r="S31" i="1"/>
  <c r="AB31" i="1"/>
  <c r="S28" i="1"/>
  <c r="AB28" i="1"/>
  <c r="S17" i="1"/>
  <c r="AB17" i="1"/>
  <c r="AB15" i="1"/>
  <c r="S15" i="1"/>
  <c r="S13" i="1"/>
  <c r="AB13" i="1"/>
  <c r="AB11" i="1"/>
  <c r="S11" i="1"/>
  <c r="S9" i="1"/>
  <c r="AB9" i="1"/>
  <c r="AB7" i="1"/>
  <c r="S7" i="1"/>
  <c r="S30" i="1"/>
  <c r="AB30" i="1"/>
  <c r="S18" i="1"/>
  <c r="T31" i="1"/>
  <c r="T17" i="1"/>
  <c r="T15" i="1"/>
  <c r="T13" i="1"/>
  <c r="T11" i="1"/>
  <c r="T9" i="1"/>
  <c r="T7" i="1"/>
  <c r="S32" i="1"/>
  <c r="T6" i="1"/>
  <c r="T40" i="1"/>
  <c r="T38" i="1"/>
  <c r="T36" i="1"/>
  <c r="T34" i="1"/>
  <c r="T30" i="1"/>
  <c r="T28" i="1"/>
  <c r="T26" i="1"/>
  <c r="T24" i="1"/>
  <c r="T22" i="1"/>
  <c r="AB26" i="1"/>
  <c r="AB24" i="1"/>
  <c r="AB22" i="1"/>
  <c r="K41" i="1"/>
  <c r="K40" i="1"/>
  <c r="K39" i="1"/>
  <c r="K38" i="1"/>
  <c r="K37" i="1"/>
  <c r="K36" i="1"/>
  <c r="K35" i="1"/>
  <c r="K34" i="1"/>
  <c r="K33" i="1"/>
  <c r="K31" i="1"/>
  <c r="K30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0" i="1" l="1"/>
  <c r="S16" i="1"/>
  <c r="AB16" i="1"/>
  <c r="S14" i="1"/>
  <c r="AB14" i="1"/>
  <c r="P5" i="1"/>
  <c r="AB20" i="1"/>
  <c r="AB5" i="1" s="1"/>
  <c r="S20" i="1"/>
  <c r="K5" i="1"/>
</calcChain>
</file>

<file path=xl/sharedStrings.xml><?xml version="1.0" encoding="utf-8"?>
<sst xmlns="http://schemas.openxmlformats.org/spreadsheetml/2006/main" count="138" uniqueCount="80">
  <si>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</si>
  <si>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</si>
  <si>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</si>
  <si>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</si>
  <si>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</si>
  <si>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</si>
  <si>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</si>
  <si>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</si>
  <si>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</si>
  <si>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</si>
  <si>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</si>
  <si>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</si>
  <si>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</si>
  <si>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</si>
  <si>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</si>
  <si>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</si>
  <si>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</si>
  <si>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</si>
  <si>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</si>
  <si>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</si>
  <si>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</si>
  <si>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</si>
  <si>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</si>
  <si>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09,06,</t>
  </si>
  <si>
    <t>10,06,</t>
  </si>
  <si>
    <t>27,05,</t>
  </si>
  <si>
    <t>20,05,</t>
  </si>
  <si>
    <t>13,05,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</si>
  <si>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</si>
  <si>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</si>
  <si>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</si>
  <si>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</si>
  <si>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необходимо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</si>
  <si>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</si>
  <si>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</si>
  <si>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</si>
  <si>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</si>
  <si>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</si>
  <si>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</si>
  <si>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</si>
  <si>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</si>
  <si>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</si>
  <si>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</si>
  <si>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</si>
  <si>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</si>
  <si>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</si>
  <si>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</si>
  <si>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</si>
  <si>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</si>
  <si>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</si>
  <si>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</si>
  <si>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</si>
  <si>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вес 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</si>
  <si>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</si>
  <si>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</si>
  <si>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</si>
  <si>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</si>
  <si>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</si>
  <si>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</si>
  <si>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</si>
  <si>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</si>
  <si>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</si>
  <si>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</si>
  <si>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</si>
  <si>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</si>
  <si>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</si>
  <si>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</si>
  <si>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</si>
  <si>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</si>
  <si>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</si>
  <si>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</si>
  <si>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</si>
  <si>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</si>
  <si>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</si>
  <si>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НОВАЯ (5 кг брус) СЗМЖ  ОСТАНКИНО</t>
  </si>
  <si>
    <t>ротация на 0,18 (150 дн.)</t>
  </si>
  <si>
    <t>мин заказ 650кг</t>
  </si>
  <si>
    <t>заказ</t>
  </si>
  <si>
    <t>17,06,</t>
  </si>
  <si>
    <t>ротация на (5039845    Сыр "Пармезан" с массовой долей жира в сухом веществе 40 %,
срок созревания 3 месяца)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</si>
</sst>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1" fillId="6" borderId="1" xfId="1" applyNumberFormat="1" applyFill="1"/>
    <xf numFmtId="164" fontId="1" fillId="7" borderId="1" xfId="1" applyNumberFormat="1" applyFill="1"/>
    <xf numFmtId="165" fontId="1" fillId="0" borderId="2" xfId="1" applyNumberFormat="1" applyBorder="1"/>
    <xf numFmtId="165" fontId="1" fillId="4" borderId="1" xfId="1" applyNumberFormat="1" applyFill="1"/>
    <xf numFmtId="164" fontId="1" fillId="6" borderId="9" xfId="1" applyNumberFormat="1" applyFill="1" applyBorder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8" sqref="R17:R18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10" customWidth="1"/>
    <col min="8" max="8" width="5" customWidth="1"/>
    <col min="9" max="9" width="10.85546875" customWidth="1"/>
    <col min="10" max="11" width="6.28515625" customWidth="1"/>
    <col min="12" max="13" width="0.7109375" customWidth="1"/>
    <col min="14" max="16" width="6.42578125" customWidth="1"/>
    <col min="17" max="17" width="7.28515625" customWidth="1"/>
    <col min="18" max="18" width="21.5703125" customWidth="1"/>
    <col min="19" max="20" width="5" customWidth="1"/>
    <col min="21" max="26" width="6.140625" customWidth="1"/>
    <col min="27" max="27" width="36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78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4518.9310000000005</v>
      </c>
      <c r="F5" s="4">
        <f>SUM(F6:F498)</f>
        <v>14296.635999999999</v>
      </c>
      <c r="G5" s="7"/>
      <c r="H5" s="1"/>
      <c r="I5" s="1"/>
      <c r="J5" s="4">
        <f t="shared" ref="J5:Q5" si="0">SUM(J6:J498)</f>
        <v>4765</v>
      </c>
      <c r="K5" s="4">
        <f t="shared" si="0"/>
        <v>-246.06900000000002</v>
      </c>
      <c r="L5" s="4">
        <f t="shared" si="0"/>
        <v>0</v>
      </c>
      <c r="M5" s="4">
        <f t="shared" si="0"/>
        <v>0</v>
      </c>
      <c r="N5" s="4">
        <f t="shared" si="0"/>
        <v>4031</v>
      </c>
      <c r="O5" s="4">
        <f t="shared" si="0"/>
        <v>903.78620000000001</v>
      </c>
      <c r="P5" s="4">
        <f t="shared" si="0"/>
        <v>1247.8629999999998</v>
      </c>
      <c r="Q5" s="4">
        <f t="shared" si="0"/>
        <v>12000</v>
      </c>
      <c r="R5" s="1"/>
      <c r="S5" s="1"/>
      <c r="T5" s="1"/>
      <c r="U5" s="4">
        <f t="shared" ref="U5:Z5" si="1">SUM(U6:U498)</f>
        <v>1289.1105999999997</v>
      </c>
      <c r="V5" s="4">
        <f t="shared" si="1"/>
        <v>1335.8958</v>
      </c>
      <c r="W5" s="4">
        <f t="shared" si="1"/>
        <v>1321.2234000000001</v>
      </c>
      <c r="X5" s="4">
        <f t="shared" si="1"/>
        <v>1195.0372</v>
      </c>
      <c r="Y5" s="4">
        <f t="shared" si="1"/>
        <v>1425.8649999999998</v>
      </c>
      <c r="Z5" s="4">
        <f t="shared" si="1"/>
        <v>1359.8328000000001</v>
      </c>
      <c r="AA5" s="1"/>
      <c r="AB5" s="4">
        <f>SUM(AB6:AB498)</f>
        <v>373.08547999999996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371</v>
      </c>
      <c r="D6" s="1"/>
      <c r="E6" s="1">
        <v>33</v>
      </c>
      <c r="F6" s="1">
        <v>338</v>
      </c>
      <c r="G6" s="7">
        <v>0.14000000000000001</v>
      </c>
      <c r="H6" s="1">
        <v>180</v>
      </c>
      <c r="I6" s="1">
        <v>9988421</v>
      </c>
      <c r="J6" s="1">
        <v>33</v>
      </c>
      <c r="K6" s="1">
        <f t="shared" ref="K6:K41" si="2">E6-J6</f>
        <v>0</v>
      </c>
      <c r="L6" s="1"/>
      <c r="M6" s="1"/>
      <c r="N6" s="1">
        <v>0</v>
      </c>
      <c r="O6" s="1">
        <f t="shared" ref="O6:O17" si="3">E6/5</f>
        <v>6.6</v>
      </c>
      <c r="P6" s="5"/>
      <c r="Q6" s="5"/>
      <c r="R6" s="1"/>
      <c r="S6" s="1">
        <f>(F6+N6+P6)/O6</f>
        <v>51.212121212121218</v>
      </c>
      <c r="T6" s="1">
        <f>(F6+N6)/O6</f>
        <v>51.212121212121218</v>
      </c>
      <c r="U6" s="1">
        <v>10</v>
      </c>
      <c r="V6" s="1">
        <v>13.6</v>
      </c>
      <c r="W6" s="1">
        <v>21.8</v>
      </c>
      <c r="X6" s="1">
        <v>9.8000000000000007</v>
      </c>
      <c r="Y6" s="1">
        <v>7.4</v>
      </c>
      <c r="Z6" s="1">
        <v>15</v>
      </c>
      <c r="AA6" s="18" t="s">
        <v>32</v>
      </c>
      <c r="AB6" s="1">
        <f t="shared" ref="AB6:AB41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347</v>
      </c>
      <c r="D7" s="1"/>
      <c r="E7" s="1">
        <v>55</v>
      </c>
      <c r="F7" s="1">
        <v>292</v>
      </c>
      <c r="G7" s="7">
        <v>0.18</v>
      </c>
      <c r="H7" s="1">
        <v>270</v>
      </c>
      <c r="I7" s="1">
        <v>9988438</v>
      </c>
      <c r="J7" s="1">
        <v>55</v>
      </c>
      <c r="K7" s="1">
        <f t="shared" si="2"/>
        <v>0</v>
      </c>
      <c r="L7" s="1"/>
      <c r="M7" s="1"/>
      <c r="N7" s="1">
        <v>50</v>
      </c>
      <c r="O7" s="1">
        <f t="shared" si="3"/>
        <v>11</v>
      </c>
      <c r="P7" s="5"/>
      <c r="Q7" s="5"/>
      <c r="R7" s="1"/>
      <c r="S7" s="1">
        <f t="shared" ref="S7:S41" si="5">(F7+N7+P7)/O7</f>
        <v>31.09090909090909</v>
      </c>
      <c r="T7" s="1">
        <f t="shared" ref="T7:T41" si="6">(F7+N7)/O7</f>
        <v>31.09090909090909</v>
      </c>
      <c r="U7" s="1">
        <v>19.2</v>
      </c>
      <c r="V7" s="1">
        <v>13.4</v>
      </c>
      <c r="W7" s="1">
        <v>23.2</v>
      </c>
      <c r="X7" s="1">
        <v>14.8</v>
      </c>
      <c r="Y7" s="1">
        <v>24.8</v>
      </c>
      <c r="Z7" s="1">
        <v>0.8</v>
      </c>
      <c r="AA7" s="18" t="s">
        <v>32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41</v>
      </c>
      <c r="D8" s="1">
        <v>176</v>
      </c>
      <c r="E8" s="1">
        <v>65</v>
      </c>
      <c r="F8" s="1">
        <v>152</v>
      </c>
      <c r="G8" s="7">
        <v>0.18</v>
      </c>
      <c r="H8" s="1">
        <v>270</v>
      </c>
      <c r="I8" s="1">
        <v>9988445</v>
      </c>
      <c r="J8" s="1">
        <v>81</v>
      </c>
      <c r="K8" s="1">
        <f t="shared" si="2"/>
        <v>-16</v>
      </c>
      <c r="L8" s="1"/>
      <c r="M8" s="1"/>
      <c r="N8" s="1">
        <v>330</v>
      </c>
      <c r="O8" s="1">
        <f t="shared" si="3"/>
        <v>13</v>
      </c>
      <c r="P8" s="5"/>
      <c r="Q8" s="5"/>
      <c r="R8" s="1"/>
      <c r="S8" s="1">
        <f t="shared" si="5"/>
        <v>37.07692307692308</v>
      </c>
      <c r="T8" s="1">
        <f t="shared" si="6"/>
        <v>37.07692307692308</v>
      </c>
      <c r="U8" s="1">
        <v>24.8</v>
      </c>
      <c r="V8" s="1">
        <v>17.2</v>
      </c>
      <c r="W8" s="1">
        <v>8.8000000000000007</v>
      </c>
      <c r="X8" s="1">
        <v>11.2</v>
      </c>
      <c r="Y8" s="1">
        <v>22</v>
      </c>
      <c r="Z8" s="1">
        <v>13.6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237</v>
      </c>
      <c r="D9" s="1"/>
      <c r="E9" s="1">
        <v>29</v>
      </c>
      <c r="F9" s="1">
        <v>208</v>
      </c>
      <c r="G9" s="7">
        <v>0.4</v>
      </c>
      <c r="H9" s="1">
        <v>270</v>
      </c>
      <c r="I9" s="1">
        <v>9988452</v>
      </c>
      <c r="J9" s="1">
        <v>31</v>
      </c>
      <c r="K9" s="1">
        <f t="shared" si="2"/>
        <v>-2</v>
      </c>
      <c r="L9" s="1"/>
      <c r="M9" s="1"/>
      <c r="N9" s="1">
        <v>0</v>
      </c>
      <c r="O9" s="1">
        <f t="shared" si="3"/>
        <v>5.8</v>
      </c>
      <c r="P9" s="5"/>
      <c r="Q9" s="5"/>
      <c r="R9" s="1"/>
      <c r="S9" s="1">
        <f t="shared" si="5"/>
        <v>35.862068965517246</v>
      </c>
      <c r="T9" s="1">
        <f t="shared" si="6"/>
        <v>35.862068965517246</v>
      </c>
      <c r="U9" s="1">
        <v>7</v>
      </c>
      <c r="V9" s="1">
        <v>3.4</v>
      </c>
      <c r="W9" s="1">
        <v>9.1999999999999993</v>
      </c>
      <c r="X9" s="1">
        <v>14</v>
      </c>
      <c r="Y9" s="1">
        <v>20.2</v>
      </c>
      <c r="Z9" s="1">
        <v>0</v>
      </c>
      <c r="AA9" s="18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31</v>
      </c>
      <c r="C10" s="1">
        <v>280</v>
      </c>
      <c r="D10" s="1"/>
      <c r="E10" s="1">
        <v>15</v>
      </c>
      <c r="F10" s="1">
        <v>265</v>
      </c>
      <c r="G10" s="7">
        <v>0.4</v>
      </c>
      <c r="H10" s="1">
        <v>270</v>
      </c>
      <c r="I10" s="1">
        <v>9988476</v>
      </c>
      <c r="J10" s="1">
        <v>15</v>
      </c>
      <c r="K10" s="1">
        <f t="shared" si="2"/>
        <v>0</v>
      </c>
      <c r="L10" s="1"/>
      <c r="M10" s="1"/>
      <c r="N10" s="1">
        <v>0</v>
      </c>
      <c r="O10" s="1">
        <f t="shared" si="3"/>
        <v>3</v>
      </c>
      <c r="P10" s="5"/>
      <c r="Q10" s="5"/>
      <c r="R10" s="1"/>
      <c r="S10" s="1">
        <f t="shared" si="5"/>
        <v>88.333333333333329</v>
      </c>
      <c r="T10" s="1">
        <f t="shared" si="6"/>
        <v>88.333333333333329</v>
      </c>
      <c r="U10" s="1">
        <v>6.4</v>
      </c>
      <c r="V10" s="1">
        <v>2.8</v>
      </c>
      <c r="W10" s="1">
        <v>6.8</v>
      </c>
      <c r="X10" s="1">
        <v>11.6</v>
      </c>
      <c r="Y10" s="1">
        <v>22</v>
      </c>
      <c r="Z10" s="1">
        <v>0</v>
      </c>
      <c r="AA10" s="18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64.5" x14ac:dyDescent="0.25">
      <c r="A11" s="1" t="s">
        <v>40</v>
      </c>
      <c r="B11" s="1" t="s">
        <v>41</v>
      </c>
      <c r="C11" s="1">
        <v>174</v>
      </c>
      <c r="D11" s="1"/>
      <c r="E11" s="1">
        <v>29.076000000000001</v>
      </c>
      <c r="F11" s="1">
        <v>144.92400000000001</v>
      </c>
      <c r="G11" s="7">
        <v>1</v>
      </c>
      <c r="H11" s="1">
        <v>150</v>
      </c>
      <c r="I11" s="1">
        <v>5037308</v>
      </c>
      <c r="J11" s="1">
        <v>28.4</v>
      </c>
      <c r="K11" s="1">
        <f t="shared" si="2"/>
        <v>0.67600000000000193</v>
      </c>
      <c r="L11" s="1"/>
      <c r="M11" s="1"/>
      <c r="N11" s="1">
        <v>0</v>
      </c>
      <c r="O11" s="1">
        <f t="shared" si="3"/>
        <v>5.8151999999999999</v>
      </c>
      <c r="P11" s="5"/>
      <c r="Q11" s="5"/>
      <c r="R11" s="1"/>
      <c r="S11" s="1">
        <f t="shared" si="5"/>
        <v>24.921584812216263</v>
      </c>
      <c r="T11" s="1">
        <f t="shared" si="6"/>
        <v>24.921584812216263</v>
      </c>
      <c r="U11" s="1">
        <v>5.6651999999999996</v>
      </c>
      <c r="V11" s="1">
        <v>0</v>
      </c>
      <c r="W11" s="1">
        <v>9.1879999999999988</v>
      </c>
      <c r="X11" s="1">
        <v>1.8560000000000001</v>
      </c>
      <c r="Y11" s="1">
        <v>11.757999999999999</v>
      </c>
      <c r="Z11" s="1">
        <v>0</v>
      </c>
      <c r="AA11" s="22" t="s">
        <v>79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31</v>
      </c>
      <c r="C12" s="1">
        <v>50</v>
      </c>
      <c r="D12" s="1">
        <v>402</v>
      </c>
      <c r="E12" s="1">
        <v>25</v>
      </c>
      <c r="F12" s="1">
        <v>424</v>
      </c>
      <c r="G12" s="7">
        <v>0.18</v>
      </c>
      <c r="H12" s="1">
        <v>150</v>
      </c>
      <c r="I12" s="1">
        <v>5034819</v>
      </c>
      <c r="J12" s="1">
        <v>111</v>
      </c>
      <c r="K12" s="1">
        <f t="shared" si="2"/>
        <v>-86</v>
      </c>
      <c r="L12" s="1"/>
      <c r="M12" s="1"/>
      <c r="N12" s="1">
        <v>0</v>
      </c>
      <c r="O12" s="1">
        <f t="shared" si="3"/>
        <v>5</v>
      </c>
      <c r="P12" s="5"/>
      <c r="Q12" s="5"/>
      <c r="R12" s="1"/>
      <c r="S12" s="1">
        <f t="shared" si="5"/>
        <v>84.8</v>
      </c>
      <c r="T12" s="1">
        <f t="shared" si="6"/>
        <v>84.8</v>
      </c>
      <c r="U12" s="1">
        <v>19.399999999999999</v>
      </c>
      <c r="V12" s="1">
        <v>27.2</v>
      </c>
      <c r="W12" s="1">
        <v>11.2</v>
      </c>
      <c r="X12" s="1">
        <v>13.2</v>
      </c>
      <c r="Y12" s="1">
        <v>22.2</v>
      </c>
      <c r="Z12" s="1">
        <v>-0.2</v>
      </c>
      <c r="AA12" s="18" t="s">
        <v>32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196</v>
      </c>
      <c r="D13" s="1">
        <v>233</v>
      </c>
      <c r="E13" s="1">
        <v>90</v>
      </c>
      <c r="F13" s="1">
        <v>326</v>
      </c>
      <c r="G13" s="7">
        <v>0.1</v>
      </c>
      <c r="H13" s="1">
        <v>90</v>
      </c>
      <c r="I13" s="1">
        <v>8444163</v>
      </c>
      <c r="J13" s="1">
        <v>105</v>
      </c>
      <c r="K13" s="1">
        <f t="shared" si="2"/>
        <v>-15</v>
      </c>
      <c r="L13" s="1"/>
      <c r="M13" s="1"/>
      <c r="N13" s="1">
        <v>200</v>
      </c>
      <c r="O13" s="1">
        <f t="shared" si="3"/>
        <v>18</v>
      </c>
      <c r="P13" s="5"/>
      <c r="Q13" s="5"/>
      <c r="R13" s="1"/>
      <c r="S13" s="1">
        <f t="shared" si="5"/>
        <v>29.222222222222221</v>
      </c>
      <c r="T13" s="1">
        <f t="shared" si="6"/>
        <v>29.222222222222221</v>
      </c>
      <c r="U13" s="1">
        <v>28.4</v>
      </c>
      <c r="V13" s="1">
        <v>27</v>
      </c>
      <c r="W13" s="1">
        <v>23</v>
      </c>
      <c r="X13" s="1">
        <v>15.8</v>
      </c>
      <c r="Y13" s="1">
        <v>21.4</v>
      </c>
      <c r="Z13" s="1">
        <v>-1.2</v>
      </c>
      <c r="AA13" s="18" t="s">
        <v>32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31</v>
      </c>
      <c r="C14" s="1">
        <v>724</v>
      </c>
      <c r="D14" s="1">
        <v>100</v>
      </c>
      <c r="E14" s="1">
        <v>233</v>
      </c>
      <c r="F14" s="1">
        <v>589</v>
      </c>
      <c r="G14" s="7">
        <v>0.18</v>
      </c>
      <c r="H14" s="1">
        <v>150</v>
      </c>
      <c r="I14" s="1">
        <v>5038411</v>
      </c>
      <c r="J14" s="1">
        <v>238</v>
      </c>
      <c r="K14" s="1">
        <f t="shared" si="2"/>
        <v>-5</v>
      </c>
      <c r="L14" s="1"/>
      <c r="M14" s="1"/>
      <c r="N14" s="1">
        <v>270</v>
      </c>
      <c r="O14" s="1">
        <f t="shared" si="3"/>
        <v>46.6</v>
      </c>
      <c r="P14" s="5">
        <f t="shared" ref="P14:P16" si="7">20*O14-N14-F14</f>
        <v>73</v>
      </c>
      <c r="Q14" s="5"/>
      <c r="R14" s="1"/>
      <c r="S14" s="1">
        <f t="shared" si="5"/>
        <v>20</v>
      </c>
      <c r="T14" s="1">
        <f t="shared" si="6"/>
        <v>18.433476394849784</v>
      </c>
      <c r="U14" s="1">
        <v>50.454000000000001</v>
      </c>
      <c r="V14" s="1">
        <v>54</v>
      </c>
      <c r="W14" s="1">
        <v>56.6</v>
      </c>
      <c r="X14" s="1">
        <v>68.599999999999994</v>
      </c>
      <c r="Y14" s="1">
        <v>58.6</v>
      </c>
      <c r="Z14" s="1">
        <v>69.400000000000006</v>
      </c>
      <c r="AA14" s="1"/>
      <c r="AB14" s="1">
        <f t="shared" si="4"/>
        <v>13.139999999999999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31</v>
      </c>
      <c r="C15" s="1">
        <v>704</v>
      </c>
      <c r="D15" s="1">
        <v>290</v>
      </c>
      <c r="E15" s="1">
        <v>294</v>
      </c>
      <c r="F15" s="1">
        <v>684.56399999999996</v>
      </c>
      <c r="G15" s="7">
        <v>0.18</v>
      </c>
      <c r="H15" s="1">
        <v>150</v>
      </c>
      <c r="I15" s="1">
        <v>5038459</v>
      </c>
      <c r="J15" s="1">
        <v>292</v>
      </c>
      <c r="K15" s="1">
        <f t="shared" si="2"/>
        <v>2</v>
      </c>
      <c r="L15" s="1"/>
      <c r="M15" s="1"/>
      <c r="N15" s="1">
        <v>300</v>
      </c>
      <c r="O15" s="1">
        <f t="shared" si="3"/>
        <v>58.8</v>
      </c>
      <c r="P15" s="5">
        <f t="shared" si="7"/>
        <v>191.43600000000004</v>
      </c>
      <c r="Q15" s="5"/>
      <c r="R15" s="1"/>
      <c r="S15" s="1">
        <f t="shared" si="5"/>
        <v>20</v>
      </c>
      <c r="T15" s="1">
        <f t="shared" si="6"/>
        <v>16.744285714285713</v>
      </c>
      <c r="U15" s="1">
        <v>59.286000000000001</v>
      </c>
      <c r="V15" s="1">
        <v>65</v>
      </c>
      <c r="W15" s="1">
        <v>60.2</v>
      </c>
      <c r="X15" s="1">
        <v>78.8</v>
      </c>
      <c r="Y15" s="1">
        <v>43.6</v>
      </c>
      <c r="Z15" s="1">
        <v>72</v>
      </c>
      <c r="AA15" s="1"/>
      <c r="AB15" s="1">
        <f t="shared" si="4"/>
        <v>34.458480000000009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46</v>
      </c>
      <c r="B16" s="1" t="s">
        <v>31</v>
      </c>
      <c r="C16" s="1">
        <v>907</v>
      </c>
      <c r="D16" s="1">
        <v>100</v>
      </c>
      <c r="E16" s="1">
        <v>348</v>
      </c>
      <c r="F16" s="1">
        <v>655</v>
      </c>
      <c r="G16" s="7">
        <v>0.18</v>
      </c>
      <c r="H16" s="1">
        <v>150</v>
      </c>
      <c r="I16" s="1">
        <v>5038435</v>
      </c>
      <c r="J16" s="1">
        <v>350</v>
      </c>
      <c r="K16" s="1">
        <f t="shared" si="2"/>
        <v>-2</v>
      </c>
      <c r="L16" s="1"/>
      <c r="M16" s="1"/>
      <c r="N16" s="1">
        <v>570</v>
      </c>
      <c r="O16" s="1">
        <f t="shared" si="3"/>
        <v>69.599999999999994</v>
      </c>
      <c r="P16" s="5">
        <f t="shared" si="7"/>
        <v>167</v>
      </c>
      <c r="Q16" s="5"/>
      <c r="R16" s="1"/>
      <c r="S16" s="1">
        <f t="shared" si="5"/>
        <v>20</v>
      </c>
      <c r="T16" s="1">
        <f t="shared" si="6"/>
        <v>17.600574712643681</v>
      </c>
      <c r="U16" s="1">
        <v>72.599999999999994</v>
      </c>
      <c r="V16" s="1">
        <v>69.8</v>
      </c>
      <c r="W16" s="1">
        <v>72.599999999999994</v>
      </c>
      <c r="X16" s="1">
        <v>90.6</v>
      </c>
      <c r="Y16" s="1">
        <v>40.799999999999997</v>
      </c>
      <c r="Z16" s="1">
        <v>75.8</v>
      </c>
      <c r="AA16" s="1"/>
      <c r="AB16" s="1">
        <f t="shared" si="4"/>
        <v>30.06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47</v>
      </c>
      <c r="B17" s="13" t="s">
        <v>31</v>
      </c>
      <c r="C17" s="13">
        <v>788</v>
      </c>
      <c r="D17" s="13"/>
      <c r="E17" s="13">
        <v>149</v>
      </c>
      <c r="F17" s="14">
        <v>639</v>
      </c>
      <c r="G17" s="7">
        <v>0.18</v>
      </c>
      <c r="H17" s="1">
        <v>120</v>
      </c>
      <c r="I17" s="1">
        <v>5038398</v>
      </c>
      <c r="J17" s="1">
        <v>149</v>
      </c>
      <c r="K17" s="1">
        <f t="shared" si="2"/>
        <v>0</v>
      </c>
      <c r="L17" s="1"/>
      <c r="M17" s="1"/>
      <c r="N17" s="1">
        <v>0</v>
      </c>
      <c r="O17" s="1">
        <f t="shared" si="3"/>
        <v>29.8</v>
      </c>
      <c r="P17" s="5"/>
      <c r="Q17" s="5"/>
      <c r="R17" s="1"/>
      <c r="S17" s="1">
        <f t="shared" si="5"/>
        <v>21.442953020134226</v>
      </c>
      <c r="T17" s="1">
        <f t="shared" si="6"/>
        <v>21.442953020134226</v>
      </c>
      <c r="U17" s="1">
        <v>29.4</v>
      </c>
      <c r="V17" s="1">
        <v>24.2</v>
      </c>
      <c r="W17" s="1">
        <v>34.844000000000001</v>
      </c>
      <c r="X17" s="1">
        <v>31.2</v>
      </c>
      <c r="Y17" s="1">
        <v>27.8</v>
      </c>
      <c r="Z17" s="1">
        <v>0</v>
      </c>
      <c r="AA17" s="18" t="s">
        <v>32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56</v>
      </c>
      <c r="B18" s="15" t="s">
        <v>31</v>
      </c>
      <c r="C18" s="15">
        <v>4</v>
      </c>
      <c r="D18" s="15"/>
      <c r="E18" s="15">
        <v>2</v>
      </c>
      <c r="F18" s="16"/>
      <c r="G18" s="7">
        <v>0</v>
      </c>
      <c r="H18" s="1">
        <v>120</v>
      </c>
      <c r="I18" s="1" t="s">
        <v>57</v>
      </c>
      <c r="J18" s="1">
        <v>12</v>
      </c>
      <c r="K18" s="1">
        <f t="shared" ref="K18" si="8">E18-J18</f>
        <v>-10</v>
      </c>
      <c r="L18" s="1"/>
      <c r="M18" s="1"/>
      <c r="N18" s="1"/>
      <c r="O18" s="1">
        <f t="shared" ref="O18" si="9">E18/5</f>
        <v>0.4</v>
      </c>
      <c r="P18" s="5"/>
      <c r="Q18" s="5"/>
      <c r="R18" s="1"/>
      <c r="S18" s="1">
        <f t="shared" si="5"/>
        <v>0</v>
      </c>
      <c r="T18" s="1">
        <f t="shared" si="6"/>
        <v>0</v>
      </c>
      <c r="U18" s="1">
        <v>4.4000000000000004</v>
      </c>
      <c r="V18" s="1">
        <v>7.2</v>
      </c>
      <c r="W18" s="1">
        <v>17.399999999999999</v>
      </c>
      <c r="X18" s="1">
        <v>17.399999999999999</v>
      </c>
      <c r="Y18" s="1">
        <v>29.8</v>
      </c>
      <c r="Z18" s="1">
        <v>47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" t="s">
        <v>48</v>
      </c>
      <c r="B19" s="1" t="s">
        <v>41</v>
      </c>
      <c r="C19" s="1">
        <v>113.276</v>
      </c>
      <c r="D19" s="1">
        <v>456.51</v>
      </c>
      <c r="E19" s="1">
        <v>105.006</v>
      </c>
      <c r="F19" s="1">
        <v>464.78</v>
      </c>
      <c r="G19" s="7">
        <v>1</v>
      </c>
      <c r="H19" s="1">
        <v>150</v>
      </c>
      <c r="I19" s="1">
        <v>5038572</v>
      </c>
      <c r="J19" s="1">
        <v>102.5</v>
      </c>
      <c r="K19" s="1">
        <f t="shared" si="2"/>
        <v>2.5060000000000002</v>
      </c>
      <c r="L19" s="1"/>
      <c r="M19" s="1"/>
      <c r="N19" s="1">
        <v>90</v>
      </c>
      <c r="O19" s="1">
        <f t="shared" ref="O19:O28" si="10">E19/5</f>
        <v>21.001200000000001</v>
      </c>
      <c r="P19" s="5"/>
      <c r="Q19" s="5"/>
      <c r="R19" s="1"/>
      <c r="S19" s="1">
        <f t="shared" si="5"/>
        <v>26.4165857189113</v>
      </c>
      <c r="T19" s="1">
        <f t="shared" si="6"/>
        <v>26.4165857189113</v>
      </c>
      <c r="U19" s="1">
        <v>29.738399999999999</v>
      </c>
      <c r="V19" s="1">
        <v>26.2364</v>
      </c>
      <c r="W19" s="1">
        <v>10.8696</v>
      </c>
      <c r="X19" s="1">
        <v>22.5472</v>
      </c>
      <c r="Y19" s="1">
        <v>25.7302</v>
      </c>
      <c r="Z19" s="1">
        <v>0</v>
      </c>
      <c r="AA19" s="18" t="s">
        <v>32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2" t="s">
        <v>49</v>
      </c>
      <c r="B20" s="13" t="s">
        <v>41</v>
      </c>
      <c r="C20" s="13">
        <v>628.11400000000003</v>
      </c>
      <c r="D20" s="13"/>
      <c r="E20" s="13">
        <v>75.176000000000002</v>
      </c>
      <c r="F20" s="14">
        <v>552.93799999999999</v>
      </c>
      <c r="G20" s="7">
        <v>1</v>
      </c>
      <c r="H20" s="1">
        <v>150</v>
      </c>
      <c r="I20" s="1">
        <v>5038596</v>
      </c>
      <c r="J20" s="1">
        <v>77.5</v>
      </c>
      <c r="K20" s="1">
        <f t="shared" si="2"/>
        <v>-2.3239999999999981</v>
      </c>
      <c r="L20" s="1"/>
      <c r="M20" s="1"/>
      <c r="N20" s="1">
        <v>0</v>
      </c>
      <c r="O20" s="1">
        <f t="shared" si="10"/>
        <v>15.0352</v>
      </c>
      <c r="P20" s="5"/>
      <c r="Q20" s="5"/>
      <c r="R20" s="1"/>
      <c r="S20" s="1">
        <f t="shared" si="5"/>
        <v>36.776231776098754</v>
      </c>
      <c r="T20" s="1">
        <f t="shared" si="6"/>
        <v>36.776231776098754</v>
      </c>
      <c r="U20" s="1">
        <v>25.3796</v>
      </c>
      <c r="V20" s="1">
        <v>19.6556</v>
      </c>
      <c r="W20" s="1">
        <v>24.1052</v>
      </c>
      <c r="X20" s="1">
        <v>19.6172</v>
      </c>
      <c r="Y20" s="1">
        <v>16.6236</v>
      </c>
      <c r="Z20" s="1">
        <v>48.743200000000002</v>
      </c>
      <c r="AA20" s="18" t="s">
        <v>32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7" t="s">
        <v>52</v>
      </c>
      <c r="B21" s="15" t="s">
        <v>41</v>
      </c>
      <c r="C21" s="15"/>
      <c r="D21" s="15"/>
      <c r="E21" s="15">
        <v>4.6749999999999998</v>
      </c>
      <c r="F21" s="16">
        <v>-4.6749999999999998</v>
      </c>
      <c r="G21" s="7">
        <v>0</v>
      </c>
      <c r="H21" s="1" t="e">
        <v>#N/A</v>
      </c>
      <c r="I21" s="1" t="s">
        <v>51</v>
      </c>
      <c r="J21" s="1">
        <v>5</v>
      </c>
      <c r="K21" s="1">
        <f t="shared" si="2"/>
        <v>-0.32500000000000018</v>
      </c>
      <c r="L21" s="1"/>
      <c r="M21" s="1"/>
      <c r="N21" s="1"/>
      <c r="O21" s="1">
        <f t="shared" si="10"/>
        <v>0.93499999999999994</v>
      </c>
      <c r="P21" s="5"/>
      <c r="Q21" s="5"/>
      <c r="R21" s="1"/>
      <c r="S21" s="1">
        <f t="shared" si="5"/>
        <v>-5</v>
      </c>
      <c r="T21" s="1">
        <f t="shared" si="6"/>
        <v>-5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291</v>
      </c>
      <c r="D22" s="1">
        <v>60</v>
      </c>
      <c r="E22" s="1">
        <v>74</v>
      </c>
      <c r="F22" s="1">
        <v>276</v>
      </c>
      <c r="G22" s="7">
        <v>0.2</v>
      </c>
      <c r="H22" s="1">
        <v>120</v>
      </c>
      <c r="I22" s="1">
        <v>5038831</v>
      </c>
      <c r="J22" s="1">
        <v>75</v>
      </c>
      <c r="K22" s="1">
        <f t="shared" si="2"/>
        <v>-1</v>
      </c>
      <c r="L22" s="1"/>
      <c r="M22" s="1"/>
      <c r="N22" s="1">
        <v>0</v>
      </c>
      <c r="O22" s="1">
        <f t="shared" si="10"/>
        <v>14.8</v>
      </c>
      <c r="P22" s="5">
        <f t="shared" ref="P22" si="11">20*O22-N22-F22</f>
        <v>20</v>
      </c>
      <c r="Q22" s="5"/>
      <c r="R22" s="1"/>
      <c r="S22" s="1">
        <f t="shared" si="5"/>
        <v>20</v>
      </c>
      <c r="T22" s="1">
        <f t="shared" si="6"/>
        <v>18.648648648648649</v>
      </c>
      <c r="U22" s="1">
        <v>7.8</v>
      </c>
      <c r="V22" s="1">
        <v>19.399999999999999</v>
      </c>
      <c r="W22" s="1">
        <v>8.8000000000000007</v>
      </c>
      <c r="X22" s="1">
        <v>15.6</v>
      </c>
      <c r="Y22" s="1">
        <v>31.4</v>
      </c>
      <c r="Z22" s="1">
        <v>0</v>
      </c>
      <c r="AA22" s="19" t="s">
        <v>75</v>
      </c>
      <c r="AB22" s="1">
        <f t="shared" si="4"/>
        <v>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31</v>
      </c>
      <c r="C23" s="1">
        <v>383</v>
      </c>
      <c r="D23" s="1"/>
      <c r="E23" s="1">
        <v>79</v>
      </c>
      <c r="F23" s="1">
        <v>304</v>
      </c>
      <c r="G23" s="7">
        <v>0.2</v>
      </c>
      <c r="H23" s="1">
        <v>120</v>
      </c>
      <c r="I23" s="1">
        <v>99876543</v>
      </c>
      <c r="J23" s="1">
        <v>79</v>
      </c>
      <c r="K23" s="1">
        <f t="shared" si="2"/>
        <v>0</v>
      </c>
      <c r="L23" s="1"/>
      <c r="M23" s="1"/>
      <c r="N23" s="1">
        <v>130</v>
      </c>
      <c r="O23" s="1">
        <f t="shared" si="10"/>
        <v>15.8</v>
      </c>
      <c r="P23" s="5"/>
      <c r="Q23" s="5"/>
      <c r="R23" s="1"/>
      <c r="S23" s="1">
        <f t="shared" si="5"/>
        <v>27.468354430379744</v>
      </c>
      <c r="T23" s="1">
        <f t="shared" si="6"/>
        <v>27.468354430379744</v>
      </c>
      <c r="U23" s="1">
        <v>23.4</v>
      </c>
      <c r="V23" s="1">
        <v>17.399999999999999</v>
      </c>
      <c r="W23" s="1">
        <v>9.4</v>
      </c>
      <c r="X23" s="1">
        <v>10.8</v>
      </c>
      <c r="Y23" s="1">
        <v>35</v>
      </c>
      <c r="Z23" s="1">
        <v>0</v>
      </c>
      <c r="AA23" s="18" t="s">
        <v>32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41</v>
      </c>
      <c r="C24" s="1">
        <v>882.12300000000005</v>
      </c>
      <c r="D24" s="1"/>
      <c r="E24" s="1">
        <v>138.08699999999999</v>
      </c>
      <c r="F24" s="1">
        <v>744.03599999999994</v>
      </c>
      <c r="G24" s="7">
        <v>1</v>
      </c>
      <c r="H24" s="1">
        <v>120</v>
      </c>
      <c r="I24" s="1">
        <v>6159901</v>
      </c>
      <c r="J24" s="1">
        <v>154</v>
      </c>
      <c r="K24" s="1">
        <f t="shared" si="2"/>
        <v>-15.913000000000011</v>
      </c>
      <c r="L24" s="1"/>
      <c r="M24" s="1"/>
      <c r="N24" s="1">
        <v>120</v>
      </c>
      <c r="O24" s="1">
        <f t="shared" si="10"/>
        <v>27.617399999999996</v>
      </c>
      <c r="P24" s="5"/>
      <c r="Q24" s="5"/>
      <c r="R24" s="1"/>
      <c r="S24" s="1">
        <f t="shared" si="5"/>
        <v>31.285928436420519</v>
      </c>
      <c r="T24" s="1">
        <f t="shared" si="6"/>
        <v>31.285928436420519</v>
      </c>
      <c r="U24" s="1">
        <v>45.718200000000003</v>
      </c>
      <c r="V24" s="1">
        <v>36.635599999999997</v>
      </c>
      <c r="W24" s="1">
        <v>61.918599999999998</v>
      </c>
      <c r="X24" s="1">
        <v>30.643000000000001</v>
      </c>
      <c r="Y24" s="1">
        <v>41.387999999999998</v>
      </c>
      <c r="Z24" s="1">
        <v>26.030799999999999</v>
      </c>
      <c r="AA24" s="18" t="s">
        <v>32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41</v>
      </c>
      <c r="C25" s="1">
        <v>122.611</v>
      </c>
      <c r="D25" s="1"/>
      <c r="E25" s="1">
        <v>9.5890000000000004</v>
      </c>
      <c r="F25" s="1">
        <v>113.02200000000001</v>
      </c>
      <c r="G25" s="7">
        <v>1</v>
      </c>
      <c r="H25" s="1">
        <v>120</v>
      </c>
      <c r="I25" s="1">
        <v>6159949</v>
      </c>
      <c r="J25" s="1">
        <v>10.5</v>
      </c>
      <c r="K25" s="1">
        <f t="shared" si="2"/>
        <v>-0.91099999999999959</v>
      </c>
      <c r="L25" s="1"/>
      <c r="M25" s="1"/>
      <c r="N25" s="1">
        <v>40</v>
      </c>
      <c r="O25" s="1">
        <f t="shared" si="10"/>
        <v>1.9178000000000002</v>
      </c>
      <c r="P25" s="5"/>
      <c r="Q25" s="5"/>
      <c r="R25" s="1"/>
      <c r="S25" s="1">
        <f t="shared" si="5"/>
        <v>79.790384815934914</v>
      </c>
      <c r="T25" s="1">
        <f t="shared" si="6"/>
        <v>79.790384815934914</v>
      </c>
      <c r="U25" s="1">
        <v>7.4156000000000004</v>
      </c>
      <c r="V25" s="1">
        <v>0</v>
      </c>
      <c r="W25" s="1">
        <v>-0.61360000000000003</v>
      </c>
      <c r="X25" s="1">
        <v>-1.2212000000000001</v>
      </c>
      <c r="Y25" s="1">
        <v>0</v>
      </c>
      <c r="Z25" s="1">
        <v>0</v>
      </c>
      <c r="AA25" s="18" t="s">
        <v>32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31</v>
      </c>
      <c r="C26" s="1">
        <v>399</v>
      </c>
      <c r="D26" s="1">
        <v>176</v>
      </c>
      <c r="E26" s="1">
        <v>96</v>
      </c>
      <c r="F26" s="1">
        <v>479</v>
      </c>
      <c r="G26" s="7">
        <v>0.1</v>
      </c>
      <c r="H26" s="1">
        <v>60</v>
      </c>
      <c r="I26" s="1">
        <v>8444170</v>
      </c>
      <c r="J26" s="1">
        <v>94</v>
      </c>
      <c r="K26" s="1">
        <f t="shared" si="2"/>
        <v>2</v>
      </c>
      <c r="L26" s="1"/>
      <c r="M26" s="1"/>
      <c r="N26" s="1">
        <v>50</v>
      </c>
      <c r="O26" s="1">
        <f t="shared" si="10"/>
        <v>19.2</v>
      </c>
      <c r="P26" s="5"/>
      <c r="Q26" s="5"/>
      <c r="R26" s="1"/>
      <c r="S26" s="1">
        <f t="shared" si="5"/>
        <v>27.552083333333336</v>
      </c>
      <c r="T26" s="1">
        <f t="shared" si="6"/>
        <v>27.552083333333336</v>
      </c>
      <c r="U26" s="1">
        <v>27</v>
      </c>
      <c r="V26" s="1">
        <v>36</v>
      </c>
      <c r="W26" s="1">
        <v>33.6</v>
      </c>
      <c r="X26" s="1">
        <v>8.4</v>
      </c>
      <c r="Y26" s="1">
        <v>28.2</v>
      </c>
      <c r="Z26" s="1">
        <v>0</v>
      </c>
      <c r="AA26" s="18" t="s">
        <v>32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62</v>
      </c>
      <c r="B27" s="1" t="s">
        <v>31</v>
      </c>
      <c r="C27" s="1">
        <v>34</v>
      </c>
      <c r="D27" s="1"/>
      <c r="E27" s="1">
        <v>32</v>
      </c>
      <c r="F27" s="1">
        <v>-2</v>
      </c>
      <c r="G27" s="7">
        <v>0.14000000000000001</v>
      </c>
      <c r="H27" s="1">
        <v>180</v>
      </c>
      <c r="I27" s="1">
        <v>9988391</v>
      </c>
      <c r="J27" s="1">
        <v>40</v>
      </c>
      <c r="K27" s="1">
        <f t="shared" si="2"/>
        <v>-8</v>
      </c>
      <c r="L27" s="1"/>
      <c r="M27" s="1"/>
      <c r="N27" s="1">
        <v>370</v>
      </c>
      <c r="O27" s="1">
        <f t="shared" si="10"/>
        <v>6.4</v>
      </c>
      <c r="P27" s="5"/>
      <c r="Q27" s="5"/>
      <c r="R27" s="1"/>
      <c r="S27" s="1">
        <f t="shared" si="5"/>
        <v>57.5</v>
      </c>
      <c r="T27" s="1">
        <f t="shared" si="6"/>
        <v>57.5</v>
      </c>
      <c r="U27" s="1">
        <v>18.600000000000001</v>
      </c>
      <c r="V27" s="1">
        <v>2.8</v>
      </c>
      <c r="W27" s="1">
        <v>-0.6</v>
      </c>
      <c r="X27" s="1">
        <v>-0.4</v>
      </c>
      <c r="Y27" s="1">
        <v>10.8</v>
      </c>
      <c r="Z27" s="1">
        <v>26.4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63</v>
      </c>
      <c r="B28" s="13" t="s">
        <v>31</v>
      </c>
      <c r="C28" s="13">
        <v>201</v>
      </c>
      <c r="D28" s="13">
        <v>128</v>
      </c>
      <c r="E28" s="13">
        <v>9</v>
      </c>
      <c r="F28" s="14">
        <v>320</v>
      </c>
      <c r="G28" s="7">
        <v>0.18</v>
      </c>
      <c r="H28" s="1">
        <v>270</v>
      </c>
      <c r="I28" s="1">
        <v>9988681</v>
      </c>
      <c r="J28" s="1">
        <v>11</v>
      </c>
      <c r="K28" s="1">
        <f t="shared" si="2"/>
        <v>-2</v>
      </c>
      <c r="L28" s="1"/>
      <c r="M28" s="1"/>
      <c r="N28" s="1">
        <v>450.99999999999989</v>
      </c>
      <c r="O28" s="1">
        <f t="shared" si="10"/>
        <v>1.8</v>
      </c>
      <c r="P28" s="5"/>
      <c r="Q28" s="5"/>
      <c r="R28" s="1"/>
      <c r="S28" s="1">
        <f t="shared" si="5"/>
        <v>428.33333333333326</v>
      </c>
      <c r="T28" s="1">
        <f t="shared" si="6"/>
        <v>428.33333333333326</v>
      </c>
      <c r="U28" s="1">
        <v>2.8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7" t="s">
        <v>59</v>
      </c>
      <c r="B29" s="15" t="s">
        <v>31</v>
      </c>
      <c r="C29" s="15">
        <v>146</v>
      </c>
      <c r="D29" s="15"/>
      <c r="E29" s="15">
        <v>141</v>
      </c>
      <c r="F29" s="16">
        <v>2</v>
      </c>
      <c r="G29" s="7">
        <v>0</v>
      </c>
      <c r="H29" s="1">
        <v>120</v>
      </c>
      <c r="I29" s="1" t="s">
        <v>57</v>
      </c>
      <c r="J29" s="1">
        <v>171</v>
      </c>
      <c r="K29" s="1">
        <f t="shared" ref="K29" si="12">E29-J29</f>
        <v>-30</v>
      </c>
      <c r="L29" s="1"/>
      <c r="M29" s="1"/>
      <c r="N29" s="1"/>
      <c r="O29" s="1">
        <f t="shared" ref="O29" si="13">E29/5</f>
        <v>28.2</v>
      </c>
      <c r="P29" s="5"/>
      <c r="Q29" s="5"/>
      <c r="R29" s="1"/>
      <c r="S29" s="1">
        <f t="shared" si="5"/>
        <v>7.0921985815602842E-2</v>
      </c>
      <c r="T29" s="1">
        <f t="shared" si="6"/>
        <v>7.0921985815602842E-2</v>
      </c>
      <c r="U29" s="1">
        <v>43.4</v>
      </c>
      <c r="V29" s="1">
        <v>37</v>
      </c>
      <c r="W29" s="1">
        <v>38.200000000000003</v>
      </c>
      <c r="X29" s="1">
        <v>34.6</v>
      </c>
      <c r="Y29" s="1">
        <v>44</v>
      </c>
      <c r="Z29" s="1">
        <v>49.8</v>
      </c>
      <c r="AA29" s="1" t="s">
        <v>60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64</v>
      </c>
      <c r="B30" s="1" t="s">
        <v>41</v>
      </c>
      <c r="C30" s="1">
        <v>215.32400000000001</v>
      </c>
      <c r="D30" s="1"/>
      <c r="E30" s="1">
        <v>73.087999999999994</v>
      </c>
      <c r="F30" s="1">
        <v>138.71</v>
      </c>
      <c r="G30" s="7">
        <v>1</v>
      </c>
      <c r="H30" s="1">
        <v>120</v>
      </c>
      <c r="I30" s="1">
        <v>8785228</v>
      </c>
      <c r="J30" s="1">
        <v>70.2</v>
      </c>
      <c r="K30" s="1">
        <f t="shared" si="2"/>
        <v>2.887999999999991</v>
      </c>
      <c r="L30" s="1"/>
      <c r="M30" s="1"/>
      <c r="N30" s="1">
        <v>0</v>
      </c>
      <c r="O30" s="1">
        <f>E30/5</f>
        <v>14.617599999999999</v>
      </c>
      <c r="P30" s="5">
        <f t="shared" ref="P30" si="14">20*O30-N30-F30</f>
        <v>153.64199999999997</v>
      </c>
      <c r="Q30" s="5"/>
      <c r="R30" s="1"/>
      <c r="S30" s="1">
        <f t="shared" si="5"/>
        <v>20</v>
      </c>
      <c r="T30" s="1">
        <f t="shared" si="6"/>
        <v>9.489245840630474</v>
      </c>
      <c r="U30" s="1">
        <v>3.9580000000000002</v>
      </c>
      <c r="V30" s="1">
        <v>0</v>
      </c>
      <c r="W30" s="1">
        <v>-0.7056</v>
      </c>
      <c r="X30" s="1">
        <v>0</v>
      </c>
      <c r="Y30" s="1">
        <v>10.398</v>
      </c>
      <c r="Z30" s="1">
        <v>0</v>
      </c>
      <c r="AA30" s="1" t="s">
        <v>76</v>
      </c>
      <c r="AB30" s="1">
        <f t="shared" si="4"/>
        <v>153.64199999999997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2" t="s">
        <v>65</v>
      </c>
      <c r="B31" s="13" t="s">
        <v>41</v>
      </c>
      <c r="C31" s="13"/>
      <c r="D31" s="13"/>
      <c r="E31" s="13"/>
      <c r="F31" s="14"/>
      <c r="G31" s="7">
        <v>1</v>
      </c>
      <c r="H31" s="1">
        <v>120</v>
      </c>
      <c r="I31" s="1">
        <v>5038558</v>
      </c>
      <c r="J31" s="1"/>
      <c r="K31" s="1">
        <f t="shared" si="2"/>
        <v>0</v>
      </c>
      <c r="L31" s="1"/>
      <c r="M31" s="1"/>
      <c r="N31" s="1">
        <v>250</v>
      </c>
      <c r="O31" s="1">
        <f>E31/5</f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7" t="s">
        <v>50</v>
      </c>
      <c r="B32" s="15" t="s">
        <v>41</v>
      </c>
      <c r="C32" s="15">
        <v>211.857</v>
      </c>
      <c r="D32" s="15">
        <v>259.92</v>
      </c>
      <c r="E32" s="15">
        <v>126.21599999999999</v>
      </c>
      <c r="F32" s="16">
        <v>343.351</v>
      </c>
      <c r="G32" s="7">
        <v>0</v>
      </c>
      <c r="H32" s="1" t="e">
        <v>#N/A</v>
      </c>
      <c r="I32" s="1" t="s">
        <v>51</v>
      </c>
      <c r="J32" s="1">
        <v>131.19999999999999</v>
      </c>
      <c r="K32" s="1">
        <f t="shared" ref="K32" si="15">E32-J32</f>
        <v>-4.9839999999999947</v>
      </c>
      <c r="L32" s="1"/>
      <c r="M32" s="1"/>
      <c r="N32" s="1"/>
      <c r="O32" s="1">
        <f t="shared" ref="O32" si="16">E32/5</f>
        <v>25.243199999999998</v>
      </c>
      <c r="P32" s="5"/>
      <c r="Q32" s="5"/>
      <c r="R32" s="1"/>
      <c r="S32" s="1">
        <f t="shared" si="5"/>
        <v>13.601722444064144</v>
      </c>
      <c r="T32" s="1">
        <f t="shared" si="6"/>
        <v>13.601722444064144</v>
      </c>
      <c r="U32" s="1">
        <v>29.024799999999999</v>
      </c>
      <c r="V32" s="1">
        <v>22.405000000000001</v>
      </c>
      <c r="W32" s="1">
        <v>22.897200000000002</v>
      </c>
      <c r="X32" s="1">
        <v>27.783200000000001</v>
      </c>
      <c r="Y32" s="1">
        <v>26.8096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41</v>
      </c>
      <c r="C33" s="1"/>
      <c r="D33" s="1"/>
      <c r="E33" s="1"/>
      <c r="F33" s="1"/>
      <c r="G33" s="7">
        <v>1</v>
      </c>
      <c r="H33" s="1">
        <v>120</v>
      </c>
      <c r="I33" s="1">
        <v>8785198</v>
      </c>
      <c r="J33" s="1"/>
      <c r="K33" s="1">
        <f t="shared" si="2"/>
        <v>0</v>
      </c>
      <c r="L33" s="1"/>
      <c r="M33" s="1"/>
      <c r="N33" s="1">
        <v>300</v>
      </c>
      <c r="O33" s="1">
        <f t="shared" ref="O33:O41" si="17">E33/5</f>
        <v>0</v>
      </c>
      <c r="P33" s="5"/>
      <c r="Q33" s="5"/>
      <c r="R33" s="1"/>
      <c r="S33" s="1" t="e">
        <f t="shared" si="5"/>
        <v>#DIV/0!</v>
      </c>
      <c r="T33" s="1" t="e">
        <f t="shared" si="6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9.5680000000000014</v>
      </c>
      <c r="Z33" s="1">
        <v>0</v>
      </c>
      <c r="AA33" s="1" t="s">
        <v>76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41</v>
      </c>
      <c r="C34" s="1">
        <v>205</v>
      </c>
      <c r="D34" s="1"/>
      <c r="E34" s="1">
        <v>42.417999999999999</v>
      </c>
      <c r="F34" s="1">
        <v>159.58600000000001</v>
      </c>
      <c r="G34" s="7">
        <v>1</v>
      </c>
      <c r="H34" s="1">
        <v>180</v>
      </c>
      <c r="I34" s="1">
        <v>8785259</v>
      </c>
      <c r="J34" s="1">
        <v>40.200000000000003</v>
      </c>
      <c r="K34" s="1">
        <f t="shared" si="2"/>
        <v>2.2179999999999964</v>
      </c>
      <c r="L34" s="1"/>
      <c r="M34" s="1"/>
      <c r="N34" s="1">
        <v>70</v>
      </c>
      <c r="O34" s="1">
        <f t="shared" si="17"/>
        <v>8.4835999999999991</v>
      </c>
      <c r="P34" s="5"/>
      <c r="Q34" s="5"/>
      <c r="R34" s="1"/>
      <c r="S34" s="1">
        <f t="shared" si="5"/>
        <v>27.062332028855678</v>
      </c>
      <c r="T34" s="1">
        <f t="shared" si="6"/>
        <v>27.062332028855678</v>
      </c>
      <c r="U34" s="1">
        <v>12.534000000000001</v>
      </c>
      <c r="V34" s="1">
        <v>10.3964</v>
      </c>
      <c r="W34" s="1">
        <v>8.7650000000000006</v>
      </c>
      <c r="X34" s="1">
        <v>17.127400000000002</v>
      </c>
      <c r="Y34" s="1">
        <v>17.759599999999999</v>
      </c>
      <c r="Z34" s="1">
        <v>0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31</v>
      </c>
      <c r="C35" s="1">
        <v>1070</v>
      </c>
      <c r="D35" s="1">
        <v>114</v>
      </c>
      <c r="E35" s="1">
        <v>362</v>
      </c>
      <c r="F35" s="1">
        <v>822</v>
      </c>
      <c r="G35" s="7">
        <v>0.1</v>
      </c>
      <c r="H35" s="1">
        <v>60</v>
      </c>
      <c r="I35" s="1">
        <v>8444187</v>
      </c>
      <c r="J35" s="1">
        <v>357</v>
      </c>
      <c r="K35" s="1">
        <f t="shared" si="2"/>
        <v>5</v>
      </c>
      <c r="L35" s="1"/>
      <c r="M35" s="1"/>
      <c r="N35" s="1">
        <v>370</v>
      </c>
      <c r="O35" s="1">
        <f t="shared" si="17"/>
        <v>72.400000000000006</v>
      </c>
      <c r="P35" s="5">
        <f t="shared" ref="P35:P39" si="18">20*O35-N35-F35</f>
        <v>256</v>
      </c>
      <c r="Q35" s="5"/>
      <c r="R35" s="1"/>
      <c r="S35" s="1">
        <f t="shared" si="5"/>
        <v>20</v>
      </c>
      <c r="T35" s="1">
        <f t="shared" si="6"/>
        <v>16.464088397790054</v>
      </c>
      <c r="U35" s="1">
        <v>71</v>
      </c>
      <c r="V35" s="1">
        <v>76</v>
      </c>
      <c r="W35" s="1">
        <v>84</v>
      </c>
      <c r="X35" s="1">
        <v>28</v>
      </c>
      <c r="Y35" s="1">
        <v>28.8</v>
      </c>
      <c r="Z35" s="1">
        <v>90.2</v>
      </c>
      <c r="AA35" s="1"/>
      <c r="AB35" s="1">
        <f t="shared" si="4"/>
        <v>25.6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31</v>
      </c>
      <c r="C36" s="1">
        <v>390</v>
      </c>
      <c r="D36" s="1">
        <v>450</v>
      </c>
      <c r="E36" s="1">
        <v>202</v>
      </c>
      <c r="F36" s="1">
        <v>638</v>
      </c>
      <c r="G36" s="7">
        <v>0.1</v>
      </c>
      <c r="H36" s="1">
        <v>90</v>
      </c>
      <c r="I36" s="1">
        <v>8444194</v>
      </c>
      <c r="J36" s="1">
        <v>194</v>
      </c>
      <c r="K36" s="1">
        <f t="shared" si="2"/>
        <v>8</v>
      </c>
      <c r="L36" s="1"/>
      <c r="M36" s="1"/>
      <c r="N36" s="1">
        <v>0</v>
      </c>
      <c r="O36" s="1">
        <f t="shared" si="17"/>
        <v>40.4</v>
      </c>
      <c r="P36" s="5">
        <f t="shared" si="18"/>
        <v>170</v>
      </c>
      <c r="Q36" s="5"/>
      <c r="R36" s="1"/>
      <c r="S36" s="1">
        <f t="shared" si="5"/>
        <v>20</v>
      </c>
      <c r="T36" s="1">
        <f t="shared" si="6"/>
        <v>15.792079207920793</v>
      </c>
      <c r="U36" s="1">
        <v>37.200000000000003</v>
      </c>
      <c r="V36" s="1">
        <v>51.2</v>
      </c>
      <c r="W36" s="1">
        <v>14.6</v>
      </c>
      <c r="X36" s="1">
        <v>32</v>
      </c>
      <c r="Y36" s="1">
        <v>56.8</v>
      </c>
      <c r="Z36" s="1">
        <v>0</v>
      </c>
      <c r="AA36" s="1"/>
      <c r="AB36" s="1">
        <f t="shared" si="4"/>
        <v>17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31</v>
      </c>
      <c r="C37" s="1">
        <v>348</v>
      </c>
      <c r="D37" s="1"/>
      <c r="E37" s="1">
        <v>94</v>
      </c>
      <c r="F37" s="1">
        <v>254</v>
      </c>
      <c r="G37" s="7">
        <v>0.2</v>
      </c>
      <c r="H37" s="1">
        <v>120</v>
      </c>
      <c r="I37" s="1">
        <v>783798</v>
      </c>
      <c r="J37" s="1">
        <v>96</v>
      </c>
      <c r="K37" s="1">
        <f t="shared" si="2"/>
        <v>-2</v>
      </c>
      <c r="L37" s="1"/>
      <c r="M37" s="1"/>
      <c r="N37" s="1">
        <v>70</v>
      </c>
      <c r="O37" s="1">
        <f t="shared" si="17"/>
        <v>18.8</v>
      </c>
      <c r="P37" s="5">
        <f t="shared" si="18"/>
        <v>52</v>
      </c>
      <c r="Q37" s="5"/>
      <c r="R37" s="1"/>
      <c r="S37" s="1">
        <f t="shared" si="5"/>
        <v>20</v>
      </c>
      <c r="T37" s="1">
        <f t="shared" si="6"/>
        <v>17.23404255319149</v>
      </c>
      <c r="U37" s="1">
        <v>19</v>
      </c>
      <c r="V37" s="1">
        <v>20.399999999999999</v>
      </c>
      <c r="W37" s="1">
        <v>24.4</v>
      </c>
      <c r="X37" s="1">
        <v>21.4</v>
      </c>
      <c r="Y37" s="1">
        <v>28.8</v>
      </c>
      <c r="Z37" s="1">
        <v>0</v>
      </c>
      <c r="AA37" s="1"/>
      <c r="AB37" s="1">
        <f t="shared" si="4"/>
        <v>10.4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41</v>
      </c>
      <c r="C38" s="1">
        <v>1044</v>
      </c>
      <c r="D38" s="1"/>
      <c r="E38" s="1">
        <v>81.442999999999998</v>
      </c>
      <c r="F38" s="1">
        <v>962.55700000000002</v>
      </c>
      <c r="G38" s="7">
        <v>1</v>
      </c>
      <c r="H38" s="1">
        <v>120</v>
      </c>
      <c r="I38" s="1">
        <v>783811</v>
      </c>
      <c r="J38" s="1">
        <v>88.5</v>
      </c>
      <c r="K38" s="1">
        <f t="shared" si="2"/>
        <v>-7.0570000000000022</v>
      </c>
      <c r="L38" s="1"/>
      <c r="M38" s="1"/>
      <c r="N38" s="1">
        <v>0</v>
      </c>
      <c r="O38" s="1">
        <f t="shared" si="17"/>
        <v>16.288599999999999</v>
      </c>
      <c r="P38" s="5"/>
      <c r="Q38" s="20"/>
      <c r="R38" s="1"/>
      <c r="S38" s="1">
        <f t="shared" si="5"/>
        <v>59.093906167503661</v>
      </c>
      <c r="T38" s="1">
        <f t="shared" si="6"/>
        <v>59.093906167503661</v>
      </c>
      <c r="U38" s="1">
        <v>18.559999999999999</v>
      </c>
      <c r="V38" s="1">
        <v>12.912800000000001</v>
      </c>
      <c r="W38" s="1">
        <v>12.575200000000001</v>
      </c>
      <c r="X38" s="1">
        <v>11.744</v>
      </c>
      <c r="Y38" s="1">
        <v>14.43</v>
      </c>
      <c r="Z38" s="1">
        <v>55.058799999999998</v>
      </c>
      <c r="AA38" s="18" t="s">
        <v>32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72</v>
      </c>
      <c r="B39" s="1" t="s">
        <v>31</v>
      </c>
      <c r="C39" s="1">
        <v>168</v>
      </c>
      <c r="D39" s="1">
        <v>162</v>
      </c>
      <c r="E39" s="1">
        <v>86</v>
      </c>
      <c r="F39" s="1">
        <v>244</v>
      </c>
      <c r="G39" s="7">
        <v>0.2</v>
      </c>
      <c r="H39" s="1">
        <v>120</v>
      </c>
      <c r="I39" s="1">
        <v>783804</v>
      </c>
      <c r="J39" s="1">
        <v>91.5</v>
      </c>
      <c r="K39" s="1">
        <f t="shared" si="2"/>
        <v>-5.5</v>
      </c>
      <c r="L39" s="1"/>
      <c r="M39" s="1"/>
      <c r="N39" s="1">
        <v>0</v>
      </c>
      <c r="O39" s="1">
        <f t="shared" si="17"/>
        <v>17.2</v>
      </c>
      <c r="P39" s="5">
        <f t="shared" si="18"/>
        <v>100</v>
      </c>
      <c r="Q39" s="20"/>
      <c r="R39" s="1"/>
      <c r="S39" s="1">
        <f t="shared" si="5"/>
        <v>20</v>
      </c>
      <c r="T39" s="1">
        <f t="shared" si="6"/>
        <v>14.186046511627907</v>
      </c>
      <c r="U39" s="1">
        <v>16</v>
      </c>
      <c r="V39" s="1">
        <v>20.6</v>
      </c>
      <c r="W39" s="1">
        <v>26.2</v>
      </c>
      <c r="X39" s="1">
        <v>4.5999999999999996</v>
      </c>
      <c r="Y39" s="1">
        <v>0.4</v>
      </c>
      <c r="Z39" s="1">
        <v>13.4</v>
      </c>
      <c r="AA39" s="1"/>
      <c r="AB39" s="1">
        <f t="shared" si="4"/>
        <v>20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73</v>
      </c>
      <c r="B40" s="13" t="s">
        <v>41</v>
      </c>
      <c r="C40" s="13">
        <v>1246</v>
      </c>
      <c r="D40" s="13"/>
      <c r="E40" s="13">
        <v>251.22499999999999</v>
      </c>
      <c r="F40" s="14">
        <v>994.77499999999998</v>
      </c>
      <c r="G40" s="7">
        <v>1</v>
      </c>
      <c r="H40" s="1">
        <v>120</v>
      </c>
      <c r="I40" s="1">
        <v>783828</v>
      </c>
      <c r="J40" s="1">
        <v>231.5</v>
      </c>
      <c r="K40" s="1">
        <f t="shared" si="2"/>
        <v>19.724999999999994</v>
      </c>
      <c r="L40" s="1"/>
      <c r="M40" s="1"/>
      <c r="N40" s="1">
        <v>0</v>
      </c>
      <c r="O40" s="1">
        <f t="shared" si="17"/>
        <v>50.244999999999997</v>
      </c>
      <c r="P40" s="5">
        <f>20*(O40+O41)-N40-F40-N41-F41</f>
        <v>64.784999999999954</v>
      </c>
      <c r="Q40" s="20"/>
      <c r="R40" s="1"/>
      <c r="S40" s="1">
        <f t="shared" si="5"/>
        <v>21.087869439745248</v>
      </c>
      <c r="T40" s="1">
        <f t="shared" si="6"/>
        <v>19.798487411682753</v>
      </c>
      <c r="U40" s="1">
        <v>37.776799999999987</v>
      </c>
      <c r="V40" s="1">
        <v>67.453999999999994</v>
      </c>
      <c r="W40" s="1">
        <v>39.579799999999999</v>
      </c>
      <c r="X40" s="1">
        <v>21.540400000000002</v>
      </c>
      <c r="Y40" s="1">
        <v>0</v>
      </c>
      <c r="Z40" s="1">
        <v>0</v>
      </c>
      <c r="AA40" s="1"/>
      <c r="AB40" s="1">
        <f t="shared" si="4"/>
        <v>64.784999999999954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7" t="s">
        <v>74</v>
      </c>
      <c r="B41" s="15" t="s">
        <v>41</v>
      </c>
      <c r="C41" s="15"/>
      <c r="D41" s="15"/>
      <c r="E41" s="15">
        <v>10.932</v>
      </c>
      <c r="F41" s="16">
        <v>-10.932</v>
      </c>
      <c r="G41" s="7">
        <v>0</v>
      </c>
      <c r="H41" s="1" t="e">
        <v>#N/A</v>
      </c>
      <c r="I41" s="1" t="s">
        <v>51</v>
      </c>
      <c r="J41" s="1"/>
      <c r="K41" s="1">
        <f t="shared" si="2"/>
        <v>10.932</v>
      </c>
      <c r="L41" s="1"/>
      <c r="M41" s="1"/>
      <c r="N41" s="1"/>
      <c r="O41" s="1">
        <f t="shared" si="17"/>
        <v>2.1863999999999999</v>
      </c>
      <c r="P41" s="5"/>
      <c r="Q41" s="20"/>
      <c r="R41" s="1"/>
      <c r="S41" s="1">
        <f t="shared" si="5"/>
        <v>-5</v>
      </c>
      <c r="T41" s="1">
        <f t="shared" si="6"/>
        <v>-5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/>
      <c r="AB41" s="1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21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/>
      <c r="D43" s="1"/>
      <c r="E43" s="1"/>
      <c r="F43" s="1"/>
      <c r="G43" s="7">
        <v>0.18</v>
      </c>
      <c r="H43" s="1">
        <v>120</v>
      </c>
      <c r="I43" s="1"/>
      <c r="J43" s="1">
        <v>68</v>
      </c>
      <c r="K43" s="1">
        <f t="shared" ref="K43:K44" si="19">E43-J43</f>
        <v>-68</v>
      </c>
      <c r="L43" s="1"/>
      <c r="M43" s="1"/>
      <c r="N43" s="1"/>
      <c r="O43" s="1">
        <f t="shared" ref="O43:O44" si="20">E43/5</f>
        <v>0</v>
      </c>
      <c r="P43" s="5"/>
      <c r="Q43" s="20">
        <v>10000</v>
      </c>
      <c r="R43" s="1"/>
      <c r="S43" s="1" t="e">
        <f t="shared" ref="S43:S44" si="21">(F43+N43+P43)/O43</f>
        <v>#DIV/0!</v>
      </c>
      <c r="T43" s="1" t="e">
        <f t="shared" ref="T43:T44" si="22">(F43+N43)/O43</f>
        <v>#DIV/0!</v>
      </c>
      <c r="U43" s="1">
        <v>370</v>
      </c>
      <c r="V43" s="1">
        <v>431.4</v>
      </c>
      <c r="W43" s="1">
        <v>435</v>
      </c>
      <c r="X43" s="1">
        <v>394.2</v>
      </c>
      <c r="Y43" s="1">
        <v>491.4</v>
      </c>
      <c r="Z43" s="1">
        <v>758</v>
      </c>
      <c r="AA43" s="1" t="s">
        <v>36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37</v>
      </c>
      <c r="B44" s="1" t="s">
        <v>31</v>
      </c>
      <c r="C44" s="1">
        <v>2843</v>
      </c>
      <c r="D44" s="1"/>
      <c r="E44" s="1">
        <v>1059</v>
      </c>
      <c r="F44" s="1">
        <v>1784</v>
      </c>
      <c r="G44" s="7">
        <v>0.18</v>
      </c>
      <c r="H44" s="1">
        <v>120</v>
      </c>
      <c r="I44" s="1"/>
      <c r="J44" s="1">
        <v>1077</v>
      </c>
      <c r="K44" s="1">
        <f t="shared" si="19"/>
        <v>-18</v>
      </c>
      <c r="L44" s="1"/>
      <c r="M44" s="1"/>
      <c r="N44" s="1"/>
      <c r="O44" s="1">
        <f t="shared" si="20"/>
        <v>211.8</v>
      </c>
      <c r="P44" s="5"/>
      <c r="Q44" s="20">
        <v>2000</v>
      </c>
      <c r="R44" s="1"/>
      <c r="S44" s="1">
        <f t="shared" si="21"/>
        <v>8.4230406043437203</v>
      </c>
      <c r="T44" s="1">
        <f t="shared" si="22"/>
        <v>8.4230406043437203</v>
      </c>
      <c r="U44" s="1">
        <v>105.8</v>
      </c>
      <c r="V44" s="1">
        <v>103.2</v>
      </c>
      <c r="W44" s="1">
        <v>113.4</v>
      </c>
      <c r="X44" s="1">
        <v>117.2</v>
      </c>
      <c r="Y44" s="1">
        <v>155.19999999999999</v>
      </c>
      <c r="Z44" s="1"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41" xr:uid="{52AB2415-DB26-4E0F-9F4F-EF5BAE22D7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2024-06-10T11:53:58Z</dcterms:created>
  <dcterms:modified xsi:type="dcterms:W3CDTF">2024-06-12T11:40:37Z</dcterms:modified>
</cp:coreProperties>
</file>