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7,06,24 Ост СЫР филиалы\"/>
    </mc:Choice>
  </mc:AlternateContent>
  <xr:revisionPtr revIDLastSave="0" documentId="13_ncr:1_{CB2DC1AA-4180-485A-848C-3061A3D8889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Sheet!$A$3:$AC$38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4" i="1" l="1"/>
  <c r="AC28" i="1"/>
  <c r="P28" i="1"/>
  <c r="T28" i="1" s="1"/>
  <c r="K28" i="1"/>
  <c r="P41" i="1"/>
  <c r="U41" i="1" s="1"/>
  <c r="P40" i="1"/>
  <c r="U40" i="1" s="1"/>
  <c r="AC35" i="1"/>
  <c r="AC38" i="1"/>
  <c r="P7" i="1"/>
  <c r="P8" i="1"/>
  <c r="AC8" i="1" s="1"/>
  <c r="P9" i="1"/>
  <c r="AC9" i="1" s="1"/>
  <c r="P10" i="1"/>
  <c r="AC10" i="1" s="1"/>
  <c r="P11" i="1"/>
  <c r="P12" i="1"/>
  <c r="AC12" i="1" s="1"/>
  <c r="P13" i="1"/>
  <c r="P14" i="1"/>
  <c r="AC14" i="1" s="1"/>
  <c r="P15" i="1"/>
  <c r="P16" i="1"/>
  <c r="AC16" i="1" s="1"/>
  <c r="P17" i="1"/>
  <c r="AC17" i="1" s="1"/>
  <c r="P18" i="1"/>
  <c r="AC18" i="1" s="1"/>
  <c r="P19" i="1"/>
  <c r="AC19" i="1" s="1"/>
  <c r="P20" i="1"/>
  <c r="AC20" i="1" s="1"/>
  <c r="P21" i="1"/>
  <c r="P22" i="1"/>
  <c r="AC22" i="1" s="1"/>
  <c r="P23" i="1"/>
  <c r="P24" i="1"/>
  <c r="P25" i="1"/>
  <c r="P26" i="1"/>
  <c r="AC26" i="1" s="1"/>
  <c r="P27" i="1"/>
  <c r="P29" i="1"/>
  <c r="AC29" i="1" s="1"/>
  <c r="P30" i="1"/>
  <c r="AC30" i="1" s="1"/>
  <c r="P31" i="1"/>
  <c r="AC31" i="1" s="1"/>
  <c r="P32" i="1"/>
  <c r="AC32" i="1" s="1"/>
  <c r="P33" i="1"/>
  <c r="AC33" i="1" s="1"/>
  <c r="P34" i="1"/>
  <c r="P35" i="1"/>
  <c r="T35" i="1" s="1"/>
  <c r="P36" i="1"/>
  <c r="AC36" i="1" s="1"/>
  <c r="P37" i="1"/>
  <c r="P38" i="1"/>
  <c r="T38" i="1" s="1"/>
  <c r="P6" i="1"/>
  <c r="U6" i="1" s="1"/>
  <c r="K41" i="1"/>
  <c r="K40" i="1"/>
  <c r="K38" i="1"/>
  <c r="K37" i="1"/>
  <c r="K36" i="1"/>
  <c r="K35" i="1"/>
  <c r="K34" i="1"/>
  <c r="K33" i="1"/>
  <c r="K32" i="1"/>
  <c r="K31" i="1"/>
  <c r="K30" i="1"/>
  <c r="K29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V5" i="1"/>
  <c r="R5" i="1"/>
  <c r="O5" i="1"/>
  <c r="N5" i="1"/>
  <c r="M5" i="1"/>
  <c r="L5" i="1"/>
  <c r="J5" i="1"/>
  <c r="F5" i="1"/>
  <c r="E5" i="1"/>
  <c r="T33" i="1" l="1"/>
  <c r="T31" i="1"/>
  <c r="AC6" i="1"/>
  <c r="AC25" i="1"/>
  <c r="AC23" i="1"/>
  <c r="AC21" i="1"/>
  <c r="AC15" i="1"/>
  <c r="AC13" i="1"/>
  <c r="AC11" i="1"/>
  <c r="AC7" i="1"/>
  <c r="T29" i="1"/>
  <c r="T36" i="1"/>
  <c r="T19" i="1"/>
  <c r="T17" i="1"/>
  <c r="T9" i="1"/>
  <c r="AC34" i="1"/>
  <c r="AC27" i="1"/>
  <c r="AC37" i="1"/>
  <c r="T32" i="1"/>
  <c r="T30" i="1"/>
  <c r="T26" i="1"/>
  <c r="T24" i="1"/>
  <c r="T22" i="1"/>
  <c r="T20" i="1"/>
  <c r="T18" i="1"/>
  <c r="T16" i="1"/>
  <c r="T14" i="1"/>
  <c r="T12" i="1"/>
  <c r="T10" i="1"/>
  <c r="T8" i="1"/>
  <c r="U30" i="1"/>
  <c r="U38" i="1"/>
  <c r="U28" i="1"/>
  <c r="U34" i="1"/>
  <c r="U25" i="1"/>
  <c r="U22" i="1"/>
  <c r="U19" i="1"/>
  <c r="U15" i="1"/>
  <c r="U11" i="1"/>
  <c r="U7" i="1"/>
  <c r="U36" i="1"/>
  <c r="U32" i="1"/>
  <c r="U27" i="1"/>
  <c r="U23" i="1"/>
  <c r="U20" i="1"/>
  <c r="U17" i="1"/>
  <c r="U13" i="1"/>
  <c r="U9" i="1"/>
  <c r="T41" i="1"/>
  <c r="U37" i="1"/>
  <c r="U35" i="1"/>
  <c r="U33" i="1"/>
  <c r="U31" i="1"/>
  <c r="U29" i="1"/>
  <c r="U26" i="1"/>
  <c r="U24" i="1"/>
  <c r="U21" i="1"/>
  <c r="U18" i="1"/>
  <c r="U16" i="1"/>
  <c r="U14" i="1"/>
  <c r="U12" i="1"/>
  <c r="U10" i="1"/>
  <c r="U8" i="1"/>
  <c r="T40" i="1"/>
  <c r="P5" i="1"/>
  <c r="K5" i="1"/>
  <c r="T6" i="1" l="1"/>
  <c r="AC5" i="1"/>
  <c r="T7" i="1"/>
  <c r="T13" i="1"/>
  <c r="T21" i="1"/>
  <c r="T25" i="1"/>
  <c r="Q5" i="1"/>
  <c r="T11" i="1"/>
  <c r="T15" i="1"/>
  <c r="T23" i="1"/>
  <c r="T34" i="1"/>
  <c r="T37" i="1"/>
  <c r="T27" i="1"/>
</calcChain>
</file>

<file path=xl/sharedStrings.xml><?xml version="1.0" encoding="utf-8"?>
<sst xmlns="http://schemas.openxmlformats.org/spreadsheetml/2006/main" count="125" uniqueCount="80">
  <si>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</si>
  <si>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</si>
  <si>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</si>
  <si>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</si>
  <si>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</si>
  <si>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</si>
  <si>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</si>
  <si>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</si>
  <si>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</si>
  <si>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</si>
  <si>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</si>
  <si>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</si>
  <si>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</si>
  <si>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</si>
  <si>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</si>
  <si>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</si>
  <si>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</si>
  <si>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</si>
  <si>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</si>
  <si>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</si>
  <si>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</si>
  <si>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</si>
  <si>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09,06,</t>
  </si>
  <si>
    <t>17,06,</t>
  </si>
  <si>
    <t>10,06,</t>
  </si>
  <si>
    <t>03,06,</t>
  </si>
  <si>
    <t>27,05,</t>
  </si>
  <si>
    <t>20,05,</t>
  </si>
  <si>
    <t>13,05,</t>
  </si>
  <si>
    <t>06,05,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</si>
  <si>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</si>
  <si>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</si>
  <si>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</si>
  <si>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новинка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</si>
  <si>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</si>
  <si>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</si>
  <si>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нет в наличии</t>
  </si>
  <si>
    <t>Масло сливочное ж.82,5% 180г фольга ТМ Папа Может (вл 12)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</si>
  <si>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</si>
  <si>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</si>
  <si>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необходимо увеличить продажи</t>
  </si>
  <si>
    <t>Сыр "Пармезан" (срок созревания 3 месяцев) м.д.ж. в с.в. 40% брус ОСТАНКИНО</t>
  </si>
  <si>
    <t>кг</t>
  </si>
  <si>
    <t>ротация на (5039845    Сыр "Пармезан" с массовой долей жира в сухом веществе 40 %,
срок созревания 3 месяца) / необходимо увеличить продажи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</si>
  <si>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</si>
  <si>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</si>
  <si>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</si>
  <si>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</si>
  <si>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</si>
  <si>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</si>
  <si>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</si>
  <si>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</si>
  <si>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</si>
  <si>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ротация</t>
  </si>
  <si>
    <t>Сыр Папа Может Министерский 45% 200г  Останкино</t>
  </si>
  <si>
    <t>ротация на 0,18 (150 дн.)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</si>
  <si>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</si>
  <si>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</si>
  <si>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Скаморца свежий 100 гр.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</si>
  <si>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</si>
  <si>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</si>
  <si>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</si>
  <si>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мин заказ 650кг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</si>
  <si>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</si>
  <si>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</si>
  <si>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</si>
  <si>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</si>
  <si>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</si>
  <si>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</si>
  <si>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</si>
  <si>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</si>
  <si>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</si>
  <si>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</si>
  <si>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</si>
  <si>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необходимо увеличить продажи / мин заказ 650кг</t>
  </si>
  <si>
    <t>потребномть команды</t>
  </si>
  <si>
    <t xml:space="preserve">Масло 5 кг </t>
  </si>
  <si>
    <t>200 кг.</t>
  </si>
  <si>
    <t>заказ</t>
  </si>
  <si>
    <t>23,06,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</si>
</sst>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#,##0_ ;[Red]\-#,##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28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1" fillId="4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1" fillId="4" borderId="1" xfId="1" applyNumberFormat="1" applyFill="1"/>
    <xf numFmtId="2" fontId="0" fillId="0" borderId="0" xfId="0" applyNumberFormat="1"/>
    <xf numFmtId="164" fontId="2" fillId="5" borderId="1" xfId="1" applyNumberFormat="1" applyFont="1" applyFill="1"/>
    <xf numFmtId="164" fontId="1" fillId="0" borderId="4" xfId="1" applyNumberFormat="1" applyBorder="1"/>
    <xf numFmtId="164" fontId="1" fillId="0" borderId="5" xfId="1" applyNumberFormat="1" applyBorder="1"/>
    <xf numFmtId="164" fontId="1" fillId="0" borderId="6" xfId="1" applyNumberFormat="1" applyBorder="1"/>
    <xf numFmtId="164" fontId="1" fillId="0" borderId="7" xfId="1" applyNumberFormat="1" applyBorder="1"/>
    <xf numFmtId="164" fontId="1" fillId="0" borderId="8" xfId="1" applyNumberFormat="1" applyBorder="1"/>
    <xf numFmtId="164" fontId="1" fillId="0" borderId="3" xfId="1" applyNumberFormat="1" applyBorder="1"/>
    <xf numFmtId="164" fontId="1" fillId="6" borderId="1" xfId="1" applyNumberFormat="1" applyFill="1"/>
    <xf numFmtId="164" fontId="4" fillId="6" borderId="1" xfId="1" applyNumberFormat="1" applyFont="1" applyFill="1"/>
    <xf numFmtId="164" fontId="5" fillId="6" borderId="1" xfId="1" applyNumberFormat="1" applyFont="1" applyFill="1"/>
    <xf numFmtId="164" fontId="1" fillId="7" borderId="1" xfId="1" applyNumberFormat="1" applyFill="1"/>
    <xf numFmtId="165" fontId="1" fillId="0" borderId="2" xfId="1" applyNumberFormat="1" applyBorder="1"/>
    <xf numFmtId="165" fontId="1" fillId="6" borderId="2" xfId="1" applyNumberFormat="1" applyFill="1" applyBorder="1"/>
    <xf numFmtId="165" fontId="1" fillId="7" borderId="2" xfId="1" applyNumberFormat="1" applyFill="1" applyBorder="1"/>
    <xf numFmtId="165" fontId="1" fillId="4" borderId="1" xfId="1" applyNumberFormat="1" applyFill="1"/>
    <xf numFmtId="164" fontId="1" fillId="8" borderId="1" xfId="1" applyNumberFormat="1" applyFill="1"/>
    <xf numFmtId="2" fontId="1" fillId="8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6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S9" sqref="S9"/>
    </sheetView>
  </sheetViews>
  <sheetFormatPr defaultRowHeight="15" x14ac:dyDescent="0.25"/>
  <cols>
    <col min="1" max="1" width="60" customWidth="1"/>
    <col min="2" max="2" width="4" customWidth="1"/>
    <col min="3" max="6" width="6.42578125" customWidth="1"/>
    <col min="7" max="7" width="4.85546875" style="10" customWidth="1"/>
    <col min="8" max="8" width="4.85546875" customWidth="1"/>
    <col min="9" max="9" width="9.85546875" customWidth="1"/>
    <col min="10" max="11" width="6.5703125" customWidth="1"/>
    <col min="12" max="13" width="1" customWidth="1"/>
    <col min="14" max="17" width="6.5703125" customWidth="1"/>
    <col min="18" max="18" width="18.140625" bestFit="1" customWidth="1"/>
    <col min="19" max="19" width="21.85546875" customWidth="1"/>
    <col min="20" max="21" width="4.85546875" customWidth="1"/>
    <col min="22" max="27" width="6.140625" customWidth="1"/>
    <col min="28" max="28" width="35.42578125" customWidth="1"/>
    <col min="29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78</v>
      </c>
      <c r="R3" s="11" t="s">
        <v>15</v>
      </c>
      <c r="S3" s="11" t="s">
        <v>16</v>
      </c>
      <c r="T3" s="2" t="s">
        <v>17</v>
      </c>
      <c r="U3" s="2" t="s">
        <v>18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20</v>
      </c>
      <c r="AC3" s="2" t="s">
        <v>21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23</v>
      </c>
      <c r="Q4" s="1" t="s">
        <v>79</v>
      </c>
      <c r="R4" s="1"/>
      <c r="S4" s="1"/>
      <c r="T4" s="1"/>
      <c r="U4" s="1"/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SUM(E6:E496)</f>
        <v>8630.2249999999985</v>
      </c>
      <c r="F5" s="4">
        <f>SUM(F6:F496)</f>
        <v>16623.087</v>
      </c>
      <c r="G5" s="7"/>
      <c r="H5" s="1"/>
      <c r="I5" s="1"/>
      <c r="J5" s="4">
        <f t="shared" ref="J5:R5" si="0">SUM(J6:J496)</f>
        <v>8464.5</v>
      </c>
      <c r="K5" s="4">
        <f t="shared" si="0"/>
        <v>165.72499999999999</v>
      </c>
      <c r="L5" s="4">
        <f t="shared" si="0"/>
        <v>0</v>
      </c>
      <c r="M5" s="4">
        <f t="shared" si="0"/>
        <v>0</v>
      </c>
      <c r="N5" s="4">
        <f t="shared" si="0"/>
        <v>2090</v>
      </c>
      <c r="O5" s="4">
        <f t="shared" si="0"/>
        <v>4461.5920000000006</v>
      </c>
      <c r="P5" s="4">
        <f t="shared" si="0"/>
        <v>1726.0450000000001</v>
      </c>
      <c r="Q5" s="4">
        <f t="shared" si="0"/>
        <v>5730</v>
      </c>
      <c r="R5" s="4">
        <f t="shared" si="0"/>
        <v>25600</v>
      </c>
      <c r="S5" s="1"/>
      <c r="T5" s="1"/>
      <c r="U5" s="1"/>
      <c r="V5" s="4">
        <f t="shared" ref="V5:AA5" si="1">SUM(V6:V496)</f>
        <v>1532.5805999999998</v>
      </c>
      <c r="W5" s="4">
        <f t="shared" si="1"/>
        <v>1811.1895999999997</v>
      </c>
      <c r="X5" s="4">
        <f t="shared" si="1"/>
        <v>2461.5630000000001</v>
      </c>
      <c r="Y5" s="4">
        <f t="shared" si="1"/>
        <v>1603.2349999999999</v>
      </c>
      <c r="Z5" s="4">
        <f t="shared" si="1"/>
        <v>1832.2941999999998</v>
      </c>
      <c r="AA5" s="4">
        <f t="shared" si="1"/>
        <v>2178.6189999999997</v>
      </c>
      <c r="AB5" s="1"/>
      <c r="AC5" s="4">
        <f>SUM(AC6:AC496)</f>
        <v>2203.8000000000002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30</v>
      </c>
      <c r="B6" s="1" t="s">
        <v>31</v>
      </c>
      <c r="C6" s="1">
        <v>512</v>
      </c>
      <c r="D6" s="1"/>
      <c r="E6" s="1">
        <v>210</v>
      </c>
      <c r="F6" s="1">
        <v>302</v>
      </c>
      <c r="G6" s="7">
        <v>0.14000000000000001</v>
      </c>
      <c r="H6" s="1">
        <v>180</v>
      </c>
      <c r="I6" s="1">
        <v>9988421</v>
      </c>
      <c r="J6" s="1">
        <v>163</v>
      </c>
      <c r="K6" s="1">
        <f t="shared" ref="K6:K38" si="2">E6-J6</f>
        <v>47</v>
      </c>
      <c r="L6" s="1"/>
      <c r="M6" s="1"/>
      <c r="N6" s="1"/>
      <c r="O6" s="1">
        <v>0</v>
      </c>
      <c r="P6" s="1">
        <f>E6/5</f>
        <v>42</v>
      </c>
      <c r="Q6" s="5">
        <v>400</v>
      </c>
      <c r="R6" s="22"/>
      <c r="S6" s="1"/>
      <c r="T6" s="1">
        <f>(F6+N6+O6+Q6)/P6</f>
        <v>16.714285714285715</v>
      </c>
      <c r="U6" s="1">
        <f>(F6+N6+O6)/P6</f>
        <v>7.1904761904761907</v>
      </c>
      <c r="V6" s="1">
        <v>18</v>
      </c>
      <c r="W6" s="1">
        <v>5.8</v>
      </c>
      <c r="X6" s="1">
        <v>28.4</v>
      </c>
      <c r="Y6" s="1">
        <v>16.399999999999999</v>
      </c>
      <c r="Z6" s="1">
        <v>8</v>
      </c>
      <c r="AA6" s="1">
        <v>12.8</v>
      </c>
      <c r="AB6" s="1"/>
      <c r="AC6" s="1">
        <f>Q6*G6</f>
        <v>56.000000000000007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32</v>
      </c>
      <c r="B7" s="1" t="s">
        <v>31</v>
      </c>
      <c r="C7" s="1">
        <v>390</v>
      </c>
      <c r="D7" s="1"/>
      <c r="E7" s="1">
        <v>122</v>
      </c>
      <c r="F7" s="1">
        <v>252</v>
      </c>
      <c r="G7" s="7">
        <v>0.18</v>
      </c>
      <c r="H7" s="1">
        <v>270</v>
      </c>
      <c r="I7" s="1">
        <v>9988438</v>
      </c>
      <c r="J7" s="1">
        <v>126</v>
      </c>
      <c r="K7" s="1">
        <f t="shared" si="2"/>
        <v>-4</v>
      </c>
      <c r="L7" s="1"/>
      <c r="M7" s="1"/>
      <c r="N7" s="1"/>
      <c r="O7" s="1">
        <v>110</v>
      </c>
      <c r="P7" s="1">
        <f t="shared" ref="P7:P41" si="3">E7/5</f>
        <v>24.4</v>
      </c>
      <c r="Q7" s="5">
        <v>80</v>
      </c>
      <c r="R7" s="22">
        <v>200</v>
      </c>
      <c r="S7" s="1"/>
      <c r="T7" s="1">
        <f t="shared" ref="T7:T38" si="4">(F7+N7+O7+Q7)/P7</f>
        <v>18.114754098360656</v>
      </c>
      <c r="U7" s="1">
        <f t="shared" ref="U7:U38" si="5">(F7+N7+O7)/P7</f>
        <v>14.836065573770492</v>
      </c>
      <c r="V7" s="1">
        <v>24.2</v>
      </c>
      <c r="W7" s="1">
        <v>17.8</v>
      </c>
      <c r="X7" s="1">
        <v>28.6</v>
      </c>
      <c r="Y7" s="1">
        <v>15</v>
      </c>
      <c r="Z7" s="1">
        <v>7.2</v>
      </c>
      <c r="AA7" s="1">
        <v>0</v>
      </c>
      <c r="AB7" s="1"/>
      <c r="AC7" s="1">
        <f t="shared" ref="AC7:AC38" si="6">Q7*G7</f>
        <v>14.399999999999999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34</v>
      </c>
      <c r="B8" s="1" t="s">
        <v>31</v>
      </c>
      <c r="C8" s="1">
        <v>321</v>
      </c>
      <c r="D8" s="1"/>
      <c r="E8" s="1">
        <v>155</v>
      </c>
      <c r="F8" s="1">
        <v>150</v>
      </c>
      <c r="G8" s="7">
        <v>0.18</v>
      </c>
      <c r="H8" s="1">
        <v>270</v>
      </c>
      <c r="I8" s="1">
        <v>9988445</v>
      </c>
      <c r="J8" s="1">
        <v>152</v>
      </c>
      <c r="K8" s="1">
        <f t="shared" si="2"/>
        <v>3</v>
      </c>
      <c r="L8" s="1"/>
      <c r="M8" s="1"/>
      <c r="N8" s="1">
        <v>130</v>
      </c>
      <c r="O8" s="1">
        <v>129</v>
      </c>
      <c r="P8" s="1">
        <f t="shared" si="3"/>
        <v>31</v>
      </c>
      <c r="Q8" s="5">
        <v>180</v>
      </c>
      <c r="R8" s="22"/>
      <c r="S8" s="1"/>
      <c r="T8" s="1">
        <f t="shared" si="4"/>
        <v>19</v>
      </c>
      <c r="U8" s="1">
        <f t="shared" si="5"/>
        <v>13.193548387096774</v>
      </c>
      <c r="V8" s="1">
        <v>28.2</v>
      </c>
      <c r="W8" s="1">
        <v>25.4</v>
      </c>
      <c r="X8" s="1">
        <v>24.4</v>
      </c>
      <c r="Y8" s="1">
        <v>15.4</v>
      </c>
      <c r="Z8" s="1">
        <v>20.6</v>
      </c>
      <c r="AA8" s="1">
        <v>21.2</v>
      </c>
      <c r="AB8" s="1"/>
      <c r="AC8" s="1">
        <f t="shared" si="6"/>
        <v>32.4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38</v>
      </c>
      <c r="B9" s="1" t="s">
        <v>31</v>
      </c>
      <c r="C9" s="1">
        <v>464</v>
      </c>
      <c r="D9" s="1"/>
      <c r="E9" s="1">
        <v>66</v>
      </c>
      <c r="F9" s="1">
        <v>398</v>
      </c>
      <c r="G9" s="7">
        <v>0.4</v>
      </c>
      <c r="H9" s="1">
        <v>270</v>
      </c>
      <c r="I9" s="1">
        <v>9988452</v>
      </c>
      <c r="J9" s="1">
        <v>66</v>
      </c>
      <c r="K9" s="1">
        <f t="shared" si="2"/>
        <v>0</v>
      </c>
      <c r="L9" s="1"/>
      <c r="M9" s="1"/>
      <c r="N9" s="1"/>
      <c r="O9" s="1">
        <v>0</v>
      </c>
      <c r="P9" s="1">
        <f t="shared" si="3"/>
        <v>13.2</v>
      </c>
      <c r="Q9" s="5"/>
      <c r="R9" s="22"/>
      <c r="S9" s="1"/>
      <c r="T9" s="1">
        <f t="shared" si="4"/>
        <v>30.151515151515152</v>
      </c>
      <c r="U9" s="1">
        <f t="shared" si="5"/>
        <v>30.151515151515152</v>
      </c>
      <c r="V9" s="1">
        <v>12.8</v>
      </c>
      <c r="W9" s="1">
        <v>4.4000000000000004</v>
      </c>
      <c r="X9" s="1">
        <v>34.6</v>
      </c>
      <c r="Y9" s="1">
        <v>2.4</v>
      </c>
      <c r="Z9" s="1">
        <v>0</v>
      </c>
      <c r="AA9" s="1">
        <v>9.6</v>
      </c>
      <c r="AB9" s="1"/>
      <c r="AC9" s="1">
        <f t="shared" si="6"/>
        <v>0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39</v>
      </c>
      <c r="B10" s="1" t="s">
        <v>31</v>
      </c>
      <c r="C10" s="1">
        <v>270</v>
      </c>
      <c r="D10" s="1"/>
      <c r="E10" s="1">
        <v>12</v>
      </c>
      <c r="F10" s="1">
        <v>258</v>
      </c>
      <c r="G10" s="7">
        <v>0.4</v>
      </c>
      <c r="H10" s="1">
        <v>270</v>
      </c>
      <c r="I10" s="1">
        <v>9988476</v>
      </c>
      <c r="J10" s="1">
        <v>12</v>
      </c>
      <c r="K10" s="1">
        <f t="shared" si="2"/>
        <v>0</v>
      </c>
      <c r="L10" s="1"/>
      <c r="M10" s="1"/>
      <c r="N10" s="1"/>
      <c r="O10" s="1">
        <v>0</v>
      </c>
      <c r="P10" s="1">
        <f t="shared" si="3"/>
        <v>2.4</v>
      </c>
      <c r="Q10" s="5"/>
      <c r="R10" s="22"/>
      <c r="S10" s="1"/>
      <c r="T10" s="1">
        <f t="shared" si="4"/>
        <v>107.5</v>
      </c>
      <c r="U10" s="1">
        <f t="shared" si="5"/>
        <v>107.5</v>
      </c>
      <c r="V10" s="1">
        <v>6.8</v>
      </c>
      <c r="W10" s="1">
        <v>6</v>
      </c>
      <c r="X10" s="1">
        <v>16.399999999999999</v>
      </c>
      <c r="Y10" s="1">
        <v>0.8</v>
      </c>
      <c r="Z10" s="1">
        <v>0</v>
      </c>
      <c r="AA10" s="1">
        <v>11.2</v>
      </c>
      <c r="AB10" s="19" t="s">
        <v>40</v>
      </c>
      <c r="AC10" s="1">
        <f t="shared" si="6"/>
        <v>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41</v>
      </c>
      <c r="B11" s="1" t="s">
        <v>42</v>
      </c>
      <c r="C11" s="1">
        <v>33.6</v>
      </c>
      <c r="D11" s="1">
        <v>0.28000000000000003</v>
      </c>
      <c r="E11" s="1">
        <v>23.484000000000002</v>
      </c>
      <c r="F11" s="1"/>
      <c r="G11" s="7">
        <v>1</v>
      </c>
      <c r="H11" s="1">
        <v>150</v>
      </c>
      <c r="I11" s="1">
        <v>5037308</v>
      </c>
      <c r="J11" s="1">
        <v>25.5</v>
      </c>
      <c r="K11" s="1">
        <f t="shared" si="2"/>
        <v>-2.0159999999999982</v>
      </c>
      <c r="L11" s="1"/>
      <c r="M11" s="1"/>
      <c r="N11" s="1"/>
      <c r="O11" s="1">
        <v>200</v>
      </c>
      <c r="P11" s="1">
        <f t="shared" si="3"/>
        <v>4.6968000000000005</v>
      </c>
      <c r="Q11" s="5"/>
      <c r="R11" s="22"/>
      <c r="S11" s="1"/>
      <c r="T11" s="1">
        <f t="shared" si="4"/>
        <v>42.582183614375744</v>
      </c>
      <c r="U11" s="1">
        <f t="shared" si="5"/>
        <v>42.582183614375744</v>
      </c>
      <c r="V11" s="1">
        <v>8.9784000000000006</v>
      </c>
      <c r="W11" s="1">
        <v>1.9916</v>
      </c>
      <c r="X11" s="1">
        <v>4.1622000000000003</v>
      </c>
      <c r="Y11" s="1">
        <v>3.8603999999999998</v>
      </c>
      <c r="Z11" s="1">
        <v>4.8515999999999986</v>
      </c>
      <c r="AA11" s="1">
        <v>6.8537999999999997</v>
      </c>
      <c r="AB11" s="1" t="s">
        <v>43</v>
      </c>
      <c r="AC11" s="1">
        <f t="shared" si="6"/>
        <v>0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44</v>
      </c>
      <c r="B12" s="1" t="s">
        <v>31</v>
      </c>
      <c r="C12" s="1">
        <v>617</v>
      </c>
      <c r="D12" s="1"/>
      <c r="E12" s="1">
        <v>306</v>
      </c>
      <c r="F12" s="1">
        <v>310</v>
      </c>
      <c r="G12" s="7">
        <v>0.18</v>
      </c>
      <c r="H12" s="1">
        <v>150</v>
      </c>
      <c r="I12" s="1">
        <v>5034819</v>
      </c>
      <c r="J12" s="1">
        <v>278</v>
      </c>
      <c r="K12" s="1">
        <f t="shared" si="2"/>
        <v>28</v>
      </c>
      <c r="L12" s="1"/>
      <c r="M12" s="1"/>
      <c r="N12" s="1"/>
      <c r="O12" s="1">
        <v>0</v>
      </c>
      <c r="P12" s="1">
        <f t="shared" si="3"/>
        <v>61.2</v>
      </c>
      <c r="Q12" s="5">
        <v>600</v>
      </c>
      <c r="R12" s="23">
        <v>300</v>
      </c>
      <c r="S12" s="18"/>
      <c r="T12" s="1">
        <f t="shared" si="4"/>
        <v>14.869281045751633</v>
      </c>
      <c r="U12" s="1">
        <f t="shared" si="5"/>
        <v>5.0653594771241828</v>
      </c>
      <c r="V12" s="1">
        <v>13.2</v>
      </c>
      <c r="W12" s="1">
        <v>8.8000000000000007</v>
      </c>
      <c r="X12" s="1">
        <v>45.6</v>
      </c>
      <c r="Y12" s="1">
        <v>2.6</v>
      </c>
      <c r="Z12" s="1">
        <v>11</v>
      </c>
      <c r="AA12" s="1">
        <v>50.6</v>
      </c>
      <c r="AB12" s="1"/>
      <c r="AC12" s="1">
        <f t="shared" si="6"/>
        <v>108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45</v>
      </c>
      <c r="B13" s="1" t="s">
        <v>31</v>
      </c>
      <c r="C13" s="1">
        <v>506</v>
      </c>
      <c r="D13" s="1"/>
      <c r="E13" s="1">
        <v>136</v>
      </c>
      <c r="F13" s="1">
        <v>342</v>
      </c>
      <c r="G13" s="7">
        <v>0.1</v>
      </c>
      <c r="H13" s="1">
        <v>90</v>
      </c>
      <c r="I13" s="1">
        <v>8444163</v>
      </c>
      <c r="J13" s="1">
        <v>136</v>
      </c>
      <c r="K13" s="1">
        <f t="shared" si="2"/>
        <v>0</v>
      </c>
      <c r="L13" s="1"/>
      <c r="M13" s="1"/>
      <c r="N13" s="1"/>
      <c r="O13" s="1">
        <v>626</v>
      </c>
      <c r="P13" s="1">
        <f t="shared" si="3"/>
        <v>27.2</v>
      </c>
      <c r="Q13" s="5"/>
      <c r="R13" s="22"/>
      <c r="S13" s="1"/>
      <c r="T13" s="1">
        <f t="shared" si="4"/>
        <v>35.588235294117645</v>
      </c>
      <c r="U13" s="1">
        <f t="shared" si="5"/>
        <v>35.588235294117645</v>
      </c>
      <c r="V13" s="1">
        <v>55.4</v>
      </c>
      <c r="W13" s="1">
        <v>23.6</v>
      </c>
      <c r="X13" s="1">
        <v>44.2</v>
      </c>
      <c r="Y13" s="1">
        <v>26.8</v>
      </c>
      <c r="Z13" s="1">
        <v>26</v>
      </c>
      <c r="AA13" s="1">
        <v>11.2</v>
      </c>
      <c r="AB13" s="1"/>
      <c r="AC13" s="1">
        <f t="shared" si="6"/>
        <v>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46</v>
      </c>
      <c r="B14" s="1" t="s">
        <v>31</v>
      </c>
      <c r="C14" s="1">
        <v>1945</v>
      </c>
      <c r="D14" s="1"/>
      <c r="E14" s="1">
        <v>549</v>
      </c>
      <c r="F14" s="1">
        <v>1380</v>
      </c>
      <c r="G14" s="7">
        <v>0.18</v>
      </c>
      <c r="H14" s="1">
        <v>150</v>
      </c>
      <c r="I14" s="1">
        <v>5038411</v>
      </c>
      <c r="J14" s="1">
        <v>552</v>
      </c>
      <c r="K14" s="1">
        <f t="shared" si="2"/>
        <v>-3</v>
      </c>
      <c r="L14" s="1"/>
      <c r="M14" s="1"/>
      <c r="N14" s="1"/>
      <c r="O14" s="1">
        <v>0</v>
      </c>
      <c r="P14" s="1">
        <f t="shared" si="3"/>
        <v>109.8</v>
      </c>
      <c r="Q14" s="5">
        <v>600</v>
      </c>
      <c r="R14" s="22"/>
      <c r="S14" s="1"/>
      <c r="T14" s="1">
        <f t="shared" si="4"/>
        <v>18.032786885245901</v>
      </c>
      <c r="U14" s="1">
        <f t="shared" si="5"/>
        <v>12.568306010928962</v>
      </c>
      <c r="V14" s="1">
        <v>86.4</v>
      </c>
      <c r="W14" s="1">
        <v>100.6</v>
      </c>
      <c r="X14" s="1">
        <v>143.4</v>
      </c>
      <c r="Y14" s="1">
        <v>85.6</v>
      </c>
      <c r="Z14" s="1">
        <v>96</v>
      </c>
      <c r="AA14" s="1">
        <v>39.6</v>
      </c>
      <c r="AB14" s="1"/>
      <c r="AC14" s="1">
        <f t="shared" si="6"/>
        <v>108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47</v>
      </c>
      <c r="B15" s="1" t="s">
        <v>31</v>
      </c>
      <c r="C15" s="1">
        <v>1985</v>
      </c>
      <c r="D15" s="1"/>
      <c r="E15" s="1">
        <v>600</v>
      </c>
      <c r="F15" s="1">
        <v>1369</v>
      </c>
      <c r="G15" s="7">
        <v>0.18</v>
      </c>
      <c r="H15" s="1">
        <v>150</v>
      </c>
      <c r="I15" s="1">
        <v>5038459</v>
      </c>
      <c r="J15" s="1">
        <v>604</v>
      </c>
      <c r="K15" s="1">
        <f t="shared" si="2"/>
        <v>-4</v>
      </c>
      <c r="L15" s="1"/>
      <c r="M15" s="1"/>
      <c r="N15" s="1"/>
      <c r="O15" s="1">
        <v>123</v>
      </c>
      <c r="P15" s="1">
        <f t="shared" si="3"/>
        <v>120</v>
      </c>
      <c r="Q15" s="5">
        <v>700</v>
      </c>
      <c r="R15" s="22"/>
      <c r="S15" s="1"/>
      <c r="T15" s="1">
        <f t="shared" si="4"/>
        <v>18.266666666666666</v>
      </c>
      <c r="U15" s="1">
        <f t="shared" si="5"/>
        <v>12.433333333333334</v>
      </c>
      <c r="V15" s="1">
        <v>104.6</v>
      </c>
      <c r="W15" s="1">
        <v>84.6</v>
      </c>
      <c r="X15" s="1">
        <v>145.6</v>
      </c>
      <c r="Y15" s="1">
        <v>88.6</v>
      </c>
      <c r="Z15" s="1">
        <v>86.8</v>
      </c>
      <c r="AA15" s="1">
        <v>40.200000000000003</v>
      </c>
      <c r="AB15" s="1"/>
      <c r="AC15" s="1">
        <f t="shared" si="6"/>
        <v>126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48</v>
      </c>
      <c r="B16" s="1" t="s">
        <v>31</v>
      </c>
      <c r="C16" s="1">
        <v>2277</v>
      </c>
      <c r="D16" s="1"/>
      <c r="E16" s="1">
        <v>714</v>
      </c>
      <c r="F16" s="1">
        <v>1546</v>
      </c>
      <c r="G16" s="7">
        <v>0.18</v>
      </c>
      <c r="H16" s="1">
        <v>150</v>
      </c>
      <c r="I16" s="1">
        <v>5038435</v>
      </c>
      <c r="J16" s="1">
        <v>728</v>
      </c>
      <c r="K16" s="1">
        <f t="shared" si="2"/>
        <v>-14</v>
      </c>
      <c r="L16" s="1"/>
      <c r="M16" s="1"/>
      <c r="N16" s="1"/>
      <c r="O16" s="1">
        <v>307</v>
      </c>
      <c r="P16" s="1">
        <f t="shared" si="3"/>
        <v>142.80000000000001</v>
      </c>
      <c r="Q16" s="5">
        <v>700</v>
      </c>
      <c r="R16" s="22"/>
      <c r="S16" s="1"/>
      <c r="T16" s="1">
        <f t="shared" si="4"/>
        <v>17.8781512605042</v>
      </c>
      <c r="U16" s="1">
        <f t="shared" si="5"/>
        <v>12.976190476190474</v>
      </c>
      <c r="V16" s="1">
        <v>128.4</v>
      </c>
      <c r="W16" s="1">
        <v>126.6</v>
      </c>
      <c r="X16" s="1">
        <v>177</v>
      </c>
      <c r="Y16" s="1">
        <v>115.8</v>
      </c>
      <c r="Z16" s="1">
        <v>155.6</v>
      </c>
      <c r="AA16" s="1">
        <v>196</v>
      </c>
      <c r="AB16" s="1"/>
      <c r="AC16" s="1">
        <f t="shared" si="6"/>
        <v>126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49</v>
      </c>
      <c r="B17" s="1" t="s">
        <v>31</v>
      </c>
      <c r="C17" s="1">
        <v>1596</v>
      </c>
      <c r="D17" s="1"/>
      <c r="E17" s="1">
        <v>336</v>
      </c>
      <c r="F17" s="1">
        <v>1249</v>
      </c>
      <c r="G17" s="7">
        <v>0.18</v>
      </c>
      <c r="H17" s="1">
        <v>120</v>
      </c>
      <c r="I17" s="1">
        <v>5038398</v>
      </c>
      <c r="J17" s="1">
        <v>350</v>
      </c>
      <c r="K17" s="1">
        <f t="shared" si="2"/>
        <v>-14</v>
      </c>
      <c r="L17" s="1"/>
      <c r="M17" s="1"/>
      <c r="N17" s="1"/>
      <c r="O17" s="1">
        <v>0</v>
      </c>
      <c r="P17" s="1">
        <f t="shared" si="3"/>
        <v>67.2</v>
      </c>
      <c r="Q17" s="5"/>
      <c r="R17" s="22"/>
      <c r="S17" s="1"/>
      <c r="T17" s="1">
        <f t="shared" si="4"/>
        <v>18.586309523809522</v>
      </c>
      <c r="U17" s="1">
        <f t="shared" si="5"/>
        <v>18.586309523809522</v>
      </c>
      <c r="V17" s="1">
        <v>57.2</v>
      </c>
      <c r="W17" s="1">
        <v>63.2</v>
      </c>
      <c r="X17" s="1">
        <v>109.4</v>
      </c>
      <c r="Y17" s="1">
        <v>55.2</v>
      </c>
      <c r="Z17" s="1">
        <v>91.4</v>
      </c>
      <c r="AA17" s="1">
        <v>74.2</v>
      </c>
      <c r="AB17" s="1"/>
      <c r="AC17" s="1">
        <f t="shared" si="6"/>
        <v>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50</v>
      </c>
      <c r="B18" s="1" t="s">
        <v>42</v>
      </c>
      <c r="C18" s="1">
        <v>809.1</v>
      </c>
      <c r="D18" s="1"/>
      <c r="E18" s="1">
        <v>250.80799999999999</v>
      </c>
      <c r="F18" s="1">
        <v>541.43799999999999</v>
      </c>
      <c r="G18" s="7">
        <v>1</v>
      </c>
      <c r="H18" s="1">
        <v>150</v>
      </c>
      <c r="I18" s="1">
        <v>5038572</v>
      </c>
      <c r="J18" s="1">
        <v>240</v>
      </c>
      <c r="K18" s="1">
        <f t="shared" si="2"/>
        <v>10.807999999999993</v>
      </c>
      <c r="L18" s="1"/>
      <c r="M18" s="1"/>
      <c r="N18" s="1">
        <v>100</v>
      </c>
      <c r="O18" s="1">
        <v>29.909999999999972</v>
      </c>
      <c r="P18" s="1">
        <f t="shared" si="3"/>
        <v>50.1616</v>
      </c>
      <c r="Q18" s="5">
        <v>250</v>
      </c>
      <c r="R18" s="22"/>
      <c r="S18" s="1"/>
      <c r="T18" s="1">
        <f t="shared" si="4"/>
        <v>18.367595929954387</v>
      </c>
      <c r="U18" s="1">
        <f t="shared" si="5"/>
        <v>13.383703869095084</v>
      </c>
      <c r="V18" s="1">
        <v>46.107799999999997</v>
      </c>
      <c r="W18" s="1">
        <v>50.610399999999998</v>
      </c>
      <c r="X18" s="1">
        <v>53.673800000000007</v>
      </c>
      <c r="Y18" s="1">
        <v>55.159799999999997</v>
      </c>
      <c r="Z18" s="1">
        <v>56.712800000000001</v>
      </c>
      <c r="AA18" s="1">
        <v>71.018200000000007</v>
      </c>
      <c r="AB18" s="1"/>
      <c r="AC18" s="1">
        <f t="shared" si="6"/>
        <v>250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51</v>
      </c>
      <c r="B19" s="1" t="s">
        <v>42</v>
      </c>
      <c r="C19" s="1">
        <v>497.5</v>
      </c>
      <c r="D19" s="1"/>
      <c r="E19" s="1">
        <v>86.646000000000001</v>
      </c>
      <c r="F19" s="1">
        <v>405.81400000000002</v>
      </c>
      <c r="G19" s="7">
        <v>1</v>
      </c>
      <c r="H19" s="1">
        <v>150</v>
      </c>
      <c r="I19" s="1">
        <v>5038596</v>
      </c>
      <c r="J19" s="1">
        <v>88</v>
      </c>
      <c r="K19" s="1">
        <f t="shared" si="2"/>
        <v>-1.3539999999999992</v>
      </c>
      <c r="L19" s="1"/>
      <c r="M19" s="1"/>
      <c r="N19" s="1"/>
      <c r="O19" s="1">
        <v>0</v>
      </c>
      <c r="P19" s="1">
        <f t="shared" si="3"/>
        <v>17.3292</v>
      </c>
      <c r="Q19" s="5"/>
      <c r="R19" s="22"/>
      <c r="S19" s="1"/>
      <c r="T19" s="1">
        <f t="shared" si="4"/>
        <v>23.417930429563974</v>
      </c>
      <c r="U19" s="1">
        <f t="shared" si="5"/>
        <v>23.417930429563974</v>
      </c>
      <c r="V19" s="1">
        <v>11.564</v>
      </c>
      <c r="W19" s="1">
        <v>22.7026</v>
      </c>
      <c r="X19" s="1">
        <v>27.9194</v>
      </c>
      <c r="Y19" s="1">
        <v>22.395399999999999</v>
      </c>
      <c r="Z19" s="1">
        <v>23.626999999999999</v>
      </c>
      <c r="AA19" s="1">
        <v>20.650400000000001</v>
      </c>
      <c r="AB19" s="20" t="s">
        <v>40</v>
      </c>
      <c r="AC19" s="1">
        <f t="shared" si="6"/>
        <v>0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54</v>
      </c>
      <c r="B20" s="1" t="s">
        <v>31</v>
      </c>
      <c r="C20" s="1">
        <v>1608</v>
      </c>
      <c r="D20" s="1"/>
      <c r="E20" s="1">
        <v>260</v>
      </c>
      <c r="F20" s="1">
        <v>1332</v>
      </c>
      <c r="G20" s="7">
        <v>0.2</v>
      </c>
      <c r="H20" s="1">
        <v>120</v>
      </c>
      <c r="I20" s="1">
        <v>5038831</v>
      </c>
      <c r="J20" s="1">
        <v>266</v>
      </c>
      <c r="K20" s="1">
        <f t="shared" si="2"/>
        <v>-6</v>
      </c>
      <c r="L20" s="1"/>
      <c r="M20" s="1"/>
      <c r="N20" s="1"/>
      <c r="O20" s="1">
        <v>0</v>
      </c>
      <c r="P20" s="1">
        <f t="shared" si="3"/>
        <v>52</v>
      </c>
      <c r="Q20" s="5"/>
      <c r="R20" s="22"/>
      <c r="S20" s="1"/>
      <c r="T20" s="1">
        <f t="shared" si="4"/>
        <v>25.615384615384617</v>
      </c>
      <c r="U20" s="1">
        <f t="shared" si="5"/>
        <v>25.615384615384617</v>
      </c>
      <c r="V20" s="1">
        <v>52.6</v>
      </c>
      <c r="W20" s="1">
        <v>40.4</v>
      </c>
      <c r="X20" s="1">
        <v>103.2</v>
      </c>
      <c r="Y20" s="1">
        <v>46.8</v>
      </c>
      <c r="Z20" s="1">
        <v>63.2</v>
      </c>
      <c r="AA20" s="1">
        <v>24.2</v>
      </c>
      <c r="AB20" s="1" t="s">
        <v>55</v>
      </c>
      <c r="AC20" s="1">
        <f t="shared" si="6"/>
        <v>0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56</v>
      </c>
      <c r="B21" s="1" t="s">
        <v>42</v>
      </c>
      <c r="C21" s="1">
        <v>729.5</v>
      </c>
      <c r="D21" s="1"/>
      <c r="E21" s="1">
        <v>336.767</v>
      </c>
      <c r="F21" s="1">
        <v>389.32900000000001</v>
      </c>
      <c r="G21" s="7">
        <v>1</v>
      </c>
      <c r="H21" s="1">
        <v>120</v>
      </c>
      <c r="I21" s="1">
        <v>6159901</v>
      </c>
      <c r="J21" s="1">
        <v>358.5</v>
      </c>
      <c r="K21" s="1">
        <f t="shared" si="2"/>
        <v>-21.733000000000004</v>
      </c>
      <c r="L21" s="1"/>
      <c r="M21" s="1"/>
      <c r="N21" s="1"/>
      <c r="O21" s="1">
        <v>439.02800000000002</v>
      </c>
      <c r="P21" s="1">
        <f t="shared" si="3"/>
        <v>67.353399999999993</v>
      </c>
      <c r="Q21" s="5">
        <v>400</v>
      </c>
      <c r="R21" s="22"/>
      <c r="S21" s="1"/>
      <c r="T21" s="1">
        <f t="shared" si="4"/>
        <v>18.237490609234278</v>
      </c>
      <c r="U21" s="1">
        <f t="shared" si="5"/>
        <v>12.298666437032132</v>
      </c>
      <c r="V21" s="1">
        <v>58.2562</v>
      </c>
      <c r="W21" s="1">
        <v>58.236199999999997</v>
      </c>
      <c r="X21" s="1">
        <v>73.275000000000006</v>
      </c>
      <c r="Y21" s="1">
        <v>52.210599999999999</v>
      </c>
      <c r="Z21" s="1">
        <v>36.501399999999997</v>
      </c>
      <c r="AA21" s="1">
        <v>48.509599999999999</v>
      </c>
      <c r="AB21" s="1"/>
      <c r="AC21" s="1">
        <f t="shared" si="6"/>
        <v>400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57</v>
      </c>
      <c r="B22" s="1" t="s">
        <v>42</v>
      </c>
      <c r="C22" s="1">
        <v>244</v>
      </c>
      <c r="D22" s="1"/>
      <c r="E22" s="1">
        <v>37.292000000000002</v>
      </c>
      <c r="F22" s="1">
        <v>203.07400000000001</v>
      </c>
      <c r="G22" s="7">
        <v>1</v>
      </c>
      <c r="H22" s="1">
        <v>120</v>
      </c>
      <c r="I22" s="1">
        <v>6159949</v>
      </c>
      <c r="J22" s="1">
        <v>40</v>
      </c>
      <c r="K22" s="1">
        <f t="shared" si="2"/>
        <v>-2.7079999999999984</v>
      </c>
      <c r="L22" s="1"/>
      <c r="M22" s="1"/>
      <c r="N22" s="1"/>
      <c r="O22" s="1">
        <v>0</v>
      </c>
      <c r="P22" s="1">
        <f t="shared" si="3"/>
        <v>7.4584000000000001</v>
      </c>
      <c r="Q22" s="5"/>
      <c r="R22" s="22"/>
      <c r="S22" s="1"/>
      <c r="T22" s="1">
        <f t="shared" si="4"/>
        <v>27.227555507883729</v>
      </c>
      <c r="U22" s="1">
        <f t="shared" si="5"/>
        <v>27.227555507883729</v>
      </c>
      <c r="V22" s="1">
        <v>4.7667999999999999</v>
      </c>
      <c r="W22" s="1">
        <v>4.5284000000000004</v>
      </c>
      <c r="X22" s="1">
        <v>12.8264</v>
      </c>
      <c r="Y22" s="1">
        <v>6.085</v>
      </c>
      <c r="Z22" s="1">
        <v>11.3706</v>
      </c>
      <c r="AA22" s="1">
        <v>11.382400000000001</v>
      </c>
      <c r="AB22" s="18" t="s">
        <v>40</v>
      </c>
      <c r="AC22" s="1">
        <f t="shared" si="6"/>
        <v>0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58</v>
      </c>
      <c r="B23" s="1" t="s">
        <v>31</v>
      </c>
      <c r="C23" s="1">
        <v>629</v>
      </c>
      <c r="D23" s="1"/>
      <c r="E23" s="1">
        <v>158</v>
      </c>
      <c r="F23" s="1">
        <v>444</v>
      </c>
      <c r="G23" s="7">
        <v>0.1</v>
      </c>
      <c r="H23" s="1">
        <v>60</v>
      </c>
      <c r="I23" s="1">
        <v>8444170</v>
      </c>
      <c r="J23" s="1">
        <v>152</v>
      </c>
      <c r="K23" s="1">
        <f t="shared" si="2"/>
        <v>6</v>
      </c>
      <c r="L23" s="1"/>
      <c r="M23" s="1"/>
      <c r="N23" s="1"/>
      <c r="O23" s="1">
        <v>247</v>
      </c>
      <c r="P23" s="1">
        <f t="shared" si="3"/>
        <v>31.6</v>
      </c>
      <c r="Q23" s="5"/>
      <c r="R23" s="22">
        <v>200</v>
      </c>
      <c r="S23" s="1"/>
      <c r="T23" s="1">
        <f t="shared" si="4"/>
        <v>21.867088607594937</v>
      </c>
      <c r="U23" s="1">
        <f t="shared" si="5"/>
        <v>21.867088607594937</v>
      </c>
      <c r="V23" s="1">
        <v>42.6</v>
      </c>
      <c r="W23" s="1">
        <v>17.8</v>
      </c>
      <c r="X23" s="1">
        <v>45.6</v>
      </c>
      <c r="Y23" s="1">
        <v>27.2</v>
      </c>
      <c r="Z23" s="1">
        <v>17</v>
      </c>
      <c r="AA23" s="1">
        <v>29.2</v>
      </c>
      <c r="AB23" s="1"/>
      <c r="AC23" s="1">
        <f t="shared" si="6"/>
        <v>0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59</v>
      </c>
      <c r="B24" s="1" t="s">
        <v>31</v>
      </c>
      <c r="C24" s="1"/>
      <c r="D24" s="1"/>
      <c r="E24" s="1"/>
      <c r="F24" s="1"/>
      <c r="G24" s="7">
        <v>0.14000000000000001</v>
      </c>
      <c r="H24" s="1">
        <v>180</v>
      </c>
      <c r="I24" s="1">
        <v>9988391</v>
      </c>
      <c r="J24" s="1"/>
      <c r="K24" s="1">
        <f t="shared" si="2"/>
        <v>0</v>
      </c>
      <c r="L24" s="1"/>
      <c r="M24" s="1"/>
      <c r="N24" s="1"/>
      <c r="O24" s="1">
        <v>750</v>
      </c>
      <c r="P24" s="1">
        <f t="shared" si="3"/>
        <v>0</v>
      </c>
      <c r="Q24" s="5"/>
      <c r="R24" s="22">
        <v>500</v>
      </c>
      <c r="S24" s="1"/>
      <c r="T24" s="1" t="e">
        <f t="shared" si="4"/>
        <v>#DIV/0!</v>
      </c>
      <c r="U24" s="1" t="e">
        <f t="shared" si="5"/>
        <v>#DIV/0!</v>
      </c>
      <c r="V24" s="1">
        <v>0</v>
      </c>
      <c r="W24" s="1">
        <v>16.600000000000001</v>
      </c>
      <c r="X24" s="1">
        <v>52</v>
      </c>
      <c r="Y24" s="1">
        <v>8</v>
      </c>
      <c r="Z24" s="1">
        <v>0</v>
      </c>
      <c r="AA24" s="1">
        <v>38.4</v>
      </c>
      <c r="AB24" s="1"/>
      <c r="AC24" s="1">
        <f t="shared" si="6"/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60</v>
      </c>
      <c r="B25" s="1" t="s">
        <v>31</v>
      </c>
      <c r="C25" s="1">
        <v>898</v>
      </c>
      <c r="D25" s="1"/>
      <c r="E25" s="1">
        <v>294</v>
      </c>
      <c r="F25" s="1">
        <v>588</v>
      </c>
      <c r="G25" s="7">
        <v>0.18</v>
      </c>
      <c r="H25" s="1">
        <v>270</v>
      </c>
      <c r="I25" s="1">
        <v>9988681</v>
      </c>
      <c r="J25" s="1">
        <v>276</v>
      </c>
      <c r="K25" s="1">
        <f t="shared" si="2"/>
        <v>18</v>
      </c>
      <c r="L25" s="1"/>
      <c r="M25" s="1"/>
      <c r="N25" s="1"/>
      <c r="O25" s="1">
        <v>410.00000000000023</v>
      </c>
      <c r="P25" s="1">
        <f t="shared" si="3"/>
        <v>58.8</v>
      </c>
      <c r="Q25" s="5">
        <v>100</v>
      </c>
      <c r="R25" s="22">
        <v>400</v>
      </c>
      <c r="S25" s="1"/>
      <c r="T25" s="1">
        <f t="shared" si="4"/>
        <v>18.673469387755105</v>
      </c>
      <c r="U25" s="1">
        <f t="shared" si="5"/>
        <v>16.972789115646265</v>
      </c>
      <c r="V25" s="1">
        <v>4.4000000000000004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 t="s">
        <v>33</v>
      </c>
      <c r="AC25" s="1">
        <f t="shared" si="6"/>
        <v>18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5.75" thickBot="1" x14ac:dyDescent="0.3">
      <c r="A26" s="1" t="s">
        <v>61</v>
      </c>
      <c r="B26" s="1" t="s">
        <v>42</v>
      </c>
      <c r="C26" s="1">
        <v>227.5</v>
      </c>
      <c r="D26" s="1"/>
      <c r="E26" s="1">
        <v>20.529</v>
      </c>
      <c r="F26" s="1">
        <v>206.971</v>
      </c>
      <c r="G26" s="7">
        <v>1</v>
      </c>
      <c r="H26" s="1">
        <v>120</v>
      </c>
      <c r="I26" s="1">
        <v>8785228</v>
      </c>
      <c r="J26" s="1">
        <v>16.5</v>
      </c>
      <c r="K26" s="1">
        <f t="shared" si="2"/>
        <v>4.0289999999999999</v>
      </c>
      <c r="L26" s="1"/>
      <c r="M26" s="1"/>
      <c r="N26" s="1"/>
      <c r="O26" s="1">
        <v>0</v>
      </c>
      <c r="P26" s="1">
        <f t="shared" si="3"/>
        <v>4.1058000000000003</v>
      </c>
      <c r="Q26" s="5"/>
      <c r="R26" s="22"/>
      <c r="S26" s="1"/>
      <c r="T26" s="1">
        <f t="shared" si="4"/>
        <v>50.409420819328751</v>
      </c>
      <c r="U26" s="1">
        <f t="shared" si="5"/>
        <v>50.409420819328751</v>
      </c>
      <c r="V26" s="1">
        <v>10.007999999999999</v>
      </c>
      <c r="W26" s="1">
        <v>0</v>
      </c>
      <c r="X26" s="1">
        <v>0</v>
      </c>
      <c r="Y26" s="1">
        <v>5.6006</v>
      </c>
      <c r="Z26" s="1">
        <v>4.8099999999999996</v>
      </c>
      <c r="AA26" s="1">
        <v>10.291</v>
      </c>
      <c r="AB26" s="20" t="s">
        <v>74</v>
      </c>
      <c r="AC26" s="1">
        <f t="shared" si="6"/>
        <v>0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7" t="s">
        <v>63</v>
      </c>
      <c r="B27" s="12" t="s">
        <v>42</v>
      </c>
      <c r="C27" s="12"/>
      <c r="D27" s="12"/>
      <c r="E27" s="12"/>
      <c r="F27" s="13"/>
      <c r="G27" s="7">
        <v>1</v>
      </c>
      <c r="H27" s="1">
        <v>120</v>
      </c>
      <c r="I27" s="1">
        <v>5038558</v>
      </c>
      <c r="J27" s="1"/>
      <c r="K27" s="1">
        <f t="shared" si="2"/>
        <v>0</v>
      </c>
      <c r="L27" s="1"/>
      <c r="M27" s="1"/>
      <c r="N27" s="1"/>
      <c r="O27" s="1">
        <v>392.596</v>
      </c>
      <c r="P27" s="1">
        <f t="shared" si="3"/>
        <v>0</v>
      </c>
      <c r="Q27" s="5"/>
      <c r="R27" s="22"/>
      <c r="S27" s="1"/>
      <c r="T27" s="1" t="e">
        <f t="shared" si="4"/>
        <v>#DIV/0!</v>
      </c>
      <c r="U27" s="1" t="e">
        <f t="shared" si="5"/>
        <v>#DIV/0!</v>
      </c>
      <c r="V27" s="1">
        <v>0</v>
      </c>
      <c r="W27" s="1">
        <v>0</v>
      </c>
      <c r="X27" s="1">
        <v>0</v>
      </c>
      <c r="Y27" s="1">
        <v>3.8944000000000001</v>
      </c>
      <c r="Z27" s="1">
        <v>24.688800000000001</v>
      </c>
      <c r="AA27" s="1">
        <v>27.390599999999999</v>
      </c>
      <c r="AB27" s="1"/>
      <c r="AC27" s="1">
        <f t="shared" si="6"/>
        <v>0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5.75" thickBot="1" x14ac:dyDescent="0.3">
      <c r="A28" s="14" t="s">
        <v>52</v>
      </c>
      <c r="B28" s="15" t="s">
        <v>42</v>
      </c>
      <c r="C28" s="15">
        <v>1101.8</v>
      </c>
      <c r="D28" s="15"/>
      <c r="E28" s="15">
        <v>305.98899999999998</v>
      </c>
      <c r="F28" s="16">
        <v>793.40700000000004</v>
      </c>
      <c r="G28" s="7">
        <v>0</v>
      </c>
      <c r="H28" s="1">
        <v>120</v>
      </c>
      <c r="I28" s="1" t="s">
        <v>53</v>
      </c>
      <c r="J28" s="1">
        <v>306</v>
      </c>
      <c r="K28" s="1">
        <f t="shared" ref="K28" si="7">E28-J28</f>
        <v>-1.1000000000024102E-2</v>
      </c>
      <c r="L28" s="1"/>
      <c r="M28" s="1"/>
      <c r="N28" s="1"/>
      <c r="O28" s="1">
        <v>0</v>
      </c>
      <c r="P28" s="1">
        <f t="shared" ref="P28" si="8">E28/5</f>
        <v>61.197799999999994</v>
      </c>
      <c r="Q28" s="5"/>
      <c r="R28" s="22"/>
      <c r="S28" s="1"/>
      <c r="T28" s="1">
        <f t="shared" ref="T28" si="9">(F28+N28+O28+Q28)/P28</f>
        <v>12.964632715555137</v>
      </c>
      <c r="U28" s="1">
        <f t="shared" ref="U28" si="10">(F28+N28+O28)/P28</f>
        <v>12.964632715555137</v>
      </c>
      <c r="V28" s="1">
        <v>74.599599999999995</v>
      </c>
      <c r="W28" s="1">
        <v>59.854399999999998</v>
      </c>
      <c r="X28" s="1">
        <v>70.198400000000007</v>
      </c>
      <c r="Y28" s="1">
        <v>59.322200000000002</v>
      </c>
      <c r="Z28" s="1">
        <v>57.13</v>
      </c>
      <c r="AA28" s="1">
        <v>55.397399999999998</v>
      </c>
      <c r="AB28" s="1"/>
      <c r="AC28" s="1">
        <f t="shared" ref="AC28" si="11">Q28*G28</f>
        <v>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64</v>
      </c>
      <c r="B29" s="1" t="s">
        <v>42</v>
      </c>
      <c r="C29" s="1">
        <v>386.5</v>
      </c>
      <c r="D29" s="1"/>
      <c r="E29" s="1">
        <v>57.256999999999998</v>
      </c>
      <c r="F29" s="1">
        <v>313.55500000000001</v>
      </c>
      <c r="G29" s="7">
        <v>1</v>
      </c>
      <c r="H29" s="1">
        <v>120</v>
      </c>
      <c r="I29" s="1">
        <v>8785198</v>
      </c>
      <c r="J29" s="1">
        <v>45.5</v>
      </c>
      <c r="K29" s="1">
        <f t="shared" si="2"/>
        <v>11.756999999999998</v>
      </c>
      <c r="L29" s="1"/>
      <c r="M29" s="1"/>
      <c r="N29" s="1"/>
      <c r="O29" s="1">
        <v>0</v>
      </c>
      <c r="P29" s="1">
        <f t="shared" si="3"/>
        <v>11.4514</v>
      </c>
      <c r="Q29" s="5"/>
      <c r="R29" s="22"/>
      <c r="S29" s="1"/>
      <c r="T29" s="1">
        <f t="shared" si="4"/>
        <v>27.381368216986569</v>
      </c>
      <c r="U29" s="1">
        <f t="shared" si="5"/>
        <v>27.381368216986569</v>
      </c>
      <c r="V29" s="1">
        <v>5.6631999999999998</v>
      </c>
      <c r="W29" s="1">
        <v>0</v>
      </c>
      <c r="X29" s="1">
        <v>0</v>
      </c>
      <c r="Y29" s="1">
        <v>1.2704</v>
      </c>
      <c r="Z29" s="1">
        <v>15.706799999999999</v>
      </c>
      <c r="AA29" s="1">
        <v>14.7584</v>
      </c>
      <c r="AB29" s="1" t="s">
        <v>62</v>
      </c>
      <c r="AC29" s="1">
        <f t="shared" si="6"/>
        <v>0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65</v>
      </c>
      <c r="B30" s="1" t="s">
        <v>42</v>
      </c>
      <c r="C30" s="1">
        <v>439.9</v>
      </c>
      <c r="D30" s="1"/>
      <c r="E30" s="1">
        <v>104.815</v>
      </c>
      <c r="F30" s="1">
        <v>313.28699999999998</v>
      </c>
      <c r="G30" s="7">
        <v>1</v>
      </c>
      <c r="H30" s="1">
        <v>180</v>
      </c>
      <c r="I30" s="1">
        <v>8785259</v>
      </c>
      <c r="J30" s="1">
        <v>95.5</v>
      </c>
      <c r="K30" s="1">
        <f t="shared" si="2"/>
        <v>9.3149999999999977</v>
      </c>
      <c r="L30" s="1"/>
      <c r="M30" s="1"/>
      <c r="N30" s="1">
        <v>130</v>
      </c>
      <c r="O30" s="1">
        <v>30.05800000000005</v>
      </c>
      <c r="P30" s="1">
        <f t="shared" si="3"/>
        <v>20.963000000000001</v>
      </c>
      <c r="Q30" s="5"/>
      <c r="R30" s="22"/>
      <c r="S30" s="1"/>
      <c r="T30" s="1">
        <f t="shared" si="4"/>
        <v>22.580021943424128</v>
      </c>
      <c r="U30" s="1">
        <f t="shared" si="5"/>
        <v>22.580021943424128</v>
      </c>
      <c r="V30" s="1">
        <v>29.0672</v>
      </c>
      <c r="W30" s="1">
        <v>31.8444</v>
      </c>
      <c r="X30" s="1">
        <v>35.462000000000003</v>
      </c>
      <c r="Y30" s="1">
        <v>20.523599999999998</v>
      </c>
      <c r="Z30" s="1">
        <v>28.481400000000001</v>
      </c>
      <c r="AA30" s="1">
        <v>7.2352000000000007</v>
      </c>
      <c r="AB30" s="1"/>
      <c r="AC30" s="1">
        <f t="shared" si="6"/>
        <v>0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66</v>
      </c>
      <c r="B31" s="1" t="s">
        <v>31</v>
      </c>
      <c r="C31" s="1">
        <v>600</v>
      </c>
      <c r="D31" s="1"/>
      <c r="E31" s="1">
        <v>285</v>
      </c>
      <c r="F31" s="1">
        <v>288</v>
      </c>
      <c r="G31" s="7">
        <v>0.1</v>
      </c>
      <c r="H31" s="1">
        <v>60</v>
      </c>
      <c r="I31" s="1">
        <v>8444187</v>
      </c>
      <c r="J31" s="1">
        <v>274</v>
      </c>
      <c r="K31" s="1">
        <f t="shared" si="2"/>
        <v>11</v>
      </c>
      <c r="L31" s="1"/>
      <c r="M31" s="1"/>
      <c r="N31" s="1">
        <v>430</v>
      </c>
      <c r="O31" s="1">
        <v>222</v>
      </c>
      <c r="P31" s="1">
        <f t="shared" si="3"/>
        <v>57</v>
      </c>
      <c r="Q31" s="5">
        <v>100</v>
      </c>
      <c r="R31" s="22">
        <v>500</v>
      </c>
      <c r="S31" s="1"/>
      <c r="T31" s="1">
        <f t="shared" si="4"/>
        <v>18.245614035087719</v>
      </c>
      <c r="U31" s="1">
        <f t="shared" si="5"/>
        <v>16.491228070175438</v>
      </c>
      <c r="V31" s="1">
        <v>61.4</v>
      </c>
      <c r="W31" s="1">
        <v>59</v>
      </c>
      <c r="X31" s="1">
        <v>50.8</v>
      </c>
      <c r="Y31" s="1">
        <v>40.200000000000003</v>
      </c>
      <c r="Z31" s="1">
        <v>27.4</v>
      </c>
      <c r="AA31" s="1">
        <v>37.799999999999997</v>
      </c>
      <c r="AB31" s="1"/>
      <c r="AC31" s="1">
        <f t="shared" si="6"/>
        <v>10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67</v>
      </c>
      <c r="B32" s="1" t="s">
        <v>31</v>
      </c>
      <c r="C32" s="1">
        <v>533</v>
      </c>
      <c r="D32" s="1"/>
      <c r="E32" s="1">
        <v>281</v>
      </c>
      <c r="F32" s="1">
        <v>227</v>
      </c>
      <c r="G32" s="7">
        <v>0.1</v>
      </c>
      <c r="H32" s="1">
        <v>90</v>
      </c>
      <c r="I32" s="1">
        <v>8444194</v>
      </c>
      <c r="J32" s="1">
        <v>260</v>
      </c>
      <c r="K32" s="1">
        <f t="shared" si="2"/>
        <v>21</v>
      </c>
      <c r="L32" s="1"/>
      <c r="M32" s="1"/>
      <c r="N32" s="1">
        <v>700</v>
      </c>
      <c r="O32" s="1">
        <v>0</v>
      </c>
      <c r="P32" s="1">
        <f t="shared" si="3"/>
        <v>56.2</v>
      </c>
      <c r="Q32" s="5">
        <v>90</v>
      </c>
      <c r="R32" s="22">
        <v>500</v>
      </c>
      <c r="S32" s="1"/>
      <c r="T32" s="1">
        <f t="shared" si="4"/>
        <v>18.09608540925267</v>
      </c>
      <c r="U32" s="1">
        <f t="shared" si="5"/>
        <v>16.494661921708182</v>
      </c>
      <c r="V32" s="1">
        <v>57.8</v>
      </c>
      <c r="W32" s="1">
        <v>66</v>
      </c>
      <c r="X32" s="1">
        <v>51</v>
      </c>
      <c r="Y32" s="1">
        <v>42.8</v>
      </c>
      <c r="Z32" s="1">
        <v>45</v>
      </c>
      <c r="AA32" s="1">
        <v>47.2</v>
      </c>
      <c r="AB32" s="1"/>
      <c r="AC32" s="1">
        <f t="shared" si="6"/>
        <v>9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15.75" thickBot="1" x14ac:dyDescent="0.3">
      <c r="A33" s="1" t="s">
        <v>68</v>
      </c>
      <c r="B33" s="1" t="s">
        <v>31</v>
      </c>
      <c r="C33" s="1">
        <v>1548</v>
      </c>
      <c r="D33" s="1"/>
      <c r="E33" s="1">
        <v>443</v>
      </c>
      <c r="F33" s="1">
        <v>1087</v>
      </c>
      <c r="G33" s="7">
        <v>0.2</v>
      </c>
      <c r="H33" s="1">
        <v>120</v>
      </c>
      <c r="I33" s="1">
        <v>783798</v>
      </c>
      <c r="J33" s="1">
        <v>409</v>
      </c>
      <c r="K33" s="1">
        <f t="shared" si="2"/>
        <v>34</v>
      </c>
      <c r="L33" s="1"/>
      <c r="M33" s="1"/>
      <c r="N33" s="1"/>
      <c r="O33" s="1">
        <v>446</v>
      </c>
      <c r="P33" s="1">
        <f t="shared" si="3"/>
        <v>88.6</v>
      </c>
      <c r="Q33" s="5">
        <v>80</v>
      </c>
      <c r="R33" s="22"/>
      <c r="S33" s="1"/>
      <c r="T33" s="1">
        <f t="shared" si="4"/>
        <v>18.205417607223477</v>
      </c>
      <c r="U33" s="1">
        <f t="shared" si="5"/>
        <v>17.302483069977427</v>
      </c>
      <c r="V33" s="1">
        <v>98.8</v>
      </c>
      <c r="W33" s="1">
        <v>73.8</v>
      </c>
      <c r="X33" s="1">
        <v>119.4</v>
      </c>
      <c r="Y33" s="1">
        <v>73.2</v>
      </c>
      <c r="Z33" s="1">
        <v>61</v>
      </c>
      <c r="AA33" s="1">
        <v>100.8</v>
      </c>
      <c r="AB33" s="1"/>
      <c r="AC33" s="1">
        <f t="shared" si="6"/>
        <v>16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7" t="s">
        <v>69</v>
      </c>
      <c r="B34" s="12" t="s">
        <v>42</v>
      </c>
      <c r="C34" s="12"/>
      <c r="D34" s="12"/>
      <c r="E34" s="12"/>
      <c r="F34" s="13"/>
      <c r="G34" s="7">
        <v>1</v>
      </c>
      <c r="H34" s="1">
        <v>120</v>
      </c>
      <c r="I34" s="1">
        <v>783811</v>
      </c>
      <c r="J34" s="1"/>
      <c r="K34" s="1">
        <f t="shared" si="2"/>
        <v>0</v>
      </c>
      <c r="L34" s="1"/>
      <c r="M34" s="1"/>
      <c r="N34" s="1"/>
      <c r="O34" s="1">
        <v>0</v>
      </c>
      <c r="P34" s="1">
        <f t="shared" si="3"/>
        <v>0</v>
      </c>
      <c r="Q34" s="5">
        <v>200</v>
      </c>
      <c r="R34" s="24">
        <v>1500</v>
      </c>
      <c r="S34" s="21" t="s">
        <v>75</v>
      </c>
      <c r="T34" s="1" t="e">
        <f t="shared" si="4"/>
        <v>#DIV/0!</v>
      </c>
      <c r="U34" s="1" t="e">
        <f t="shared" si="5"/>
        <v>#DIV/0!</v>
      </c>
      <c r="V34" s="1">
        <v>0</v>
      </c>
      <c r="W34" s="1">
        <v>0</v>
      </c>
      <c r="X34" s="1">
        <v>14.468400000000001</v>
      </c>
      <c r="Y34" s="1">
        <v>8.4984000000000002</v>
      </c>
      <c r="Z34" s="1">
        <v>9.1861999999999995</v>
      </c>
      <c r="AA34" s="1">
        <v>0</v>
      </c>
      <c r="AB34" s="1"/>
      <c r="AC34" s="1">
        <f t="shared" si="6"/>
        <v>200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t="15.75" thickBot="1" x14ac:dyDescent="0.3">
      <c r="A35" s="14" t="s">
        <v>70</v>
      </c>
      <c r="B35" s="15" t="s">
        <v>42</v>
      </c>
      <c r="C35" s="15">
        <v>901.5</v>
      </c>
      <c r="D35" s="15"/>
      <c r="E35" s="15">
        <v>220.3</v>
      </c>
      <c r="F35" s="16">
        <v>659.58199999999999</v>
      </c>
      <c r="G35" s="7">
        <v>0</v>
      </c>
      <c r="H35" s="1" t="e">
        <v>#N/A</v>
      </c>
      <c r="I35" s="1" t="s">
        <v>53</v>
      </c>
      <c r="J35" s="1">
        <v>207.5</v>
      </c>
      <c r="K35" s="1">
        <f t="shared" si="2"/>
        <v>12.800000000000011</v>
      </c>
      <c r="L35" s="1"/>
      <c r="M35" s="1"/>
      <c r="N35" s="1"/>
      <c r="O35" s="1">
        <v>0</v>
      </c>
      <c r="P35" s="1">
        <f t="shared" si="3"/>
        <v>44.06</v>
      </c>
      <c r="Q35" s="5"/>
      <c r="R35" s="22"/>
      <c r="S35" s="1"/>
      <c r="T35" s="1">
        <f t="shared" si="4"/>
        <v>14.970086246028142</v>
      </c>
      <c r="U35" s="1">
        <f t="shared" si="5"/>
        <v>14.970086246028142</v>
      </c>
      <c r="V35" s="1">
        <v>26.588999999999999</v>
      </c>
      <c r="W35" s="1">
        <v>44.366199999999999</v>
      </c>
      <c r="X35" s="1">
        <v>33.868000000000002</v>
      </c>
      <c r="Y35" s="1">
        <v>49.7014</v>
      </c>
      <c r="Z35" s="1">
        <v>21.166799999999999</v>
      </c>
      <c r="AA35" s="1">
        <v>75.378399999999999</v>
      </c>
      <c r="AB35" s="1"/>
      <c r="AC35" s="1">
        <f t="shared" si="6"/>
        <v>0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15.75" thickBot="1" x14ac:dyDescent="0.3">
      <c r="A36" s="1" t="s">
        <v>71</v>
      </c>
      <c r="B36" s="1" t="s">
        <v>31</v>
      </c>
      <c r="C36" s="1">
        <v>1169</v>
      </c>
      <c r="D36" s="1"/>
      <c r="E36" s="1">
        <v>389</v>
      </c>
      <c r="F36" s="1">
        <v>762</v>
      </c>
      <c r="G36" s="7">
        <v>0.2</v>
      </c>
      <c r="H36" s="1">
        <v>120</v>
      </c>
      <c r="I36" s="1">
        <v>783804</v>
      </c>
      <c r="J36" s="1">
        <v>366</v>
      </c>
      <c r="K36" s="1">
        <f t="shared" si="2"/>
        <v>23</v>
      </c>
      <c r="L36" s="1"/>
      <c r="M36" s="1"/>
      <c r="N36" s="1"/>
      <c r="O36" s="1">
        <v>0</v>
      </c>
      <c r="P36" s="1">
        <f t="shared" si="3"/>
        <v>77.8</v>
      </c>
      <c r="Q36" s="5">
        <v>650</v>
      </c>
      <c r="R36" s="22"/>
      <c r="S36" s="1"/>
      <c r="T36" s="1">
        <f t="shared" si="4"/>
        <v>18.14910025706941</v>
      </c>
      <c r="U36" s="1">
        <f t="shared" si="5"/>
        <v>9.7943444730077118</v>
      </c>
      <c r="V36" s="1">
        <v>15.2</v>
      </c>
      <c r="W36" s="1">
        <v>44</v>
      </c>
      <c r="X36" s="1">
        <v>63.2</v>
      </c>
      <c r="Y36" s="1">
        <v>1.8</v>
      </c>
      <c r="Z36" s="1">
        <v>28.8</v>
      </c>
      <c r="AA36" s="1">
        <v>88.8</v>
      </c>
      <c r="AB36" s="1"/>
      <c r="AC36" s="1">
        <f t="shared" si="6"/>
        <v>130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7" t="s">
        <v>72</v>
      </c>
      <c r="B37" s="12" t="s">
        <v>42</v>
      </c>
      <c r="C37" s="12"/>
      <c r="D37" s="12"/>
      <c r="E37" s="12"/>
      <c r="F37" s="13"/>
      <c r="G37" s="7">
        <v>1</v>
      </c>
      <c r="H37" s="1">
        <v>120</v>
      </c>
      <c r="I37" s="1">
        <v>783828</v>
      </c>
      <c r="J37" s="1"/>
      <c r="K37" s="1">
        <f t="shared" si="2"/>
        <v>0</v>
      </c>
      <c r="L37" s="1"/>
      <c r="M37" s="1"/>
      <c r="N37" s="1">
        <v>600</v>
      </c>
      <c r="O37" s="1">
        <v>0</v>
      </c>
      <c r="P37" s="1">
        <f t="shared" si="3"/>
        <v>0</v>
      </c>
      <c r="Q37" s="5">
        <v>600</v>
      </c>
      <c r="R37" s="24">
        <v>1500</v>
      </c>
      <c r="S37" s="21" t="s">
        <v>75</v>
      </c>
      <c r="T37" s="1" t="e">
        <f t="shared" si="4"/>
        <v>#DIV/0!</v>
      </c>
      <c r="U37" s="1" t="e">
        <f t="shared" si="5"/>
        <v>#DIV/0!</v>
      </c>
      <c r="V37" s="1">
        <v>26.6968</v>
      </c>
      <c r="W37" s="1">
        <v>0</v>
      </c>
      <c r="X37" s="1">
        <v>42.671999999999997</v>
      </c>
      <c r="Y37" s="1">
        <v>28.736599999999999</v>
      </c>
      <c r="Z37" s="1">
        <v>19.0944</v>
      </c>
      <c r="AA37" s="1">
        <v>7.0930000000000009</v>
      </c>
      <c r="AB37" s="1"/>
      <c r="AC37" s="1">
        <f t="shared" si="6"/>
        <v>600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15.75" thickBot="1" x14ac:dyDescent="0.3">
      <c r="A38" s="14" t="s">
        <v>73</v>
      </c>
      <c r="B38" s="15" t="s">
        <v>42</v>
      </c>
      <c r="C38" s="15">
        <v>977.72</v>
      </c>
      <c r="D38" s="15"/>
      <c r="E38" s="15">
        <v>452.33800000000002</v>
      </c>
      <c r="F38" s="16">
        <v>494.63</v>
      </c>
      <c r="G38" s="7">
        <v>0</v>
      </c>
      <c r="H38" s="1" t="e">
        <v>#N/A</v>
      </c>
      <c r="I38" s="1" t="s">
        <v>53</v>
      </c>
      <c r="J38" s="1">
        <v>426.5</v>
      </c>
      <c r="K38" s="1">
        <f t="shared" si="2"/>
        <v>25.838000000000022</v>
      </c>
      <c r="L38" s="1"/>
      <c r="M38" s="1"/>
      <c r="N38" s="1"/>
      <c r="O38" s="1">
        <v>0</v>
      </c>
      <c r="P38" s="1">
        <f t="shared" si="3"/>
        <v>90.467600000000004</v>
      </c>
      <c r="Q38" s="5"/>
      <c r="R38" s="22"/>
      <c r="S38" s="1"/>
      <c r="T38" s="1">
        <f t="shared" si="4"/>
        <v>5.4674822809492012</v>
      </c>
      <c r="U38" s="1">
        <f t="shared" si="5"/>
        <v>5.4674822809492012</v>
      </c>
      <c r="V38" s="1">
        <v>48.683599999999998</v>
      </c>
      <c r="W38" s="1">
        <v>87.455399999999997</v>
      </c>
      <c r="X38" s="1">
        <v>45.837400000000002</v>
      </c>
      <c r="Y38" s="1">
        <v>62.176199999999987</v>
      </c>
      <c r="Z38" s="1">
        <v>62.366399999999999</v>
      </c>
      <c r="AA38" s="1">
        <v>113.6606</v>
      </c>
      <c r="AB38" s="1"/>
      <c r="AC38" s="1">
        <f t="shared" si="6"/>
        <v>0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6"/>
      <c r="B39" s="6"/>
      <c r="C39" s="6"/>
      <c r="D39" s="6"/>
      <c r="E39" s="6"/>
      <c r="F39" s="6"/>
      <c r="G39" s="9"/>
      <c r="H39" s="6"/>
      <c r="I39" s="6"/>
      <c r="J39" s="6"/>
      <c r="K39" s="6"/>
      <c r="L39" s="6"/>
      <c r="M39" s="6"/>
      <c r="N39" s="6"/>
      <c r="O39" s="6"/>
      <c r="P39" s="6"/>
      <c r="Q39" s="6"/>
      <c r="R39" s="25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35</v>
      </c>
      <c r="B40" s="1" t="s">
        <v>31</v>
      </c>
      <c r="C40" s="1">
        <v>24</v>
      </c>
      <c r="D40" s="1">
        <v>12</v>
      </c>
      <c r="E40" s="1">
        <v>36</v>
      </c>
      <c r="F40" s="1"/>
      <c r="G40" s="7">
        <v>0.18</v>
      </c>
      <c r="H40" s="1">
        <v>120</v>
      </c>
      <c r="I40" s="1"/>
      <c r="J40" s="1">
        <v>66</v>
      </c>
      <c r="K40" s="1">
        <f t="shared" ref="K40:K41" si="12">E40-J40</f>
        <v>-30</v>
      </c>
      <c r="L40" s="1"/>
      <c r="M40" s="1"/>
      <c r="N40" s="1"/>
      <c r="O40" s="1"/>
      <c r="P40" s="1">
        <f t="shared" si="3"/>
        <v>7.2</v>
      </c>
      <c r="Q40" s="5"/>
      <c r="R40" s="22">
        <v>15000</v>
      </c>
      <c r="S40" s="1"/>
      <c r="T40" s="1">
        <f t="shared" ref="T40:T41" si="13">(F40+N40+O40+Q40)/P40</f>
        <v>0</v>
      </c>
      <c r="U40" s="1">
        <f t="shared" ref="U40:U41" si="14">(F40+N40+O40)/P40</f>
        <v>0</v>
      </c>
      <c r="V40" s="1">
        <v>-4.8</v>
      </c>
      <c r="W40" s="1">
        <v>549.79999999999995</v>
      </c>
      <c r="X40" s="1">
        <v>651</v>
      </c>
      <c r="Y40" s="1">
        <v>477</v>
      </c>
      <c r="Z40" s="1">
        <v>603</v>
      </c>
      <c r="AA40" s="1">
        <v>598.4</v>
      </c>
      <c r="AB40" s="1" t="s">
        <v>36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37</v>
      </c>
      <c r="B41" s="1" t="s">
        <v>31</v>
      </c>
      <c r="C41" s="1">
        <v>1418</v>
      </c>
      <c r="D41" s="1"/>
      <c r="E41" s="1">
        <v>1382</v>
      </c>
      <c r="F41" s="1">
        <v>18</v>
      </c>
      <c r="G41" s="7">
        <v>0.18</v>
      </c>
      <c r="H41" s="1">
        <v>120</v>
      </c>
      <c r="I41" s="1"/>
      <c r="J41" s="1">
        <v>1379</v>
      </c>
      <c r="K41" s="1">
        <f t="shared" si="12"/>
        <v>3</v>
      </c>
      <c r="L41" s="1"/>
      <c r="M41" s="1"/>
      <c r="N41" s="1"/>
      <c r="O41" s="1"/>
      <c r="P41" s="1">
        <f t="shared" si="3"/>
        <v>276.39999999999998</v>
      </c>
      <c r="Q41" s="5"/>
      <c r="R41" s="22">
        <v>5000</v>
      </c>
      <c r="S41" s="1"/>
      <c r="T41" s="1">
        <f t="shared" si="13"/>
        <v>6.5123010130246031E-2</v>
      </c>
      <c r="U41" s="1">
        <f t="shared" si="14"/>
        <v>6.5123010130246031E-2</v>
      </c>
      <c r="V41" s="1">
        <v>318.39999999999998</v>
      </c>
      <c r="W41" s="1">
        <v>115.4</v>
      </c>
      <c r="X41" s="1">
        <v>113.4</v>
      </c>
      <c r="Y41" s="1">
        <v>82.2</v>
      </c>
      <c r="Z41" s="1">
        <v>108.6</v>
      </c>
      <c r="AA41" s="1">
        <v>277.60000000000002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26" t="s">
        <v>76</v>
      </c>
      <c r="B42" s="26"/>
      <c r="C42" s="26"/>
      <c r="D42" s="26"/>
      <c r="E42" s="26"/>
      <c r="F42" s="26"/>
      <c r="G42" s="27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 t="s">
        <v>77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</sheetData>
  <autoFilter ref="A3:AC38" xr:uid="{32AD9C4F-4088-47F8-8BD7-A04702DFE2FB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2024-06-17T11:12:58Z</dcterms:created>
  <dcterms:modified xsi:type="dcterms:W3CDTF">2024-06-19T11:29:51Z</dcterms:modified>
</cp:coreProperties>
</file>