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1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7" i="1"/>
  <c r="F127" i="1"/>
  <c r="E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7" i="1" s="1"/>
  <c r="A11" i="1"/>
</calcChain>
</file>

<file path=xl/sharedStrings.xml><?xml version="1.0" encoding="utf-8"?>
<sst xmlns="http://schemas.openxmlformats.org/spreadsheetml/2006/main" count="331" uniqueCount="165">
  <si>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</si>
  <si>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</si>
  <si>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</si>
  <si>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</si>
  <si>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</si>
  <si>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</si>
  <si>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</si>
  <si>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</si>
  <si>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</si>
  <si>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</si>
  <si>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</si>
  <si>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</si>
  <si>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</si>
  <si>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</si>
  <si>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</si>
  <si>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</si>
  <si>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</si>
  <si>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</si>
  <si>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</si>
  <si>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</si>
  <si>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</si>
  <si>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</si>
  <si>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</si>
  <si>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</si>
  <si>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</si>
  <si>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</si>
  <si>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</si>
  <si>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</si>
  <si>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</si>
  <si>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</si>
  <si>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</si>
  <si>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</si>
  <si>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</si>
  <si>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</si>
  <si>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</si>
  <si>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</si>
  <si>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</si>
  <si>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</si>
  <si>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</si>
  <si>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</si>
  <si>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</si>
  <si>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</si>
  <si>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</si>
  <si>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</si>
  <si>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</si>
  <si>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</si>
  <si>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</si>
  <si>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</si>
  <si>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</si>
  <si>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</si>
  <si>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</si>
  <si>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</si>
  <si>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</si>
  <si>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</si>
  <si>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</si>
  <si>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</si>
  <si>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</si>
  <si>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</si>
  <si>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</si>
  <si>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</si>
  <si>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</si>
  <si>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</si>
  <si>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</si>
  <si>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</si>
  <si>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</si>
  <si>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</si>
  <si>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</si>
  <si>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</si>
  <si>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</si>
  <si>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</si>
  <si>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</si>
  <si>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</si>
  <si>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</si>
  <si>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</si>
  <si>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</si>
  <si>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</si>
  <si>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</si>
  <si>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</si>
  <si>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</si>
  <si>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</si>
  <si>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</si>
  <si>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</si>
  <si>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</si>
  <si>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</si>
  <si>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</si>
  <si>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</si>
  <si>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</si>
  <si>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</si>
  <si>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</si>
  <si>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</si>
  <si>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</si>
  <si>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</si>
  <si>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</si>
  <si>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</si>
  <si>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</si>
  <si>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</si>
  <si>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</si>
  <si>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</si>
  <si>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</si>
  <si>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</si>
  <si>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</si>
  <si>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</si>
  <si>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</si>
  <si>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</si>
  <si>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</si>
  <si>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</si>
  <si>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</si>
  <si>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</si>
  <si>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</si>
  <si>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</si>
  <si>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</si>
  <si>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</si>
  <si>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</si>
  <si>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</si>
  <si>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</si>
  <si>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</si>
  <si>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</si>
  <si>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</si>
  <si>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</si>
  <si>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</si>
  <si>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</si>
  <si>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</si>
  <si>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</si>
  <si>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</si>
  <si>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</si>
  <si>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</si>
  <si>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</si>
  <si>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</si>
  <si>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</si>
  <si>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</si>
  <si>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</si>
  <si>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</si>
  <si>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</si>
  <si>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</si>
  <si>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</si>
  <si>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</si>
  <si>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</si>
  <si>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</si>
  <si>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</si>
  <si>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</si>
  <si>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</si>
  <si>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</si>
  <si>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</si>
  <si>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</si>
  <si>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</si>
  <si>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</si>
  <si>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</si>
  <si>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</si>
  <si>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</si>
  <si>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</si>
  <si>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</si>
  <si>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</si>
  <si>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</si>
  <si>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</si>
  <si>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ХОТ-ДОГ Папа может сос п/о мгс 0,38кг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</si>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</sst>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1"/>
  <sheetViews>
    <sheetView tabSelected="1" zoomScale="87" zoomScaleNormal="87" workbookViewId="0">
      <pane ySplit="9" topLeftCell="A103" activePane="bottomLeft" state="frozen"/>
      <selection pane="bottomLeft" activeCell="E127" sqref="E12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45396</v>
      </c>
      <c r="E3" s="7" t="s">
        <v>3</v>
      </c>
      <c r="F3" s="100"/>
      <c r="G3" s="104">
        <v>45399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RIGHT(D11:D126,4)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RIGHT(D12:D127,4)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8" t="str">
        <f>RIGHT(D13:D128,4)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8" t="str">
        <f>RIGHT(D14:D129,4)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8" t="str">
        <f t="shared" ref="A15:A20" si="0">RIGHT(D15:D129,4)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RIGHT(D21:D133,4)</f>
        <v>4063</v>
      </c>
      <c r="B21" s="27" t="s">
        <v>34</v>
      </c>
      <c r="C21" s="32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RIGHT(D22:D134,4)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RIGHT(D23:D135,4)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RIGHT(D24:D136,4)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RIGHT(D25:D137,4)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RIGHT(D26:D139,4)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RIGHT(D27:D140,4)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8" t="str">
        <f>RIGHT(D28:D141,4)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8" t="str">
        <f>RIGHT(D29:D142,4)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RIGHT(D30:D144,4)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98" t="str">
        <f>RIGHT(D31:D145,4)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8" t="str">
        <f>RIGHT(D32:D147,4)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RIGHT(D33:D148,4)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 t="str">
        <f>RIGHT(D34:D149,4)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 t="str">
        <f>RIGHT(D35:D150,4)</f>
        <v>6716</v>
      </c>
      <c r="B35" s="27" t="s">
        <v>48</v>
      </c>
      <c r="C35" s="34" t="s">
        <v>25</v>
      </c>
      <c r="D35" s="28">
        <v>1001012816716</v>
      </c>
      <c r="E35" s="24">
        <v>200</v>
      </c>
      <c r="F35" s="23">
        <v>0.5</v>
      </c>
      <c r="G35" s="23">
        <f>E35*0.5</f>
        <v>100</v>
      </c>
      <c r="H35" s="14"/>
      <c r="I35" s="14">
        <v>60</v>
      </c>
      <c r="J35" s="40"/>
    </row>
    <row r="36" spans="1:11" ht="16.5" customHeight="1" thickBot="1" x14ac:dyDescent="0.3">
      <c r="A36" s="98" t="str">
        <f>RIGHT(D36:D148,4)</f>
        <v>6353</v>
      </c>
      <c r="B36" s="27" t="s">
        <v>49</v>
      </c>
      <c r="C36" s="34" t="s">
        <v>25</v>
      </c>
      <c r="D36" s="28">
        <v>1001012506353</v>
      </c>
      <c r="E36" s="24">
        <v>200</v>
      </c>
      <c r="F36" s="23">
        <v>0.4</v>
      </c>
      <c r="G36" s="23">
        <f>E36*0.4</f>
        <v>80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8" t="str">
        <f>RIGHT(D37:D149,4)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8" t="str">
        <f>RIGHT(D38:D151,4)</f>
        <v>6601</v>
      </c>
      <c r="B38" s="27" t="s">
        <v>51</v>
      </c>
      <c r="C38" s="31" t="s">
        <v>23</v>
      </c>
      <c r="D38" s="28">
        <v>1001022296601</v>
      </c>
      <c r="E38" s="24">
        <v>30</v>
      </c>
      <c r="F38" s="23"/>
      <c r="G38" s="23">
        <f>E38*1</f>
        <v>30</v>
      </c>
      <c r="H38" s="14"/>
      <c r="I38" s="14"/>
      <c r="J38" s="40"/>
      <c r="K38" s="83"/>
    </row>
    <row r="39" spans="1:11" s="15" customFormat="1" ht="16.5" customHeight="1" x14ac:dyDescent="0.25">
      <c r="A39" s="98" t="str">
        <f>RIGHT(D39:D152,4)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8" t="str">
        <f>RIGHT(D40:D151,4)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8" t="str">
        <f>RIGHT(D41:D152,4)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8" t="str">
        <f>RIGHT(D42:D153,4)</f>
        <v>6822</v>
      </c>
      <c r="B42" s="27" t="s">
        <v>55</v>
      </c>
      <c r="C42" s="34" t="s">
        <v>25</v>
      </c>
      <c r="D42" s="28">
        <v>1001025546822</v>
      </c>
      <c r="E42" s="24">
        <v>80</v>
      </c>
      <c r="F42" s="23"/>
      <c r="G42" s="23">
        <f>E42*0.36</f>
        <v>28.799999999999997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RIGHT(D43:D154,4)</f>
        <v>6750</v>
      </c>
      <c r="B43" s="27" t="s">
        <v>56</v>
      </c>
      <c r="C43" s="34" t="s">
        <v>25</v>
      </c>
      <c r="D43" s="28">
        <v>1001020836750</v>
      </c>
      <c r="E43" s="24"/>
      <c r="F43" s="23"/>
      <c r="G43" s="23">
        <f>E43*0.41</f>
        <v>0</v>
      </c>
      <c r="H43" s="14"/>
      <c r="I43" s="14"/>
      <c r="J43" s="40"/>
      <c r="K43" s="83"/>
    </row>
    <row r="44" spans="1:11" ht="16.5" customHeight="1" x14ac:dyDescent="0.25">
      <c r="A44" s="98" t="str">
        <f>RIGHT(D44:D159,4)</f>
        <v>6123</v>
      </c>
      <c r="B44" s="27" t="s">
        <v>57</v>
      </c>
      <c r="C44" s="32" t="s">
        <v>23</v>
      </c>
      <c r="D44" s="28">
        <v>1001024976123</v>
      </c>
      <c r="E44" s="24"/>
      <c r="F44" s="23"/>
      <c r="G44" s="23">
        <f>E44*1</f>
        <v>0</v>
      </c>
      <c r="H44" s="14"/>
      <c r="I44" s="14"/>
      <c r="J44" s="40"/>
    </row>
    <row r="45" spans="1:11" ht="16.5" customHeight="1" x14ac:dyDescent="0.25">
      <c r="A45" s="98" t="str">
        <f>RIGHT(D45:D164,4)</f>
        <v>5982</v>
      </c>
      <c r="B45" s="27" t="s">
        <v>58</v>
      </c>
      <c r="C45" s="34" t="s">
        <v>25</v>
      </c>
      <c r="D45" s="28">
        <v>1001020965982</v>
      </c>
      <c r="E45" s="24">
        <v>40</v>
      </c>
      <c r="F45" s="23"/>
      <c r="G45" s="23">
        <f>E45*0.6</f>
        <v>24</v>
      </c>
      <c r="H45" s="14"/>
      <c r="I45" s="14"/>
      <c r="J45" s="40"/>
    </row>
    <row r="46" spans="1:11" ht="16.5" customHeight="1" x14ac:dyDescent="0.25">
      <c r="A46" s="98" t="str">
        <f>RIGHT(D46:D165,4)</f>
        <v>5976</v>
      </c>
      <c r="B46" s="27" t="s">
        <v>59</v>
      </c>
      <c r="C46" s="34" t="s">
        <v>25</v>
      </c>
      <c r="D46" s="28">
        <v>1001020965976</v>
      </c>
      <c r="E46" s="24">
        <v>480</v>
      </c>
      <c r="F46" s="23"/>
      <c r="G46" s="23">
        <f>E46*0.35</f>
        <v>168</v>
      </c>
      <c r="H46" s="14"/>
      <c r="I46" s="14"/>
      <c r="J46" s="40"/>
    </row>
    <row r="47" spans="1:11" ht="16.5" customHeight="1" x14ac:dyDescent="0.25">
      <c r="A47" s="98" t="str">
        <f>RIGHT(D47:D165,4)</f>
        <v>5981</v>
      </c>
      <c r="B47" s="27" t="s">
        <v>60</v>
      </c>
      <c r="C47" s="31" t="s">
        <v>23</v>
      </c>
      <c r="D47" s="28">
        <v>1001020965981</v>
      </c>
      <c r="E47" s="24">
        <v>20</v>
      </c>
      <c r="F47" s="23"/>
      <c r="G47" s="23">
        <f>E47*1</f>
        <v>20</v>
      </c>
      <c r="H47" s="14"/>
      <c r="I47" s="14"/>
      <c r="J47" s="40"/>
    </row>
    <row r="48" spans="1:11" s="15" customFormat="1" ht="16.5" customHeight="1" x14ac:dyDescent="0.25">
      <c r="A48" s="98" t="str">
        <f>RIGHT(D48:D166,4)</f>
        <v>6303</v>
      </c>
      <c r="B48" s="71" t="s">
        <v>61</v>
      </c>
      <c r="C48" s="31" t="s">
        <v>23</v>
      </c>
      <c r="D48" s="28">
        <v>1001022726303</v>
      </c>
      <c r="E48" s="24">
        <v>120</v>
      </c>
      <c r="F48" s="23">
        <v>1.0666666666666671</v>
      </c>
      <c r="G48" s="23">
        <f>E48*1</f>
        <v>120</v>
      </c>
      <c r="H48" s="14">
        <v>3.2</v>
      </c>
      <c r="I48" s="14">
        <v>45</v>
      </c>
      <c r="J48" s="40"/>
      <c r="K48" s="83"/>
    </row>
    <row r="49" spans="1:11" s="15" customFormat="1" ht="16.5" customHeight="1" x14ac:dyDescent="0.25">
      <c r="A49" s="98" t="str">
        <f>RIGHT(D49:D167,4)</f>
        <v>6777</v>
      </c>
      <c r="B49" s="71" t="s">
        <v>62</v>
      </c>
      <c r="C49" s="34" t="s">
        <v>25</v>
      </c>
      <c r="D49" s="28">
        <v>1001025506777</v>
      </c>
      <c r="E49" s="24">
        <v>120</v>
      </c>
      <c r="F49" s="23"/>
      <c r="G49" s="23">
        <f>E49*0.4</f>
        <v>48</v>
      </c>
      <c r="H49" s="14"/>
      <c r="I49" s="14"/>
      <c r="J49" s="40"/>
      <c r="K49" s="83"/>
    </row>
    <row r="50" spans="1:11" ht="16.5" customHeight="1" x14ac:dyDescent="0.25">
      <c r="A50" s="98" t="str">
        <f t="shared" ref="A50:A63" si="1">RIGHT(D50:D167,4)</f>
        <v>6726</v>
      </c>
      <c r="B50" s="46" t="s">
        <v>63</v>
      </c>
      <c r="C50" s="34" t="s">
        <v>25</v>
      </c>
      <c r="D50" s="28">
        <v>1001022466726</v>
      </c>
      <c r="E50" s="24">
        <v>600</v>
      </c>
      <c r="F50" s="23">
        <v>0.45</v>
      </c>
      <c r="G50" s="23">
        <f>E50*0.41</f>
        <v>245.99999999999997</v>
      </c>
      <c r="H50" s="14">
        <v>4.5</v>
      </c>
      <c r="I50" s="14">
        <v>45</v>
      </c>
      <c r="J50" s="40"/>
    </row>
    <row r="51" spans="1:11" ht="16.5" customHeight="1" x14ac:dyDescent="0.25">
      <c r="A51" s="98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40</v>
      </c>
      <c r="F51" s="23"/>
      <c r="G51" s="23">
        <f>E51*1</f>
        <v>40</v>
      </c>
      <c r="H51" s="14"/>
      <c r="I51" s="14">
        <v>45</v>
      </c>
      <c r="J51" s="40"/>
    </row>
    <row r="52" spans="1:11" ht="16.5" customHeight="1" x14ac:dyDescent="0.25">
      <c r="A52" s="98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8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8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8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8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600</v>
      </c>
      <c r="F56" s="23">
        <v>0.41</v>
      </c>
      <c r="G56" s="23">
        <f>E56*0.41</f>
        <v>245.99999999999997</v>
      </c>
      <c r="H56" s="14">
        <v>4.5</v>
      </c>
      <c r="I56" s="14">
        <v>45</v>
      </c>
      <c r="J56" s="40"/>
    </row>
    <row r="57" spans="1:11" ht="16.5" customHeight="1" x14ac:dyDescent="0.25">
      <c r="A57" s="98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400</v>
      </c>
      <c r="F57" s="23">
        <v>2.125</v>
      </c>
      <c r="G57" s="23">
        <f>E57*1</f>
        <v>400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8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/>
      <c r="F58" s="23">
        <v>1.033333333333333</v>
      </c>
      <c r="G58" s="23">
        <f>E58*1</f>
        <v>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8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40</v>
      </c>
      <c r="F59" s="23"/>
      <c r="G59" s="23">
        <f>E59*1</f>
        <v>40</v>
      </c>
      <c r="H59" s="14"/>
      <c r="I59" s="14"/>
      <c r="J59" s="40"/>
      <c r="K59" s="83"/>
    </row>
    <row r="60" spans="1:11" s="15" customFormat="1" ht="16.5" customHeight="1" x14ac:dyDescent="0.25">
      <c r="A60" s="98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200</v>
      </c>
      <c r="F60" s="23"/>
      <c r="G60" s="23">
        <f>E60*0.41</f>
        <v>82</v>
      </c>
      <c r="H60" s="14"/>
      <c r="I60" s="14"/>
      <c r="J60" s="40"/>
      <c r="K60" s="83"/>
    </row>
    <row r="61" spans="1:11" s="15" customFormat="1" ht="16.5" customHeight="1" x14ac:dyDescent="0.25">
      <c r="A61" s="98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180</v>
      </c>
      <c r="F61" s="23"/>
      <c r="G61" s="23">
        <f>E61*0.4</f>
        <v>72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1"/>
        <v>6776</v>
      </c>
      <c r="B62" s="27" t="s">
        <v>75</v>
      </c>
      <c r="C62" s="36" t="s">
        <v>25</v>
      </c>
      <c r="D62" s="28">
        <v>1001025166776</v>
      </c>
      <c r="E62" s="24">
        <v>120</v>
      </c>
      <c r="F62" s="23"/>
      <c r="G62" s="23">
        <f>E62*0.35</f>
        <v>42</v>
      </c>
      <c r="H62" s="14"/>
      <c r="I62" s="14"/>
      <c r="J62" s="40"/>
      <c r="K62" s="83"/>
    </row>
    <row r="63" spans="1:11" ht="16.5" customHeight="1" thickBot="1" x14ac:dyDescent="0.3">
      <c r="A63" s="98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/>
      <c r="F63" s="23"/>
      <c r="G63" s="23">
        <f>E63*0.27</f>
        <v>0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8" t="str">
        <f>RIGHT(D64:D173,4)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8" t="str">
        <f>RIGHT(D65:D174,4)</f>
        <v>3297</v>
      </c>
      <c r="B65" s="47" t="s">
        <v>78</v>
      </c>
      <c r="C65" s="31" t="s">
        <v>23</v>
      </c>
      <c r="D65" s="28">
        <v>1001034063297</v>
      </c>
      <c r="E65" s="24">
        <v>60</v>
      </c>
      <c r="F65" s="23">
        <v>1.013333333333333</v>
      </c>
      <c r="G65" s="23">
        <f>E65*1</f>
        <v>60</v>
      </c>
      <c r="H65" s="14">
        <v>3.04</v>
      </c>
      <c r="I65" s="14">
        <v>30</v>
      </c>
      <c r="J65" s="40"/>
    </row>
    <row r="66" spans="1:10" ht="16.5" customHeight="1" x14ac:dyDescent="0.25">
      <c r="A66" s="98" t="str">
        <f>RIGHT(D66:D177,4)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RIGHT(D67:D179,4)</f>
        <v>6527</v>
      </c>
      <c r="B67" s="47" t="s">
        <v>80</v>
      </c>
      <c r="C67" s="31" t="s">
        <v>23</v>
      </c>
      <c r="D67" s="28">
        <v>1001031076527</v>
      </c>
      <c r="E67" s="24">
        <v>170</v>
      </c>
      <c r="F67" s="23">
        <v>1.0166666666666671</v>
      </c>
      <c r="G67" s="23">
        <f>E67*1</f>
        <v>170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RIGHT(D68:D180,4)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RIGHT(D69:D181,4)</f>
        <v>6666</v>
      </c>
      <c r="B69" s="27" t="s">
        <v>82</v>
      </c>
      <c r="C69" s="34" t="s">
        <v>25</v>
      </c>
      <c r="D69" s="28">
        <v>1001302276666</v>
      </c>
      <c r="E69" s="24">
        <v>600</v>
      </c>
      <c r="F69" s="23">
        <v>0.28000000000000003</v>
      </c>
      <c r="G69" s="23">
        <f>E69*0.28</f>
        <v>168.00000000000003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RIGHT(D70:D182,4)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RIGHT(D71:D182,4)</f>
        <v>6669</v>
      </c>
      <c r="B71" s="27" t="s">
        <v>84</v>
      </c>
      <c r="C71" s="34" t="s">
        <v>25</v>
      </c>
      <c r="D71" s="28">
        <v>1001300516669</v>
      </c>
      <c r="E71" s="24">
        <v>120</v>
      </c>
      <c r="F71" s="23">
        <v>0.28000000000000003</v>
      </c>
      <c r="G71" s="23">
        <f>E71*0.28</f>
        <v>33.6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RIGHT(D72:D183,4)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 t="shared" ref="A73:A84" si="2">RIGHT(D73:D185,4)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1200</v>
      </c>
      <c r="F74" s="23">
        <v>0.35</v>
      </c>
      <c r="G74" s="23">
        <f>E74*0.35</f>
        <v>420</v>
      </c>
      <c r="H74" s="14">
        <v>2.8</v>
      </c>
      <c r="I74" s="14">
        <v>45</v>
      </c>
      <c r="J74" s="40"/>
    </row>
    <row r="75" spans="1:10" ht="16.5" customHeight="1" x14ac:dyDescent="0.25">
      <c r="A75" s="98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1000</v>
      </c>
      <c r="F77" s="23">
        <v>0.28000000000000003</v>
      </c>
      <c r="G77" s="23">
        <f>E77*0.28</f>
        <v>280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8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8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50</v>
      </c>
      <c r="F82" s="23">
        <v>0.71250000000000002</v>
      </c>
      <c r="G82" s="23">
        <f>E82*1</f>
        <v>50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120</v>
      </c>
      <c r="F83" s="23">
        <v>0.28000000000000003</v>
      </c>
      <c r="G83" s="23">
        <f>E83*0.28</f>
        <v>33.6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>
        <v>40</v>
      </c>
      <c r="F84" s="23"/>
      <c r="G84" s="23">
        <f>E84*0.09</f>
        <v>3.5999999999999996</v>
      </c>
      <c r="H84" s="14"/>
      <c r="I84" s="14"/>
      <c r="J84" s="40"/>
    </row>
    <row r="85" spans="1:10" ht="16.5" customHeight="1" x14ac:dyDescent="0.25">
      <c r="A85" s="98" t="str">
        <f>RIGHT(D85:D194,4)</f>
        <v>6228</v>
      </c>
      <c r="B85" s="65" t="s">
        <v>98</v>
      </c>
      <c r="C85" s="34" t="s">
        <v>25</v>
      </c>
      <c r="D85" s="28">
        <v>1001225416228</v>
      </c>
      <c r="E85" s="24"/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 t="shared" ref="A86:A91" si="3">RIGHT(D86:D194,4)</f>
        <v>5544</v>
      </c>
      <c r="B86" s="27" t="s">
        <v>99</v>
      </c>
      <c r="C86" s="31" t="s">
        <v>23</v>
      </c>
      <c r="D86" s="28">
        <v>1001051875544</v>
      </c>
      <c r="E86" s="24">
        <v>200</v>
      </c>
      <c r="F86" s="23">
        <v>0.85</v>
      </c>
      <c r="G86" s="23">
        <f>E86*1</f>
        <v>200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1200</v>
      </c>
      <c r="F88" s="23">
        <v>0.35</v>
      </c>
      <c r="G88" s="23">
        <f>E88*0.35</f>
        <v>420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420</v>
      </c>
      <c r="F91" s="23">
        <v>0.1</v>
      </c>
      <c r="G91" s="23">
        <f>E91*0.1</f>
        <v>42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RIGHT(D92:D201,4)</f>
        <v>5931</v>
      </c>
      <c r="B92" s="27" t="s">
        <v>105</v>
      </c>
      <c r="C92" s="34" t="s">
        <v>25</v>
      </c>
      <c r="D92" s="28">
        <v>1001060755931</v>
      </c>
      <c r="E92" s="24">
        <v>360</v>
      </c>
      <c r="F92" s="23">
        <v>0.22</v>
      </c>
      <c r="G92" s="23">
        <f>E92*0.22</f>
        <v>79.2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RIGHT(D93:D203,4)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RIGHT(D94:D208,4)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RIGHT(D95:D209,4)</f>
        <v>5682</v>
      </c>
      <c r="B95" s="27" t="s">
        <v>108</v>
      </c>
      <c r="C95" s="34" t="s">
        <v>25</v>
      </c>
      <c r="D95" s="28">
        <v>1001193115682</v>
      </c>
      <c r="E95" s="24">
        <v>200</v>
      </c>
      <c r="F95" s="23">
        <v>0.12</v>
      </c>
      <c r="G95" s="23">
        <f>E95*0.12</f>
        <v>24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>RIGHT(D96:D210,4)</f>
        <v>6221</v>
      </c>
      <c r="B96" s="27" t="s">
        <v>109</v>
      </c>
      <c r="C96" s="34" t="s">
        <v>25</v>
      </c>
      <c r="D96" s="28">
        <v>1001205376221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8" t="str">
        <f t="shared" ref="A97:A104" si="4">RIGHT(D97:D212,4)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8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8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420</v>
      </c>
      <c r="F99" s="23">
        <v>0.1</v>
      </c>
      <c r="G99" s="23">
        <f>E99*0.1</f>
        <v>42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8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8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40</v>
      </c>
      <c r="F101" s="23">
        <v>1.5249999999999999</v>
      </c>
      <c r="G101" s="23">
        <f>E101*1</f>
        <v>40</v>
      </c>
      <c r="H101" s="14">
        <v>6.1</v>
      </c>
      <c r="I101" s="14">
        <v>60</v>
      </c>
      <c r="J101" s="40"/>
    </row>
    <row r="102" spans="1:10" ht="16.5" customHeight="1" x14ac:dyDescent="0.25">
      <c r="A102" s="98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8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8" t="str">
        <f t="shared" si="4"/>
        <v>6470</v>
      </c>
      <c r="B104" s="29" t="s">
        <v>117</v>
      </c>
      <c r="C104" s="33" t="s">
        <v>23</v>
      </c>
      <c r="D104" s="81">
        <v>1001092436470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x14ac:dyDescent="0.25">
      <c r="A105" s="98" t="str">
        <f>RIGHT(D105:D219,4)</f>
        <v>6025</v>
      </c>
      <c r="B105" s="29" t="s">
        <v>118</v>
      </c>
      <c r="C105" s="33" t="s">
        <v>23</v>
      </c>
      <c r="D105" s="81">
        <v>1001094966025</v>
      </c>
      <c r="E105" s="24"/>
      <c r="F105" s="23"/>
      <c r="G105" s="23">
        <f>E105*1</f>
        <v>0</v>
      </c>
      <c r="H105" s="14"/>
      <c r="I105" s="14"/>
      <c r="J105" s="40"/>
    </row>
    <row r="106" spans="1:10" ht="16.5" customHeight="1" thickBot="1" x14ac:dyDescent="0.3">
      <c r="A106" s="98" t="str">
        <f>RIGHT(D106:D217,4)</f>
        <v>3215</v>
      </c>
      <c r="B106" s="27" t="s">
        <v>119</v>
      </c>
      <c r="C106" s="38" t="s">
        <v>25</v>
      </c>
      <c r="D106" s="52">
        <v>1001094053215</v>
      </c>
      <c r="E106" s="24">
        <v>40</v>
      </c>
      <c r="F106" s="23">
        <v>0.4</v>
      </c>
      <c r="G106" s="23">
        <f>E106*0.4</f>
        <v>16</v>
      </c>
      <c r="H106" s="14">
        <v>3.2</v>
      </c>
      <c r="I106" s="14">
        <v>60</v>
      </c>
      <c r="J106" s="40"/>
    </row>
    <row r="107" spans="1:10" ht="16.5" customHeight="1" thickTop="1" thickBot="1" x14ac:dyDescent="0.3">
      <c r="A107" s="98" t="str">
        <f>RIGHT(D107:D220,4)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8" t="str">
        <f>RIGHT(D108:D223,4)</f>
        <v>6281</v>
      </c>
      <c r="B108" s="48" t="s">
        <v>121</v>
      </c>
      <c r="C108" s="36" t="s">
        <v>25</v>
      </c>
      <c r="D108" s="28">
        <v>1001082576281</v>
      </c>
      <c r="E108" s="24"/>
      <c r="F108" s="23">
        <v>0.3</v>
      </c>
      <c r="G108" s="23">
        <f>E108*0.3</f>
        <v>0</v>
      </c>
      <c r="H108" s="14">
        <v>1.8</v>
      </c>
      <c r="I108" s="14">
        <v>30</v>
      </c>
      <c r="J108" s="40"/>
    </row>
    <row r="109" spans="1:10" ht="16.5" customHeight="1" thickBot="1" x14ac:dyDescent="0.3">
      <c r="A109" s="98" t="str">
        <f>RIGHT(D109:D224,4)</f>
        <v>6450</v>
      </c>
      <c r="B109" s="48" t="s">
        <v>122</v>
      </c>
      <c r="C109" s="36" t="s">
        <v>25</v>
      </c>
      <c r="D109" s="28">
        <v>1001233296450</v>
      </c>
      <c r="E109" s="24"/>
      <c r="F109" s="23"/>
      <c r="G109" s="23">
        <f>E109*0.1</f>
        <v>0</v>
      </c>
      <c r="H109" s="97"/>
      <c r="I109" s="97"/>
      <c r="J109" s="96"/>
    </row>
    <row r="110" spans="1:10" ht="16.5" customHeight="1" thickTop="1" thickBot="1" x14ac:dyDescent="0.3">
      <c r="A110" s="98" t="str">
        <f>RIGHT(D110:D225,4)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98" t="str">
        <f>RIGHT(D111:D228,4)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RIGHT(D112:D229,4)</f>
        <v>6314</v>
      </c>
      <c r="B112" s="48" t="s">
        <v>125</v>
      </c>
      <c r="C112" s="34" t="s">
        <v>25</v>
      </c>
      <c r="D112" s="28">
        <v>1002112606314</v>
      </c>
      <c r="E112" s="24"/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x14ac:dyDescent="0.25">
      <c r="A113" s="98" t="str">
        <f>RIGHT(D113:D230,4)</f>
        <v>6155</v>
      </c>
      <c r="B113" s="48" t="s">
        <v>126</v>
      </c>
      <c r="C113" s="34" t="s">
        <v>25</v>
      </c>
      <c r="D113" s="28">
        <v>1002115036155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x14ac:dyDescent="0.25">
      <c r="A114" s="98" t="str">
        <f>RIGHT(D114:D231,4)</f>
        <v>6157</v>
      </c>
      <c r="B114" s="48" t="s">
        <v>127</v>
      </c>
      <c r="C114" s="34" t="s">
        <v>25</v>
      </c>
      <c r="D114" s="28">
        <v>1002115056157</v>
      </c>
      <c r="E114" s="24"/>
      <c r="F114" s="23"/>
      <c r="G114" s="23">
        <f>E114*0.45</f>
        <v>0</v>
      </c>
      <c r="H114" s="14"/>
      <c r="I114" s="73"/>
      <c r="J114" s="40"/>
    </row>
    <row r="115" spans="1:11" ht="16.5" customHeight="1" thickBot="1" x14ac:dyDescent="0.3">
      <c r="A115" s="98" t="str">
        <f t="shared" ref="A115:A126" si="5">RIGHT(D115:D230,4)</f>
        <v>6313</v>
      </c>
      <c r="B115" s="48" t="s">
        <v>128</v>
      </c>
      <c r="C115" s="37" t="s">
        <v>25</v>
      </c>
      <c r="D115" s="28">
        <v>1002112606313</v>
      </c>
      <c r="E115" s="24"/>
      <c r="F115" s="23">
        <v>0.9</v>
      </c>
      <c r="G115" s="23">
        <f>E115*0.9</f>
        <v>0</v>
      </c>
      <c r="H115" s="14">
        <v>9</v>
      </c>
      <c r="I115" s="73">
        <v>120</v>
      </c>
      <c r="J115" s="40"/>
    </row>
    <row r="116" spans="1:11" ht="16.5" customHeight="1" thickTop="1" thickBot="1" x14ac:dyDescent="0.3">
      <c r="A116" s="98" t="str">
        <f t="shared" si="5"/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98" t="str">
        <f t="shared" si="5"/>
        <v>4945</v>
      </c>
      <c r="B117" s="48" t="s">
        <v>130</v>
      </c>
      <c r="C117" s="37" t="s">
        <v>25</v>
      </c>
      <c r="D117" s="28">
        <v>1002151784945</v>
      </c>
      <c r="E117" s="24"/>
      <c r="F117" s="23">
        <v>0.5</v>
      </c>
      <c r="G117" s="23">
        <f>E117*0.5</f>
        <v>0</v>
      </c>
      <c r="H117" s="14">
        <v>8</v>
      </c>
      <c r="I117" s="73">
        <v>120</v>
      </c>
      <c r="J117" s="40"/>
    </row>
    <row r="118" spans="1:11" ht="16.5" customHeight="1" thickTop="1" thickBot="1" x14ac:dyDescent="0.3">
      <c r="A118" s="98" t="str">
        <f t="shared" si="5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s="91" customFormat="1" ht="16.5" customHeight="1" thickTop="1" thickBot="1" x14ac:dyDescent="0.3">
      <c r="A119" s="98" t="str">
        <f t="shared" si="5"/>
        <v>4956</v>
      </c>
      <c r="B119" s="92" t="s">
        <v>132</v>
      </c>
      <c r="C119" s="93" t="s">
        <v>25</v>
      </c>
      <c r="D119" s="86">
        <v>1002133974956</v>
      </c>
      <c r="E119" s="87"/>
      <c r="F119" s="88">
        <v>0.42</v>
      </c>
      <c r="G119" s="88">
        <f>E119*0.42</f>
        <v>0</v>
      </c>
      <c r="H119" s="89">
        <v>4.2</v>
      </c>
      <c r="I119" s="94">
        <v>120</v>
      </c>
      <c r="J119" s="89"/>
      <c r="K119" s="90"/>
    </row>
    <row r="120" spans="1:11" ht="16.5" customHeight="1" thickTop="1" x14ac:dyDescent="0.25">
      <c r="A120" s="98" t="str">
        <f t="shared" si="5"/>
        <v>1762</v>
      </c>
      <c r="B120" s="48" t="s">
        <v>133</v>
      </c>
      <c r="C120" s="34" t="s">
        <v>25</v>
      </c>
      <c r="D120" s="28">
        <v>1002131151762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Bot="1" x14ac:dyDescent="0.3">
      <c r="A121" s="98" t="str">
        <f t="shared" si="5"/>
        <v>1764</v>
      </c>
      <c r="B121" s="48" t="s">
        <v>134</v>
      </c>
      <c r="C121" s="37" t="s">
        <v>25</v>
      </c>
      <c r="D121" s="28">
        <v>1002131181764</v>
      </c>
      <c r="E121" s="24"/>
      <c r="F121" s="23">
        <v>0.42</v>
      </c>
      <c r="G121" s="23">
        <f>E121*0.42</f>
        <v>0</v>
      </c>
      <c r="H121" s="14">
        <v>4.2</v>
      </c>
      <c r="I121" s="73">
        <v>120</v>
      </c>
      <c r="J121" s="40"/>
    </row>
    <row r="122" spans="1:11" ht="16.5" customHeight="1" thickTop="1" thickBot="1" x14ac:dyDescent="0.3">
      <c r="A122" s="98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8" t="str">
        <f t="shared" si="5"/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1" ht="16.5" customHeight="1" thickTop="1" thickBot="1" x14ac:dyDescent="0.3">
      <c r="A124" s="98" t="str">
        <f t="shared" si="5"/>
        <v>6004</v>
      </c>
      <c r="B124" s="48" t="s">
        <v>137</v>
      </c>
      <c r="C124" s="37" t="s">
        <v>25</v>
      </c>
      <c r="D124" s="69" t="s">
        <v>138</v>
      </c>
      <c r="E124" s="24"/>
      <c r="F124" s="23">
        <v>1</v>
      </c>
      <c r="G124" s="23">
        <f>E124*1</f>
        <v>0</v>
      </c>
      <c r="H124" s="14">
        <v>8</v>
      </c>
      <c r="I124" s="73">
        <v>120</v>
      </c>
      <c r="J124" s="40"/>
    </row>
    <row r="125" spans="1:11" ht="15.75" customHeight="1" thickTop="1" x14ac:dyDescent="0.25">
      <c r="A125" s="98" t="str">
        <f t="shared" si="5"/>
        <v>5417</v>
      </c>
      <c r="B125" s="48" t="s">
        <v>139</v>
      </c>
      <c r="C125" s="31" t="s">
        <v>23</v>
      </c>
      <c r="D125" s="69" t="s">
        <v>140</v>
      </c>
      <c r="E125" s="24"/>
      <c r="F125" s="23">
        <v>2</v>
      </c>
      <c r="G125" s="23">
        <f>E125*1</f>
        <v>0</v>
      </c>
      <c r="H125" s="14">
        <v>6</v>
      </c>
      <c r="I125" s="73">
        <v>90</v>
      </c>
      <c r="J125" s="40"/>
    </row>
    <row r="126" spans="1:11" ht="15.75" customHeight="1" thickBot="1" x14ac:dyDescent="0.3">
      <c r="A126" s="98" t="str">
        <f t="shared" si="5"/>
        <v>6019</v>
      </c>
      <c r="B126" s="48" t="s">
        <v>141</v>
      </c>
      <c r="C126" s="37" t="s">
        <v>25</v>
      </c>
      <c r="D126" s="70" t="s">
        <v>142</v>
      </c>
      <c r="E126" s="24"/>
      <c r="F126" s="23">
        <v>1</v>
      </c>
      <c r="G126" s="23">
        <f>E126*1</f>
        <v>0</v>
      </c>
      <c r="H126" s="14">
        <v>12</v>
      </c>
      <c r="I126" s="73">
        <v>120</v>
      </c>
      <c r="J126" s="40"/>
    </row>
    <row r="127" spans="1:11" ht="16.5" customHeight="1" thickTop="1" thickBot="1" x14ac:dyDescent="0.3">
      <c r="A127" s="78"/>
      <c r="B127" s="78" t="s">
        <v>143</v>
      </c>
      <c r="C127" s="16"/>
      <c r="D127" s="49"/>
      <c r="E127" s="17">
        <f>SUM(E5:E126)</f>
        <v>10890</v>
      </c>
      <c r="F127" s="17">
        <f>SUM(F10:F126)</f>
        <v>40.307916666666671</v>
      </c>
      <c r="G127" s="17">
        <f>SUM(G11:G126)</f>
        <v>4485.9999999999991</v>
      </c>
      <c r="H127" s="17">
        <f>SUM(H10:H123)</f>
        <v>175.22999999999993</v>
      </c>
      <c r="I127" s="17"/>
      <c r="J127" s="17"/>
    </row>
    <row r="128" spans="1:11" ht="15.75" customHeight="1" thickTop="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</sheetData>
  <autoFilter ref="A9:J127"/>
  <mergeCells count="2">
    <mergeCell ref="E1:J1"/>
    <mergeCell ref="G3:J3"/>
  </mergeCells>
  <dataValidations disablePrompts="1" count="2">
    <dataValidation type="textLength" operator="lessThanOrEqual" showInputMessage="1" showErrorMessage="1" sqref="B120">
      <formula1>40</formula1>
    </dataValidation>
    <dataValidation type="textLength" operator="equal" showInputMessage="1" showErrorMessage="1" sqref="D124:D12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119</v>
      </c>
    </row>
    <row r="2" spans="2:3" x14ac:dyDescent="0.25">
      <c r="B2" s="59" t="s">
        <v>144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145</v>
      </c>
    </row>
    <row r="14" spans="2:3" x14ac:dyDescent="0.25">
      <c r="B14" s="27" t="s">
        <v>146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147</v>
      </c>
      <c r="C21" s="82"/>
    </row>
    <row r="22" spans="2:3" x14ac:dyDescent="0.25">
      <c r="B22" s="68" t="s">
        <v>148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149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150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151</v>
      </c>
      <c r="C34" s="62"/>
    </row>
    <row r="35" spans="2:3" x14ac:dyDescent="0.25">
      <c r="B35" s="27" t="s">
        <v>152</v>
      </c>
    </row>
    <row r="36" spans="2:3" x14ac:dyDescent="0.25">
      <c r="B36" s="27" t="s">
        <v>57</v>
      </c>
    </row>
    <row r="37" spans="2:3" x14ac:dyDescent="0.25">
      <c r="B37" s="80" t="s">
        <v>153</v>
      </c>
      <c r="C37" s="82"/>
    </row>
    <row r="38" spans="2:3" x14ac:dyDescent="0.25">
      <c r="B38" s="67" t="s">
        <v>121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154</v>
      </c>
      <c r="C53" s="62"/>
    </row>
    <row r="54" spans="2:3" x14ac:dyDescent="0.25">
      <c r="B54" s="80" t="s">
        <v>155</v>
      </c>
      <c r="C54" s="62"/>
    </row>
    <row r="55" spans="2:3" x14ac:dyDescent="0.25">
      <c r="B55" s="80" t="s">
        <v>122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156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157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56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158</v>
      </c>
      <c r="C75" s="82"/>
    </row>
    <row r="76" spans="2:3" x14ac:dyDescent="0.25">
      <c r="B76" s="61" t="s">
        <v>159</v>
      </c>
      <c r="C76" s="62"/>
    </row>
    <row r="77" spans="2:3" x14ac:dyDescent="0.25">
      <c r="B77" s="61" t="s">
        <v>160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161</v>
      </c>
      <c r="C82" s="62"/>
    </row>
    <row r="83" spans="2:4" x14ac:dyDescent="0.25">
      <c r="B83" s="61" t="s">
        <v>162</v>
      </c>
      <c r="C83" s="62"/>
    </row>
    <row r="84" spans="2:4" x14ac:dyDescent="0.25">
      <c r="B84" s="61" t="s">
        <v>163</v>
      </c>
      <c r="C84" s="62"/>
    </row>
    <row r="85" spans="2:4" x14ac:dyDescent="0.25">
      <c r="B85" s="61" t="s">
        <v>164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2024-04-12T11:58:35Z</dcterms:modified>
</cp:coreProperties>
</file>