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4,24 Симф Ост\"/>
    </mc:Choice>
  </mc:AlternateContent>
  <xr:revisionPtr revIDLastSave="0" documentId="13_ncr:1_{7093A0A2-0CC8-4E7D-99DA-941044CD133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3" i="1" l="1"/>
  <c r="S60" i="1"/>
  <c r="V60" i="1" s="1"/>
  <c r="S20" i="1"/>
  <c r="V20" i="1" s="1"/>
  <c r="AE42" i="1"/>
  <c r="AE57" i="1"/>
  <c r="AE64" i="1"/>
  <c r="AE84" i="1"/>
  <c r="AE8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9" i="1"/>
  <c r="AB41" i="1"/>
  <c r="AB43" i="1"/>
  <c r="AB44" i="1"/>
  <c r="AB45" i="1"/>
  <c r="AB46" i="1"/>
  <c r="AB47" i="1"/>
  <c r="AB48" i="1"/>
  <c r="AB49" i="1"/>
  <c r="AB50" i="1"/>
  <c r="AB51" i="1"/>
  <c r="AB52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8" i="1"/>
  <c r="AA59" i="1"/>
  <c r="AA60" i="1"/>
  <c r="AA61" i="1"/>
  <c r="AA62" i="1"/>
  <c r="AA63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6" i="1"/>
  <c r="AA87" i="1"/>
  <c r="AA88" i="1"/>
  <c r="AA8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6" i="1"/>
  <c r="Z87" i="1"/>
  <c r="Z88" i="1"/>
  <c r="Z8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9" i="1"/>
  <c r="Y60" i="1"/>
  <c r="Y61" i="1"/>
  <c r="Y62" i="1"/>
  <c r="Y6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6" i="1"/>
  <c r="Y87" i="1"/>
  <c r="Y88" i="1"/>
  <c r="Y89" i="1"/>
  <c r="Y7" i="1"/>
  <c r="V23" i="1"/>
  <c r="V26" i="1"/>
  <c r="V30" i="1"/>
  <c r="V34" i="1"/>
  <c r="V38" i="1"/>
  <c r="V42" i="1"/>
  <c r="V46" i="1"/>
  <c r="V50" i="1"/>
  <c r="V54" i="1"/>
  <c r="V58" i="1"/>
  <c r="V63" i="1"/>
  <c r="V67" i="1"/>
  <c r="V71" i="1"/>
  <c r="V75" i="1"/>
  <c r="U14" i="1"/>
  <c r="U20" i="1"/>
  <c r="U24" i="1"/>
  <c r="U26" i="1"/>
  <c r="U32" i="1"/>
  <c r="U34" i="1"/>
  <c r="U40" i="1"/>
  <c r="U42" i="1"/>
  <c r="U60" i="1"/>
  <c r="U89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1" i="1"/>
  <c r="V21" i="1" s="1"/>
  <c r="S22" i="1"/>
  <c r="V22" i="1" s="1"/>
  <c r="S24" i="1"/>
  <c r="V24" i="1" s="1"/>
  <c r="S25" i="1"/>
  <c r="V25" i="1" s="1"/>
  <c r="S26" i="1"/>
  <c r="S27" i="1"/>
  <c r="V27" i="1" s="1"/>
  <c r="S28" i="1"/>
  <c r="V28" i="1" s="1"/>
  <c r="S29" i="1"/>
  <c r="V29" i="1" s="1"/>
  <c r="S30" i="1"/>
  <c r="S31" i="1"/>
  <c r="V31" i="1" s="1"/>
  <c r="S32" i="1"/>
  <c r="V32" i="1" s="1"/>
  <c r="S33" i="1"/>
  <c r="V33" i="1" s="1"/>
  <c r="S34" i="1"/>
  <c r="S35" i="1"/>
  <c r="V35" i="1" s="1"/>
  <c r="S36" i="1"/>
  <c r="V36" i="1" s="1"/>
  <c r="S37" i="1"/>
  <c r="V37" i="1" s="1"/>
  <c r="S38" i="1"/>
  <c r="S39" i="1"/>
  <c r="V39" i="1" s="1"/>
  <c r="S40" i="1"/>
  <c r="V40" i="1" s="1"/>
  <c r="S41" i="1"/>
  <c r="V41" i="1" s="1"/>
  <c r="S42" i="1"/>
  <c r="S43" i="1"/>
  <c r="V43" i="1" s="1"/>
  <c r="S44" i="1"/>
  <c r="V44" i="1" s="1"/>
  <c r="S45" i="1"/>
  <c r="V45" i="1" s="1"/>
  <c r="S46" i="1"/>
  <c r="S47" i="1"/>
  <c r="V47" i="1" s="1"/>
  <c r="S48" i="1"/>
  <c r="V48" i="1" s="1"/>
  <c r="S49" i="1"/>
  <c r="V49" i="1" s="1"/>
  <c r="S50" i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S58" i="1"/>
  <c r="S59" i="1"/>
  <c r="V59" i="1" s="1"/>
  <c r="S61" i="1"/>
  <c r="V61" i="1" s="1"/>
  <c r="S62" i="1"/>
  <c r="V62" i="1" s="1"/>
  <c r="S63" i="1"/>
  <c r="S64" i="1"/>
  <c r="S65" i="1"/>
  <c r="V65" i="1" s="1"/>
  <c r="S66" i="1"/>
  <c r="V66" i="1" s="1"/>
  <c r="S67" i="1"/>
  <c r="S68" i="1"/>
  <c r="V68" i="1" s="1"/>
  <c r="S69" i="1"/>
  <c r="V69" i="1" s="1"/>
  <c r="S70" i="1"/>
  <c r="V70" i="1" s="1"/>
  <c r="S71" i="1"/>
  <c r="S72" i="1"/>
  <c r="V72" i="1" s="1"/>
  <c r="S73" i="1"/>
  <c r="V73" i="1" s="1"/>
  <c r="S74" i="1"/>
  <c r="V74" i="1" s="1"/>
  <c r="S75" i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6" i="1"/>
  <c r="M87" i="1"/>
  <c r="M88" i="1"/>
  <c r="M8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6" i="1"/>
  <c r="L87" i="1"/>
  <c r="L88" i="1"/>
  <c r="L89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K15" i="1"/>
  <c r="U15" i="1" s="1"/>
  <c r="K16" i="1"/>
  <c r="U16" i="1" s="1"/>
  <c r="K17" i="1"/>
  <c r="U17" i="1" s="1"/>
  <c r="K18" i="1"/>
  <c r="U18" i="1" s="1"/>
  <c r="K19" i="1"/>
  <c r="U19" i="1" s="1"/>
  <c r="K20" i="1"/>
  <c r="K21" i="1"/>
  <c r="U21" i="1" s="1"/>
  <c r="K22" i="1"/>
  <c r="K23" i="1"/>
  <c r="K24" i="1"/>
  <c r="K25" i="1"/>
  <c r="U25" i="1" s="1"/>
  <c r="K26" i="1"/>
  <c r="K27" i="1"/>
  <c r="U27" i="1" s="1"/>
  <c r="K28" i="1"/>
  <c r="U28" i="1" s="1"/>
  <c r="K29" i="1"/>
  <c r="U29" i="1" s="1"/>
  <c r="K30" i="1"/>
  <c r="U30" i="1" s="1"/>
  <c r="K31" i="1"/>
  <c r="U31" i="1" s="1"/>
  <c r="K32" i="1"/>
  <c r="K33" i="1"/>
  <c r="U33" i="1" s="1"/>
  <c r="K34" i="1"/>
  <c r="K35" i="1"/>
  <c r="U35" i="1" s="1"/>
  <c r="K36" i="1"/>
  <c r="U36" i="1" s="1"/>
  <c r="K37" i="1"/>
  <c r="U37" i="1" s="1"/>
  <c r="K38" i="1"/>
  <c r="U38" i="1" s="1"/>
  <c r="K39" i="1"/>
  <c r="U39" i="1" s="1"/>
  <c r="K40" i="1"/>
  <c r="K41" i="1"/>
  <c r="U41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8" i="1"/>
  <c r="U58" i="1" s="1"/>
  <c r="K59" i="1"/>
  <c r="U59" i="1" s="1"/>
  <c r="K61" i="1"/>
  <c r="U61" i="1" s="1"/>
  <c r="K62" i="1"/>
  <c r="U62" i="1" s="1"/>
  <c r="K63" i="1"/>
  <c r="U63" i="1" s="1"/>
  <c r="K65" i="1"/>
  <c r="U65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6" i="1"/>
  <c r="U86" i="1" s="1"/>
  <c r="K87" i="1"/>
  <c r="U87" i="1" s="1"/>
  <c r="K88" i="1"/>
  <c r="U88" i="1" s="1"/>
  <c r="K89" i="1"/>
  <c r="K7" i="1"/>
  <c r="U7" i="1" s="1"/>
  <c r="J40" i="1"/>
  <c r="J41" i="1"/>
  <c r="J45" i="1"/>
  <c r="J49" i="1"/>
  <c r="J53" i="1"/>
  <c r="J57" i="1"/>
  <c r="J61" i="1"/>
  <c r="J65" i="1"/>
  <c r="J69" i="1"/>
  <c r="J73" i="1"/>
  <c r="J8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1" i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J85" i="1" s="1"/>
  <c r="I86" i="1"/>
  <c r="J86" i="1" s="1"/>
  <c r="I87" i="1"/>
  <c r="J87" i="1" s="1"/>
  <c r="I88" i="1"/>
  <c r="J88" i="1" s="1"/>
  <c r="I89" i="1"/>
  <c r="J89" i="1" s="1"/>
  <c r="I7" i="1"/>
  <c r="J7" i="1" s="1"/>
  <c r="X6" i="1"/>
  <c r="Y6" i="1"/>
  <c r="Z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3" i="1"/>
  <c r="G44" i="1"/>
  <c r="AE44" i="1" s="1"/>
  <c r="G45" i="1"/>
  <c r="AE45" i="1" s="1"/>
  <c r="G46" i="1"/>
  <c r="AE46" i="1" s="1"/>
  <c r="G47" i="1"/>
  <c r="G48" i="1"/>
  <c r="AE48" i="1" s="1"/>
  <c r="G49" i="1"/>
  <c r="AE49" i="1" s="1"/>
  <c r="G50" i="1"/>
  <c r="AE50" i="1" s="1"/>
  <c r="G51" i="1"/>
  <c r="G52" i="1"/>
  <c r="AE52" i="1" s="1"/>
  <c r="G53" i="1"/>
  <c r="AE53" i="1" s="1"/>
  <c r="G54" i="1"/>
  <c r="AE54" i="1" s="1"/>
  <c r="G55" i="1"/>
  <c r="G56" i="1"/>
  <c r="AE56" i="1" s="1"/>
  <c r="G58" i="1"/>
  <c r="AE58" i="1" s="1"/>
  <c r="G59" i="1"/>
  <c r="G60" i="1"/>
  <c r="AE60" i="1" s="1"/>
  <c r="G61" i="1"/>
  <c r="AE61" i="1" s="1"/>
  <c r="G62" i="1"/>
  <c r="AE62" i="1" s="1"/>
  <c r="G63" i="1"/>
  <c r="G65" i="1"/>
  <c r="AE65" i="1" s="1"/>
  <c r="G66" i="1"/>
  <c r="AE66" i="1" s="1"/>
  <c r="G67" i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6" i="1"/>
  <c r="AE86" i="1" s="1"/>
  <c r="G87" i="1"/>
  <c r="G88" i="1"/>
  <c r="AE88" i="1" s="1"/>
  <c r="G89" i="1"/>
  <c r="AE89" i="1" s="1"/>
  <c r="G7" i="1"/>
  <c r="AE7" i="1" s="1"/>
  <c r="E6" i="1"/>
  <c r="F6" i="1"/>
  <c r="V64" i="1" l="1"/>
  <c r="U64" i="1"/>
  <c r="U57" i="1"/>
  <c r="V57" i="1"/>
  <c r="U84" i="1"/>
  <c r="U78" i="1"/>
  <c r="U68" i="1"/>
  <c r="U45" i="1"/>
  <c r="U82" i="1"/>
  <c r="U80" i="1"/>
  <c r="U74" i="1"/>
  <c r="U72" i="1"/>
  <c r="U66" i="1"/>
  <c r="U49" i="1"/>
  <c r="U22" i="1"/>
  <c r="U76" i="1"/>
  <c r="U70" i="1"/>
  <c r="U53" i="1"/>
  <c r="U55" i="1"/>
  <c r="U51" i="1"/>
  <c r="U47" i="1"/>
  <c r="U43" i="1"/>
  <c r="U83" i="1"/>
  <c r="V83" i="1"/>
  <c r="U85" i="1"/>
  <c r="AA6" i="1"/>
  <c r="U23" i="1"/>
  <c r="M6" i="1"/>
  <c r="T6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B6" i="1"/>
  <c r="S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<sst xmlns="http://schemas.openxmlformats.org/spreadsheetml/2006/main" count="210" uniqueCount="117">
  <si>
    <t>Период: 02.04.2024 - 09.04.2024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</si>
  <si>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</si>
  <si>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</si>
  <si>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</si>
  <si>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</si>
  <si>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</si>
  <si>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</si>
  <si>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</si>
  <si>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</si>
  <si>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</si>
  <si>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</si>
  <si>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</si>
  <si>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</si>
  <si>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</si>
  <si>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</si>
  <si>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</si>
  <si>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</si>
  <si>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</si>
  <si>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</si>
  <si>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</si>
  <si>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</si>
  <si>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</si>
  <si>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</si>
  <si>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</si>
  <si>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</si>
  <si>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</si>
  <si>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</si>
  <si>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</si>
  <si>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</si>
  <si>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</si>
  <si>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</si>
  <si>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</si>
  <si>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</si>
  <si>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</si>
  <si>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</si>
  <si>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</si>
  <si>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</si>
  <si>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</si>
  <si>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</si>
  <si>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</si>
  <si>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</si>
  <si>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</si>
  <si>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</si>
  <si>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</si>
  <si>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</si>
  <si>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</si>
  <si>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</si>
  <si>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</si>
  <si>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</si>
  <si>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</si>
  <si>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</si>
  <si>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</si>
  <si>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</si>
  <si>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</si>
  <si>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</si>
  <si>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</si>
  <si>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</si>
  <si>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</si>
  <si>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</si>
  <si>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</si>
  <si>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</si>
  <si>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</si>
  <si>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</si>
  <si>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</si>
  <si>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</si>
  <si>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</si>
  <si>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</si>
  <si>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</si>
  <si>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</si>
  <si>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</si>
  <si>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</si>
  <si>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</si>
  <si>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</si>
  <si>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</si>
  <si>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</si>
  <si>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</si>
  <si>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</si>
  <si>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</si>
  <si>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</si>
  <si>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</si>
  <si>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</si>
  <si>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6756 ВЕТЧ.ЛЮБИТЕЛЬСКАЯ п/о  ОСТАНКИНО</t>
  </si>
  <si>
    <t>6776 ХОТ-ДОГ Папа может сос п/о мгс 0.35кг  ОСТАНКИНО</t>
  </si>
  <si>
    <t>БОНУС СОЧНЫЕ сос п/о мгс 0.41кг_UZ (6087)  ОСТАНКИНО</t>
  </si>
  <si>
    <t>6222 ИТАЛЬЯНСКОЕ АССОРТИ с/в с/н мгс 1/90 ОСТАНКИНО</t>
  </si>
  <si>
    <t>6470 ВЕТЧ.МРАМОРНАЯ в/у_45с  ОСТАНКИНО</t>
  </si>
  <si>
    <t>6555 ПОСОЛЬСКАЯ с/к с/н в/у 1/100 10шт.  ОСТАНКИНО</t>
  </si>
  <si>
    <t>6616 МОЛОЧНЫЕ КЛАССИЧЕСКИЕ сос п/о в/у 0.3кг  ОСТАНКИНО</t>
  </si>
  <si>
    <t>6777 МЯСНЫЕ С ГОВЯДИНОЙ ПМ сос п/о мгс 0.4кг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</si>
  <si>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</si>
  <si>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</si>
  <si>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</si>
  <si>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</si>
  <si>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</si>
  <si>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</si>
  <si>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</si>
  <si>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</si>
  <si>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</si>
  <si>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</si>
  <si>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</si>
  <si>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</si>
  <si>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</si>
  <si>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</si>
  <si>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</si>
  <si>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</si>
  <si>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</si>
  <si>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10,04,</t>
  </si>
  <si>
    <t>11,04,</t>
  </si>
  <si>
    <t>12,04,</t>
  </si>
  <si>
    <t>14,04,</t>
  </si>
  <si>
    <t>22,03,</t>
  </si>
  <si>
    <t>29,03,</t>
  </si>
  <si>
    <t>05,04,</t>
  </si>
  <si>
    <t>09,04,</t>
  </si>
  <si>
    <t>3,5т</t>
  </si>
  <si>
    <t>7д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</si>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</sst>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Период: 29.03.2024 - 05.04.2024</v>
          </cell>
        </row>
        <row r="3">
          <cell r="Q3" t="str">
            <v>6д</v>
          </cell>
          <cell r="R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05,04,</v>
          </cell>
          <cell r="L5" t="str">
            <v>07,04,</v>
          </cell>
          <cell r="M5" t="str">
            <v>09,04,</v>
          </cell>
          <cell r="Q5" t="str">
            <v>10,04,</v>
          </cell>
          <cell r="R5" t="str">
            <v>11,04,</v>
          </cell>
          <cell r="T5" t="str">
            <v>12,04,</v>
          </cell>
          <cell r="Y5" t="str">
            <v>15,03,</v>
          </cell>
          <cell r="Z5" t="str">
            <v>22,03,</v>
          </cell>
          <cell r="AA5" t="str">
            <v>29,03,</v>
          </cell>
          <cell r="AB5" t="str">
            <v>05,04,</v>
          </cell>
        </row>
        <row r="6">
          <cell r="E6">
            <v>76300.042000000001</v>
          </cell>
          <cell r="F6">
            <v>43936.724999999991</v>
          </cell>
          <cell r="I6">
            <v>77094.958999999988</v>
          </cell>
          <cell r="J6">
            <v>-794.91700000000014</v>
          </cell>
          <cell r="K6">
            <v>16590</v>
          </cell>
          <cell r="L6">
            <v>14130</v>
          </cell>
          <cell r="M6">
            <v>15850</v>
          </cell>
          <cell r="N6">
            <v>0</v>
          </cell>
          <cell r="O6">
            <v>0</v>
          </cell>
          <cell r="P6">
            <v>0</v>
          </cell>
          <cell r="Q6">
            <v>16570</v>
          </cell>
          <cell r="R6">
            <v>17970</v>
          </cell>
          <cell r="S6">
            <v>15260.008399999999</v>
          </cell>
          <cell r="T6">
            <v>20180</v>
          </cell>
          <cell r="W6">
            <v>0</v>
          </cell>
          <cell r="X6">
            <v>0</v>
          </cell>
          <cell r="Y6">
            <v>13706.7482</v>
          </cell>
          <cell r="Z6">
            <v>14319.495200000003</v>
          </cell>
          <cell r="AA6">
            <v>14971.542799999999</v>
          </cell>
          <cell r="AB6">
            <v>18501.071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64</v>
          </cell>
          <cell r="D7">
            <v>424</v>
          </cell>
          <cell r="E7">
            <v>242</v>
          </cell>
          <cell r="F7">
            <v>187</v>
          </cell>
          <cell r="G7">
            <v>0.4</v>
          </cell>
          <cell r="H7">
            <v>60</v>
          </cell>
          <cell r="I7">
            <v>256</v>
          </cell>
          <cell r="J7">
            <v>-14</v>
          </cell>
          <cell r="K7">
            <v>80</v>
          </cell>
          <cell r="L7">
            <v>40</v>
          </cell>
          <cell r="M7">
            <v>0</v>
          </cell>
          <cell r="Q7">
            <v>80</v>
          </cell>
          <cell r="S7">
            <v>48.4</v>
          </cell>
          <cell r="T7">
            <v>80</v>
          </cell>
          <cell r="U7">
            <v>9.6487603305785132</v>
          </cell>
          <cell r="V7">
            <v>3.8636363636363638</v>
          </cell>
          <cell r="Y7">
            <v>54.6</v>
          </cell>
          <cell r="Z7">
            <v>39</v>
          </cell>
          <cell r="AA7">
            <v>53.6</v>
          </cell>
          <cell r="AB7">
            <v>46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35.991999999999997</v>
          </cell>
          <cell r="D8">
            <v>308.50700000000001</v>
          </cell>
          <cell r="E8">
            <v>192.15799999999999</v>
          </cell>
          <cell r="F8">
            <v>138.65700000000001</v>
          </cell>
          <cell r="G8">
            <v>1</v>
          </cell>
          <cell r="H8">
            <v>45</v>
          </cell>
          <cell r="I8">
            <v>200.1</v>
          </cell>
          <cell r="J8">
            <v>-7.9420000000000073</v>
          </cell>
          <cell r="K8">
            <v>50</v>
          </cell>
          <cell r="L8">
            <v>0</v>
          </cell>
          <cell r="M8">
            <v>50</v>
          </cell>
          <cell r="Q8">
            <v>30</v>
          </cell>
          <cell r="R8">
            <v>40</v>
          </cell>
          <cell r="S8">
            <v>38.431599999999996</v>
          </cell>
          <cell r="T8">
            <v>50</v>
          </cell>
          <cell r="U8">
            <v>9.3323462983586438</v>
          </cell>
          <cell r="V8">
            <v>3.6078903818732506</v>
          </cell>
          <cell r="Y8">
            <v>24.0518</v>
          </cell>
          <cell r="Z8">
            <v>25.933600000000002</v>
          </cell>
          <cell r="AA8">
            <v>41.702199999999998</v>
          </cell>
          <cell r="AB8">
            <v>32.92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1212.9090000000001</v>
          </cell>
          <cell r="D9">
            <v>1365.7909999999999</v>
          </cell>
          <cell r="E9">
            <v>1506.6220000000001</v>
          </cell>
          <cell r="F9">
            <v>873.93499999999995</v>
          </cell>
          <cell r="G9">
            <v>1</v>
          </cell>
          <cell r="H9">
            <v>45</v>
          </cell>
          <cell r="I9">
            <v>1494.4</v>
          </cell>
          <cell r="J9">
            <v>12.22199999999998</v>
          </cell>
          <cell r="K9">
            <v>300</v>
          </cell>
          <cell r="L9">
            <v>500</v>
          </cell>
          <cell r="M9">
            <v>400</v>
          </cell>
          <cell r="Q9">
            <v>200</v>
          </cell>
          <cell r="R9">
            <v>300</v>
          </cell>
          <cell r="S9">
            <v>301.32440000000003</v>
          </cell>
          <cell r="T9">
            <v>400</v>
          </cell>
          <cell r="U9">
            <v>9.8695459113168393</v>
          </cell>
          <cell r="V9">
            <v>2.9003127526347017</v>
          </cell>
          <cell r="Y9">
            <v>276.52139999999997</v>
          </cell>
          <cell r="Z9">
            <v>297.87739999999997</v>
          </cell>
          <cell r="AA9">
            <v>298.45799999999997</v>
          </cell>
          <cell r="AB9">
            <v>253.86199999999999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2072.2449999999999</v>
          </cell>
          <cell r="D10">
            <v>1393.2429999999999</v>
          </cell>
          <cell r="E10">
            <v>1746.8920000000001</v>
          </cell>
          <cell r="F10">
            <v>1406.9359999999999</v>
          </cell>
          <cell r="G10">
            <v>1</v>
          </cell>
          <cell r="H10">
            <v>60</v>
          </cell>
          <cell r="I10">
            <v>1737.2</v>
          </cell>
          <cell r="J10">
            <v>9.6920000000000073</v>
          </cell>
          <cell r="K10">
            <v>400</v>
          </cell>
          <cell r="L10">
            <v>400</v>
          </cell>
          <cell r="M10">
            <v>650</v>
          </cell>
          <cell r="Q10">
            <v>300</v>
          </cell>
          <cell r="R10">
            <v>600</v>
          </cell>
          <cell r="S10">
            <v>349.3784</v>
          </cell>
          <cell r="T10">
            <v>400</v>
          </cell>
          <cell r="U10">
            <v>11.898091009633108</v>
          </cell>
          <cell r="V10">
            <v>4.0269690398719549</v>
          </cell>
          <cell r="Y10">
            <v>352.11799999999999</v>
          </cell>
          <cell r="Z10">
            <v>345.05840000000001</v>
          </cell>
          <cell r="AA10">
            <v>400.61279999999999</v>
          </cell>
          <cell r="AB10">
            <v>369.452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87.968999999999994</v>
          </cell>
          <cell r="E11">
            <v>44.777000000000001</v>
          </cell>
          <cell r="F11">
            <v>42.86</v>
          </cell>
          <cell r="G11">
            <v>1</v>
          </cell>
          <cell r="H11">
            <v>120</v>
          </cell>
          <cell r="I11">
            <v>42.496000000000002</v>
          </cell>
          <cell r="J11">
            <v>2.2809999999999988</v>
          </cell>
          <cell r="K11">
            <v>20</v>
          </cell>
          <cell r="L11">
            <v>0</v>
          </cell>
          <cell r="M11">
            <v>0</v>
          </cell>
          <cell r="R11">
            <v>50</v>
          </cell>
          <cell r="S11">
            <v>8.9554000000000009</v>
          </cell>
          <cell r="T11">
            <v>30</v>
          </cell>
          <cell r="U11">
            <v>15.952386269736696</v>
          </cell>
          <cell r="V11">
            <v>4.7859392098622058</v>
          </cell>
          <cell r="Y11">
            <v>8.8346</v>
          </cell>
          <cell r="Z11">
            <v>9.8412000000000006</v>
          </cell>
          <cell r="AA11">
            <v>6.9657999999999998</v>
          </cell>
          <cell r="AB11">
            <v>16.366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51.320999999999998</v>
          </cell>
          <cell r="D12">
            <v>167.58099999999999</v>
          </cell>
          <cell r="E12">
            <v>105.46599999999999</v>
          </cell>
          <cell r="F12">
            <v>75.777000000000001</v>
          </cell>
          <cell r="G12">
            <v>1</v>
          </cell>
          <cell r="H12">
            <v>60</v>
          </cell>
          <cell r="I12">
            <v>104</v>
          </cell>
          <cell r="J12">
            <v>1.465999999999994</v>
          </cell>
          <cell r="K12">
            <v>30</v>
          </cell>
          <cell r="L12">
            <v>50</v>
          </cell>
          <cell r="M12">
            <v>0</v>
          </cell>
          <cell r="R12">
            <v>40</v>
          </cell>
          <cell r="S12">
            <v>21.0932</v>
          </cell>
          <cell r="U12">
            <v>9.2815220070923328</v>
          </cell>
          <cell r="V12">
            <v>3.5924847818254224</v>
          </cell>
          <cell r="Y12">
            <v>21.602399999999999</v>
          </cell>
          <cell r="Z12">
            <v>17.571999999999999</v>
          </cell>
          <cell r="AA12">
            <v>22.502000000000002</v>
          </cell>
          <cell r="AB12">
            <v>28.463000000000001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433.46300000000002</v>
          </cell>
          <cell r="D13">
            <v>255.32499999999999</v>
          </cell>
          <cell r="E13">
            <v>392.827</v>
          </cell>
          <cell r="F13">
            <v>233.76</v>
          </cell>
          <cell r="G13">
            <v>1</v>
          </cell>
          <cell r="H13">
            <v>60</v>
          </cell>
          <cell r="I13">
            <v>388.55</v>
          </cell>
          <cell r="J13">
            <v>4.2769999999999868</v>
          </cell>
          <cell r="K13">
            <v>0</v>
          </cell>
          <cell r="L13">
            <v>150</v>
          </cell>
          <cell r="M13">
            <v>100</v>
          </cell>
          <cell r="Q13">
            <v>100</v>
          </cell>
          <cell r="R13">
            <v>100</v>
          </cell>
          <cell r="S13">
            <v>78.565399999999997</v>
          </cell>
          <cell r="T13">
            <v>200</v>
          </cell>
          <cell r="U13">
            <v>11.24871762887989</v>
          </cell>
          <cell r="V13">
            <v>2.9753555636450653</v>
          </cell>
          <cell r="Y13">
            <v>76.856399999999994</v>
          </cell>
          <cell r="Z13">
            <v>87.017399999999995</v>
          </cell>
          <cell r="AA13">
            <v>69.856999999999999</v>
          </cell>
          <cell r="AB13">
            <v>93.016999999999996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464</v>
          </cell>
          <cell r="D14">
            <v>511</v>
          </cell>
          <cell r="E14">
            <v>455</v>
          </cell>
          <cell r="F14">
            <v>514</v>
          </cell>
          <cell r="G14">
            <v>0.25</v>
          </cell>
          <cell r="H14">
            <v>120</v>
          </cell>
          <cell r="I14">
            <v>459</v>
          </cell>
          <cell r="J14">
            <v>-4</v>
          </cell>
          <cell r="K14">
            <v>400</v>
          </cell>
          <cell r="L14">
            <v>0</v>
          </cell>
          <cell r="M14">
            <v>0</v>
          </cell>
          <cell r="S14">
            <v>91</v>
          </cell>
          <cell r="T14">
            <v>400</v>
          </cell>
          <cell r="U14">
            <v>14.43956043956044</v>
          </cell>
          <cell r="V14">
            <v>5.6483516483516487</v>
          </cell>
          <cell r="Y14">
            <v>87.6</v>
          </cell>
          <cell r="Z14">
            <v>82.6</v>
          </cell>
          <cell r="AA14">
            <v>92.2</v>
          </cell>
          <cell r="AB14">
            <v>126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44.594000000000001</v>
          </cell>
          <cell r="D15">
            <v>12.03</v>
          </cell>
          <cell r="E15">
            <v>32.692999999999998</v>
          </cell>
          <cell r="F15">
            <v>11.901</v>
          </cell>
          <cell r="G15">
            <v>1</v>
          </cell>
          <cell r="H15">
            <v>30</v>
          </cell>
          <cell r="I15">
            <v>33</v>
          </cell>
          <cell r="J15">
            <v>-0.30700000000000216</v>
          </cell>
          <cell r="K15">
            <v>0</v>
          </cell>
          <cell r="L15">
            <v>20</v>
          </cell>
          <cell r="M15">
            <v>0</v>
          </cell>
          <cell r="Q15">
            <v>10</v>
          </cell>
          <cell r="R15">
            <v>10</v>
          </cell>
          <cell r="S15">
            <v>6.5385999999999997</v>
          </cell>
          <cell r="T15">
            <v>10</v>
          </cell>
          <cell r="U15">
            <v>9.4670112868198082</v>
          </cell>
          <cell r="V15">
            <v>1.8201143975774632</v>
          </cell>
          <cell r="Y15">
            <v>1.7922</v>
          </cell>
          <cell r="Z15">
            <v>7.117</v>
          </cell>
          <cell r="AA15">
            <v>2.9582000000000002</v>
          </cell>
          <cell r="AB15">
            <v>0</v>
          </cell>
          <cell r="AC15" t="str">
            <v>?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22.469000000000001</v>
          </cell>
          <cell r="D16">
            <v>95.929000000000002</v>
          </cell>
          <cell r="E16">
            <v>51.603000000000002</v>
          </cell>
          <cell r="F16">
            <v>11.79</v>
          </cell>
          <cell r="G16">
            <v>0</v>
          </cell>
          <cell r="H16">
            <v>30</v>
          </cell>
          <cell r="I16">
            <v>60</v>
          </cell>
          <cell r="J16">
            <v>-8.3969999999999985</v>
          </cell>
          <cell r="K16">
            <v>10</v>
          </cell>
          <cell r="L16">
            <v>40</v>
          </cell>
          <cell r="M16">
            <v>0</v>
          </cell>
          <cell r="S16">
            <v>10.320600000000001</v>
          </cell>
          <cell r="U16">
            <v>5.9870550161812295</v>
          </cell>
          <cell r="V16">
            <v>1.1423754432881807</v>
          </cell>
          <cell r="Y16">
            <v>7.3079999999999998</v>
          </cell>
          <cell r="Z16">
            <v>7.0936000000000003</v>
          </cell>
          <cell r="AA16">
            <v>7.7477999999999998</v>
          </cell>
          <cell r="AB16">
            <v>0</v>
          </cell>
          <cell r="AC16" t="str">
            <v>вывод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506.50299999999999</v>
          </cell>
          <cell r="D17">
            <v>177.42500000000001</v>
          </cell>
          <cell r="E17">
            <v>531</v>
          </cell>
          <cell r="F17">
            <v>238</v>
          </cell>
          <cell r="G17">
            <v>1</v>
          </cell>
          <cell r="H17">
            <v>60</v>
          </cell>
          <cell r="I17">
            <v>506.1</v>
          </cell>
          <cell r="J17">
            <v>24.899999999999977</v>
          </cell>
          <cell r="K17">
            <v>150</v>
          </cell>
          <cell r="L17">
            <v>100</v>
          </cell>
          <cell r="M17">
            <v>0</v>
          </cell>
          <cell r="Q17">
            <v>150</v>
          </cell>
          <cell r="R17">
            <v>100</v>
          </cell>
          <cell r="S17">
            <v>106.2</v>
          </cell>
          <cell r="T17">
            <v>100</v>
          </cell>
          <cell r="U17">
            <v>7.8907721280602638</v>
          </cell>
          <cell r="V17">
            <v>2.2410546139359697</v>
          </cell>
          <cell r="Y17">
            <v>127.2</v>
          </cell>
          <cell r="Z17">
            <v>110.4</v>
          </cell>
          <cell r="AA17">
            <v>93.4</v>
          </cell>
          <cell r="AB17">
            <v>98.665999999999997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60.18</v>
          </cell>
          <cell r="D18">
            <v>142.99799999999999</v>
          </cell>
          <cell r="E18">
            <v>89.844999999999999</v>
          </cell>
          <cell r="F18">
            <v>77.980999999999995</v>
          </cell>
          <cell r="G18">
            <v>1</v>
          </cell>
          <cell r="H18">
            <v>60</v>
          </cell>
          <cell r="I18">
            <v>92.2</v>
          </cell>
          <cell r="J18">
            <v>-2.355000000000004</v>
          </cell>
          <cell r="K18">
            <v>20</v>
          </cell>
          <cell r="L18">
            <v>0</v>
          </cell>
          <cell r="M18">
            <v>0</v>
          </cell>
          <cell r="Q18">
            <v>30</v>
          </cell>
          <cell r="R18">
            <v>20</v>
          </cell>
          <cell r="S18">
            <v>17.969000000000001</v>
          </cell>
          <cell r="T18">
            <v>20</v>
          </cell>
          <cell r="U18">
            <v>9.3483777617007053</v>
          </cell>
          <cell r="V18">
            <v>4.3397517947576372</v>
          </cell>
          <cell r="Y18">
            <v>21.6892</v>
          </cell>
          <cell r="Z18">
            <v>16.4298</v>
          </cell>
          <cell r="AA18">
            <v>19.586199999999998</v>
          </cell>
          <cell r="AB18">
            <v>19.283999999999999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228.87</v>
          </cell>
          <cell r="D19">
            <v>371.00799999999998</v>
          </cell>
          <cell r="E19">
            <v>395.98899999999998</v>
          </cell>
          <cell r="F19">
            <v>191.892</v>
          </cell>
          <cell r="G19">
            <v>1</v>
          </cell>
          <cell r="H19">
            <v>45</v>
          </cell>
          <cell r="I19">
            <v>385.2</v>
          </cell>
          <cell r="J19">
            <v>10.788999999999987</v>
          </cell>
          <cell r="K19">
            <v>100</v>
          </cell>
          <cell r="L19">
            <v>50</v>
          </cell>
          <cell r="M19">
            <v>100</v>
          </cell>
          <cell r="Q19">
            <v>120</v>
          </cell>
          <cell r="R19">
            <v>100</v>
          </cell>
          <cell r="S19">
            <v>79.197800000000001</v>
          </cell>
          <cell r="T19">
            <v>120</v>
          </cell>
          <cell r="U19">
            <v>9.8726479775953386</v>
          </cell>
          <cell r="V19">
            <v>2.4229460919368973</v>
          </cell>
          <cell r="Y19">
            <v>66.375199999999992</v>
          </cell>
          <cell r="Z19">
            <v>67.025599999999997</v>
          </cell>
          <cell r="AA19">
            <v>71.152000000000001</v>
          </cell>
          <cell r="AB19">
            <v>126.572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806</v>
          </cell>
          <cell r="D20">
            <v>822</v>
          </cell>
          <cell r="E20">
            <v>656</v>
          </cell>
          <cell r="F20">
            <v>944</v>
          </cell>
          <cell r="G20">
            <v>0.25</v>
          </cell>
          <cell r="H20">
            <v>120</v>
          </cell>
          <cell r="I20">
            <v>674</v>
          </cell>
          <cell r="J20">
            <v>-18</v>
          </cell>
          <cell r="K20">
            <v>400</v>
          </cell>
          <cell r="L20">
            <v>0</v>
          </cell>
          <cell r="M20">
            <v>0</v>
          </cell>
          <cell r="S20">
            <v>131.19999999999999</v>
          </cell>
          <cell r="T20">
            <v>600</v>
          </cell>
          <cell r="U20">
            <v>14.817073170731708</v>
          </cell>
          <cell r="V20">
            <v>7.1951219512195133</v>
          </cell>
          <cell r="Y20">
            <v>154.4</v>
          </cell>
          <cell r="Z20">
            <v>159.4</v>
          </cell>
          <cell r="AA20">
            <v>146.80000000000001</v>
          </cell>
          <cell r="AB20">
            <v>154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488.13</v>
          </cell>
          <cell r="D21">
            <v>871.58199999999999</v>
          </cell>
          <cell r="E21">
            <v>827.02599999999995</v>
          </cell>
          <cell r="F21">
            <v>490.81700000000001</v>
          </cell>
          <cell r="G21">
            <v>1</v>
          </cell>
          <cell r="H21">
            <v>45</v>
          </cell>
          <cell r="I21">
            <v>811.69799999999998</v>
          </cell>
          <cell r="J21">
            <v>15.327999999999975</v>
          </cell>
          <cell r="K21">
            <v>200</v>
          </cell>
          <cell r="L21">
            <v>250</v>
          </cell>
          <cell r="M21">
            <v>120</v>
          </cell>
          <cell r="Q21">
            <v>150</v>
          </cell>
          <cell r="R21">
            <v>200</v>
          </cell>
          <cell r="S21">
            <v>165.40519999999998</v>
          </cell>
          <cell r="T21">
            <v>220</v>
          </cell>
          <cell r="U21">
            <v>9.8595267863404548</v>
          </cell>
          <cell r="V21">
            <v>2.96736136469712</v>
          </cell>
          <cell r="Y21">
            <v>152.88380000000001</v>
          </cell>
          <cell r="Z21">
            <v>151.70160000000001</v>
          </cell>
          <cell r="AA21">
            <v>164.75979999999998</v>
          </cell>
          <cell r="AB21">
            <v>198.501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1322</v>
          </cell>
          <cell r="D22">
            <v>2603</v>
          </cell>
          <cell r="E22">
            <v>2262</v>
          </cell>
          <cell r="F22">
            <v>1057</v>
          </cell>
          <cell r="G22">
            <v>0.12</v>
          </cell>
          <cell r="H22">
            <v>60</v>
          </cell>
          <cell r="I22">
            <v>2288</v>
          </cell>
          <cell r="J22">
            <v>-26</v>
          </cell>
          <cell r="K22">
            <v>400</v>
          </cell>
          <cell r="L22">
            <v>400</v>
          </cell>
          <cell r="M22">
            <v>600</v>
          </cell>
          <cell r="Q22">
            <v>600</v>
          </cell>
          <cell r="R22">
            <v>600</v>
          </cell>
          <cell r="S22">
            <v>452.4</v>
          </cell>
          <cell r="T22">
            <v>600</v>
          </cell>
          <cell r="U22">
            <v>9.4098143236074279</v>
          </cell>
          <cell r="V22">
            <v>2.336427939876216</v>
          </cell>
          <cell r="Y22">
            <v>459.6</v>
          </cell>
          <cell r="Z22">
            <v>392.6</v>
          </cell>
          <cell r="AA22">
            <v>403.2</v>
          </cell>
          <cell r="AB22">
            <v>578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919</v>
          </cell>
          <cell r="D23">
            <v>822</v>
          </cell>
          <cell r="E23">
            <v>1021</v>
          </cell>
          <cell r="F23">
            <v>697</v>
          </cell>
          <cell r="G23">
            <v>0.25</v>
          </cell>
          <cell r="H23">
            <v>120</v>
          </cell>
          <cell r="I23">
            <v>1042</v>
          </cell>
          <cell r="J23">
            <v>-21</v>
          </cell>
          <cell r="K23">
            <v>200</v>
          </cell>
          <cell r="L23">
            <v>0</v>
          </cell>
          <cell r="M23">
            <v>600</v>
          </cell>
          <cell r="R23">
            <v>600</v>
          </cell>
          <cell r="S23">
            <v>204.2</v>
          </cell>
          <cell r="T23">
            <v>800</v>
          </cell>
          <cell r="U23">
            <v>14.187071498530853</v>
          </cell>
          <cell r="V23">
            <v>3.4133202742409403</v>
          </cell>
          <cell r="Y23">
            <v>165.6</v>
          </cell>
          <cell r="Z23">
            <v>154.80000000000001</v>
          </cell>
          <cell r="AA23">
            <v>142</v>
          </cell>
          <cell r="AB23">
            <v>228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167.066</v>
          </cell>
          <cell r="D24">
            <v>7.9779999999999998</v>
          </cell>
          <cell r="E24">
            <v>57.537999999999997</v>
          </cell>
          <cell r="F24">
            <v>108.379</v>
          </cell>
          <cell r="G24">
            <v>1</v>
          </cell>
          <cell r="H24">
            <v>120</v>
          </cell>
          <cell r="I24">
            <v>55.713000000000001</v>
          </cell>
          <cell r="J24">
            <v>1.8249999999999957</v>
          </cell>
          <cell r="K24">
            <v>0</v>
          </cell>
          <cell r="L24">
            <v>0</v>
          </cell>
          <cell r="M24">
            <v>0</v>
          </cell>
          <cell r="S24">
            <v>11.5076</v>
          </cell>
          <cell r="T24">
            <v>80</v>
          </cell>
          <cell r="U24">
            <v>16.369964197573779</v>
          </cell>
          <cell r="V24">
            <v>9.4180367756960628</v>
          </cell>
          <cell r="Y24">
            <v>13.1082</v>
          </cell>
          <cell r="Z24">
            <v>10.9526</v>
          </cell>
          <cell r="AA24">
            <v>8.7463999999999995</v>
          </cell>
          <cell r="AB24">
            <v>15.162000000000001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40.997</v>
          </cell>
          <cell r="D25">
            <v>208.49199999999999</v>
          </cell>
          <cell r="E25">
            <v>146.821</v>
          </cell>
          <cell r="F25">
            <v>55.131999999999998</v>
          </cell>
          <cell r="G25">
            <v>1</v>
          </cell>
          <cell r="H25">
            <v>45</v>
          </cell>
          <cell r="I25">
            <v>152.4</v>
          </cell>
          <cell r="J25">
            <v>-5.5790000000000077</v>
          </cell>
          <cell r="K25">
            <v>30</v>
          </cell>
          <cell r="L25">
            <v>0</v>
          </cell>
          <cell r="M25">
            <v>80</v>
          </cell>
          <cell r="Q25">
            <v>40</v>
          </cell>
          <cell r="R25">
            <v>30</v>
          </cell>
          <cell r="S25">
            <v>29.3642</v>
          </cell>
          <cell r="T25">
            <v>40</v>
          </cell>
          <cell r="U25">
            <v>9.3696405827504243</v>
          </cell>
          <cell r="V25">
            <v>1.8775243323502768</v>
          </cell>
          <cell r="Y25">
            <v>28.657600000000002</v>
          </cell>
          <cell r="Z25">
            <v>19.339199999999998</v>
          </cell>
          <cell r="AA25">
            <v>24.787600000000001</v>
          </cell>
          <cell r="AB25">
            <v>34.54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162.179</v>
          </cell>
          <cell r="D26">
            <v>508.39600000000002</v>
          </cell>
          <cell r="E26">
            <v>346.75299999999999</v>
          </cell>
          <cell r="F26">
            <v>275.846</v>
          </cell>
          <cell r="G26">
            <v>1</v>
          </cell>
          <cell r="H26">
            <v>60</v>
          </cell>
          <cell r="I26">
            <v>331.4</v>
          </cell>
          <cell r="J26">
            <v>15.353000000000009</v>
          </cell>
          <cell r="K26">
            <v>100</v>
          </cell>
          <cell r="L26">
            <v>0</v>
          </cell>
          <cell r="M26">
            <v>100</v>
          </cell>
          <cell r="Q26">
            <v>100</v>
          </cell>
          <cell r="S26">
            <v>69.3506</v>
          </cell>
          <cell r="T26">
            <v>200</v>
          </cell>
          <cell r="U26">
            <v>11.187300470363631</v>
          </cell>
          <cell r="V26">
            <v>3.9775575121195779</v>
          </cell>
          <cell r="Y26">
            <v>72.602800000000002</v>
          </cell>
          <cell r="Z26">
            <v>61.696600000000004</v>
          </cell>
          <cell r="AA26">
            <v>77.6982</v>
          </cell>
          <cell r="AB26">
            <v>74.492000000000004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587</v>
          </cell>
          <cell r="D27">
            <v>475</v>
          </cell>
          <cell r="E27">
            <v>747</v>
          </cell>
          <cell r="F27">
            <v>278</v>
          </cell>
          <cell r="G27">
            <v>0.22</v>
          </cell>
          <cell r="H27">
            <v>120</v>
          </cell>
          <cell r="I27">
            <v>768</v>
          </cell>
          <cell r="J27">
            <v>-21</v>
          </cell>
          <cell r="K27">
            <v>200</v>
          </cell>
          <cell r="L27">
            <v>200</v>
          </cell>
          <cell r="M27">
            <v>200</v>
          </cell>
          <cell r="Q27">
            <v>200</v>
          </cell>
          <cell r="R27">
            <v>200</v>
          </cell>
          <cell r="S27">
            <v>149.4</v>
          </cell>
          <cell r="T27">
            <v>200</v>
          </cell>
          <cell r="U27">
            <v>9.8929049531459174</v>
          </cell>
          <cell r="V27">
            <v>1.8607764390896919</v>
          </cell>
          <cell r="Y27">
            <v>119</v>
          </cell>
          <cell r="Z27">
            <v>149.6</v>
          </cell>
          <cell r="AA27">
            <v>131</v>
          </cell>
          <cell r="AB27">
            <v>160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508</v>
          </cell>
          <cell r="D28">
            <v>917</v>
          </cell>
          <cell r="E28">
            <v>1058</v>
          </cell>
          <cell r="F28">
            <v>271</v>
          </cell>
          <cell r="G28">
            <v>0.35</v>
          </cell>
          <cell r="H28">
            <v>45</v>
          </cell>
          <cell r="I28">
            <v>1080</v>
          </cell>
          <cell r="J28">
            <v>-22</v>
          </cell>
          <cell r="K28">
            <v>200</v>
          </cell>
          <cell r="L28">
            <v>200</v>
          </cell>
          <cell r="M28">
            <v>480</v>
          </cell>
          <cell r="Q28">
            <v>360</v>
          </cell>
          <cell r="R28">
            <v>200</v>
          </cell>
          <cell r="S28">
            <v>211.6</v>
          </cell>
          <cell r="T28">
            <v>280</v>
          </cell>
          <cell r="U28">
            <v>9.4092627599243865</v>
          </cell>
          <cell r="V28">
            <v>1.2807183364839321</v>
          </cell>
          <cell r="Y28">
            <v>119.8</v>
          </cell>
          <cell r="Z28">
            <v>162</v>
          </cell>
          <cell r="AA28">
            <v>171.6</v>
          </cell>
          <cell r="AB28">
            <v>278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175.916</v>
          </cell>
          <cell r="D29">
            <v>75.078000000000003</v>
          </cell>
          <cell r="E29">
            <v>209.608</v>
          </cell>
          <cell r="F29">
            <v>23.981000000000002</v>
          </cell>
          <cell r="G29">
            <v>1</v>
          </cell>
          <cell r="H29">
            <v>45</v>
          </cell>
          <cell r="I29">
            <v>199</v>
          </cell>
          <cell r="J29">
            <v>10.608000000000004</v>
          </cell>
          <cell r="K29">
            <v>30</v>
          </cell>
          <cell r="L29">
            <v>80</v>
          </cell>
          <cell r="M29">
            <v>60</v>
          </cell>
          <cell r="Q29">
            <v>100</v>
          </cell>
          <cell r="R29">
            <v>50</v>
          </cell>
          <cell r="S29">
            <v>41.921599999999998</v>
          </cell>
          <cell r="T29">
            <v>80</v>
          </cell>
          <cell r="U29">
            <v>10.113664554787986</v>
          </cell>
          <cell r="V29">
            <v>0.57204400595397131</v>
          </cell>
          <cell r="Y29">
            <v>34.888199999999998</v>
          </cell>
          <cell r="Z29">
            <v>36.637</v>
          </cell>
          <cell r="AA29">
            <v>28.935600000000001</v>
          </cell>
          <cell r="AB29">
            <v>58.936999999999998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73</v>
          </cell>
          <cell r="D30">
            <v>354</v>
          </cell>
          <cell r="E30">
            <v>308</v>
          </cell>
          <cell r="F30">
            <v>93</v>
          </cell>
          <cell r="G30">
            <v>0.6</v>
          </cell>
          <cell r="H30">
            <v>45</v>
          </cell>
          <cell r="I30">
            <v>318</v>
          </cell>
          <cell r="J30">
            <v>-10</v>
          </cell>
          <cell r="K30">
            <v>40</v>
          </cell>
          <cell r="L30">
            <v>80</v>
          </cell>
          <cell r="M30">
            <v>120</v>
          </cell>
          <cell r="Q30">
            <v>40</v>
          </cell>
          <cell r="R30">
            <v>80</v>
          </cell>
          <cell r="S30">
            <v>61.6</v>
          </cell>
          <cell r="T30">
            <v>40</v>
          </cell>
          <cell r="U30">
            <v>8.0032467532467528</v>
          </cell>
          <cell r="V30">
            <v>1.5097402597402596</v>
          </cell>
          <cell r="Y30">
            <v>59.2</v>
          </cell>
          <cell r="Z30">
            <v>49.6</v>
          </cell>
          <cell r="AA30">
            <v>66.2</v>
          </cell>
          <cell r="AB30">
            <v>45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6.0149999999999997</v>
          </cell>
          <cell r="D31">
            <v>18.114999999999998</v>
          </cell>
          <cell r="E31">
            <v>6.0149999999999997</v>
          </cell>
          <cell r="F31">
            <v>12.08</v>
          </cell>
          <cell r="G31">
            <v>1</v>
          </cell>
          <cell r="H31" t="e">
            <v>#N/A</v>
          </cell>
          <cell r="I31">
            <v>6.1</v>
          </cell>
          <cell r="J31">
            <v>-8.4999999999999964E-2</v>
          </cell>
          <cell r="K31">
            <v>0</v>
          </cell>
          <cell r="L31">
            <v>0</v>
          </cell>
          <cell r="M31">
            <v>0</v>
          </cell>
          <cell r="S31">
            <v>1.2029999999999998</v>
          </cell>
          <cell r="U31">
            <v>10.041562759767251</v>
          </cell>
          <cell r="V31">
            <v>10.041562759767251</v>
          </cell>
          <cell r="Y31">
            <v>2</v>
          </cell>
          <cell r="Z31">
            <v>2</v>
          </cell>
          <cell r="AA31">
            <v>1.2070000000000001</v>
          </cell>
          <cell r="AB31">
            <v>0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137.107</v>
          </cell>
          <cell r="D32">
            <v>312.93299999999999</v>
          </cell>
          <cell r="E32">
            <v>257.35300000000001</v>
          </cell>
          <cell r="F32">
            <v>117.94</v>
          </cell>
          <cell r="G32">
            <v>0</v>
          </cell>
          <cell r="H32">
            <v>45</v>
          </cell>
          <cell r="I32">
            <v>261.10000000000002</v>
          </cell>
          <cell r="J32">
            <v>-3.7470000000000141</v>
          </cell>
          <cell r="K32">
            <v>0</v>
          </cell>
          <cell r="L32">
            <v>0</v>
          </cell>
          <cell r="M32">
            <v>0</v>
          </cell>
          <cell r="S32">
            <v>51.470600000000005</v>
          </cell>
          <cell r="U32">
            <v>2.291405190535956</v>
          </cell>
          <cell r="V32">
            <v>2.291405190535956</v>
          </cell>
          <cell r="Y32">
            <v>42.788400000000003</v>
          </cell>
          <cell r="Z32">
            <v>49.545200000000001</v>
          </cell>
          <cell r="AA32">
            <v>57.9876</v>
          </cell>
          <cell r="AB32">
            <v>79.828000000000003</v>
          </cell>
          <cell r="AC32" t="str">
            <v>зав выв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1102</v>
          </cell>
          <cell r="D33">
            <v>287</v>
          </cell>
          <cell r="E33">
            <v>1040</v>
          </cell>
          <cell r="F33">
            <v>218</v>
          </cell>
          <cell r="G33">
            <v>0</v>
          </cell>
          <cell r="H33">
            <v>45</v>
          </cell>
          <cell r="I33">
            <v>1051</v>
          </cell>
          <cell r="J33">
            <v>-11</v>
          </cell>
          <cell r="K33">
            <v>0</v>
          </cell>
          <cell r="L33">
            <v>0</v>
          </cell>
          <cell r="M33">
            <v>0</v>
          </cell>
          <cell r="S33">
            <v>208</v>
          </cell>
          <cell r="U33">
            <v>1.0480769230769231</v>
          </cell>
          <cell r="V33">
            <v>1.0480769230769231</v>
          </cell>
          <cell r="Y33">
            <v>173</v>
          </cell>
          <cell r="Z33">
            <v>183.6</v>
          </cell>
          <cell r="AA33">
            <v>134.80000000000001</v>
          </cell>
          <cell r="AB33">
            <v>336</v>
          </cell>
          <cell r="AC33" t="str">
            <v>зав выв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1244.5550000000001</v>
          </cell>
          <cell r="D34">
            <v>2588.7649999999999</v>
          </cell>
          <cell r="E34">
            <v>2451</v>
          </cell>
          <cell r="F34">
            <v>1161</v>
          </cell>
          <cell r="G34">
            <v>1</v>
          </cell>
          <cell r="H34">
            <v>45</v>
          </cell>
          <cell r="I34">
            <v>2097.0320000000002</v>
          </cell>
          <cell r="J34">
            <v>353.96799999999985</v>
          </cell>
          <cell r="K34">
            <v>500</v>
          </cell>
          <cell r="L34">
            <v>1370</v>
          </cell>
          <cell r="M34">
            <v>400</v>
          </cell>
          <cell r="Q34">
            <v>200</v>
          </cell>
          <cell r="R34">
            <v>500</v>
          </cell>
          <cell r="S34">
            <v>490.2</v>
          </cell>
          <cell r="T34">
            <v>700</v>
          </cell>
          <cell r="U34">
            <v>9.8551611587107306</v>
          </cell>
          <cell r="V34">
            <v>2.3684210526315792</v>
          </cell>
          <cell r="Y34">
            <v>338.2</v>
          </cell>
          <cell r="Z34">
            <v>388.4</v>
          </cell>
          <cell r="AA34">
            <v>445.8</v>
          </cell>
          <cell r="AB34">
            <v>236.73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402.495</v>
          </cell>
          <cell r="D35">
            <v>749.91800000000001</v>
          </cell>
          <cell r="E35">
            <v>625.66700000000003</v>
          </cell>
          <cell r="F35">
            <v>336.22300000000001</v>
          </cell>
          <cell r="G35">
            <v>1</v>
          </cell>
          <cell r="H35">
            <v>45</v>
          </cell>
          <cell r="I35">
            <v>601.4</v>
          </cell>
          <cell r="J35">
            <v>24.267000000000053</v>
          </cell>
          <cell r="K35">
            <v>120</v>
          </cell>
          <cell r="L35">
            <v>200</v>
          </cell>
          <cell r="M35">
            <v>0</v>
          </cell>
          <cell r="Q35">
            <v>150</v>
          </cell>
          <cell r="R35">
            <v>200</v>
          </cell>
          <cell r="S35">
            <v>125.13340000000001</v>
          </cell>
          <cell r="T35">
            <v>200</v>
          </cell>
          <cell r="U35">
            <v>9.6394967290907125</v>
          </cell>
          <cell r="V35">
            <v>2.6869165226869884</v>
          </cell>
          <cell r="Y35">
            <v>106.8296</v>
          </cell>
          <cell r="Z35">
            <v>118.0598</v>
          </cell>
          <cell r="AA35">
            <v>121.6704</v>
          </cell>
          <cell r="AB35">
            <v>138.63800000000001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21</v>
          </cell>
          <cell r="D36">
            <v>46</v>
          </cell>
          <cell r="E36">
            <v>22</v>
          </cell>
          <cell r="F36">
            <v>31</v>
          </cell>
          <cell r="G36">
            <v>0.35</v>
          </cell>
          <cell r="H36">
            <v>45</v>
          </cell>
          <cell r="I36">
            <v>24</v>
          </cell>
          <cell r="J36">
            <v>-2</v>
          </cell>
          <cell r="K36">
            <v>0</v>
          </cell>
          <cell r="L36">
            <v>0</v>
          </cell>
          <cell r="M36">
            <v>0</v>
          </cell>
          <cell r="S36">
            <v>4.4000000000000004</v>
          </cell>
          <cell r="U36">
            <v>7.045454545454545</v>
          </cell>
          <cell r="V36">
            <v>7.045454545454545</v>
          </cell>
          <cell r="Y36">
            <v>9</v>
          </cell>
          <cell r="Z36">
            <v>15</v>
          </cell>
          <cell r="AA36">
            <v>6.2</v>
          </cell>
          <cell r="AB36">
            <v>8</v>
          </cell>
          <cell r="AC36" t="str">
            <v>увел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24</v>
          </cell>
          <cell r="D37">
            <v>11</v>
          </cell>
          <cell r="E37">
            <v>13</v>
          </cell>
          <cell r="F37">
            <v>12</v>
          </cell>
          <cell r="G37">
            <v>0</v>
          </cell>
          <cell r="H37">
            <v>45</v>
          </cell>
          <cell r="I37">
            <v>13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S37">
            <v>2.6</v>
          </cell>
          <cell r="U37">
            <v>4.615384615384615</v>
          </cell>
          <cell r="V37">
            <v>4.615384615384615</v>
          </cell>
          <cell r="Y37">
            <v>10.8</v>
          </cell>
          <cell r="Z37">
            <v>8.8000000000000007</v>
          </cell>
          <cell r="AA37">
            <v>6.8</v>
          </cell>
          <cell r="AB37">
            <v>1</v>
          </cell>
          <cell r="AC37" t="str">
            <v>костик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7</v>
          </cell>
          <cell r="D38">
            <v>41</v>
          </cell>
          <cell r="E38">
            <v>33</v>
          </cell>
          <cell r="F38">
            <v>15</v>
          </cell>
          <cell r="G38">
            <v>0</v>
          </cell>
          <cell r="H38">
            <v>45</v>
          </cell>
          <cell r="I38">
            <v>35</v>
          </cell>
          <cell r="J38">
            <v>-2</v>
          </cell>
          <cell r="K38">
            <v>0</v>
          </cell>
          <cell r="L38">
            <v>0</v>
          </cell>
          <cell r="M38">
            <v>0</v>
          </cell>
          <cell r="S38">
            <v>6.6</v>
          </cell>
          <cell r="U38">
            <v>2.2727272727272729</v>
          </cell>
          <cell r="V38">
            <v>2.2727272727272729</v>
          </cell>
          <cell r="Y38">
            <v>8.6</v>
          </cell>
          <cell r="Z38">
            <v>1.6</v>
          </cell>
          <cell r="AA38">
            <v>6.6</v>
          </cell>
          <cell r="AB38">
            <v>3</v>
          </cell>
          <cell r="AC38" t="str">
            <v>зав выв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108</v>
          </cell>
          <cell r="D39">
            <v>400</v>
          </cell>
          <cell r="E39">
            <v>254</v>
          </cell>
          <cell r="F39">
            <v>188</v>
          </cell>
          <cell r="G39">
            <v>0.09</v>
          </cell>
          <cell r="H39">
            <v>45</v>
          </cell>
          <cell r="I39">
            <v>260</v>
          </cell>
          <cell r="J39">
            <v>-6</v>
          </cell>
          <cell r="K39">
            <v>80</v>
          </cell>
          <cell r="L39">
            <v>60</v>
          </cell>
          <cell r="M39">
            <v>60</v>
          </cell>
          <cell r="S39">
            <v>50.8</v>
          </cell>
          <cell r="T39">
            <v>80</v>
          </cell>
          <cell r="U39">
            <v>9.2125984251968518</v>
          </cell>
          <cell r="V39">
            <v>3.7007874015748032</v>
          </cell>
          <cell r="Y39">
            <v>50</v>
          </cell>
          <cell r="Z39">
            <v>55.8</v>
          </cell>
          <cell r="AA39">
            <v>59.2</v>
          </cell>
          <cell r="AB39">
            <v>36</v>
          </cell>
          <cell r="AC39">
            <v>0</v>
          </cell>
          <cell r="AD39" t="e">
            <v>#N/A</v>
          </cell>
        </row>
        <row r="40">
          <cell r="A40" t="str">
            <v>6222 ИТАЛЬЯНСКОЕ АССОРТИ с/в с/н мгс 1/90 ОСТАНКИНО</v>
          </cell>
          <cell r="B40" t="str">
            <v>шт</v>
          </cell>
          <cell r="D40">
            <v>110</v>
          </cell>
          <cell r="E40">
            <v>0</v>
          </cell>
          <cell r="F40">
            <v>110</v>
          </cell>
          <cell r="G40">
            <v>0.09</v>
          </cell>
          <cell r="H40" t="e">
            <v>#N/A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S40">
            <v>0</v>
          </cell>
          <cell r="U40" t="e">
            <v>#DIV/0!</v>
          </cell>
          <cell r="V40" t="e">
            <v>#DIV/0!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e">
            <v>#N/A</v>
          </cell>
          <cell r="AD40" t="e">
            <v>#N/A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170</v>
          </cell>
          <cell r="D41">
            <v>725</v>
          </cell>
          <cell r="E41">
            <v>426</v>
          </cell>
          <cell r="F41">
            <v>356</v>
          </cell>
          <cell r="G41">
            <v>0.09</v>
          </cell>
          <cell r="H41">
            <v>45</v>
          </cell>
          <cell r="I41">
            <v>443</v>
          </cell>
          <cell r="J41">
            <v>-17</v>
          </cell>
          <cell r="K41">
            <v>80</v>
          </cell>
          <cell r="L41">
            <v>0</v>
          </cell>
          <cell r="M41">
            <v>100</v>
          </cell>
          <cell r="Q41">
            <v>60</v>
          </cell>
          <cell r="R41">
            <v>80</v>
          </cell>
          <cell r="S41">
            <v>85.2</v>
          </cell>
          <cell r="T41">
            <v>100</v>
          </cell>
          <cell r="U41">
            <v>9.1079812206572761</v>
          </cell>
          <cell r="V41">
            <v>4.1784037558685441</v>
          </cell>
          <cell r="Y41">
            <v>101.2</v>
          </cell>
          <cell r="Z41">
            <v>96.6</v>
          </cell>
          <cell r="AA41">
            <v>102.2</v>
          </cell>
          <cell r="AB41">
            <v>91</v>
          </cell>
          <cell r="AC41">
            <v>0</v>
          </cell>
          <cell r="AD41">
            <v>0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145</v>
          </cell>
          <cell r="D42">
            <v>186</v>
          </cell>
          <cell r="E42">
            <v>125</v>
          </cell>
          <cell r="F42">
            <v>167</v>
          </cell>
          <cell r="G42">
            <v>0.4</v>
          </cell>
          <cell r="H42">
            <v>60</v>
          </cell>
          <cell r="I42">
            <v>133</v>
          </cell>
          <cell r="J42">
            <v>-8</v>
          </cell>
          <cell r="K42">
            <v>40</v>
          </cell>
          <cell r="L42">
            <v>0</v>
          </cell>
          <cell r="M42">
            <v>80</v>
          </cell>
          <cell r="S42">
            <v>25</v>
          </cell>
          <cell r="U42">
            <v>11.48</v>
          </cell>
          <cell r="V42">
            <v>6.68</v>
          </cell>
          <cell r="Y42">
            <v>18.8</v>
          </cell>
          <cell r="Z42">
            <v>35</v>
          </cell>
          <cell r="AA42">
            <v>35.6</v>
          </cell>
          <cell r="AB42">
            <v>28</v>
          </cell>
          <cell r="AC42" t="str">
            <v>увел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58</v>
          </cell>
          <cell r="D43">
            <v>448</v>
          </cell>
          <cell r="E43">
            <v>291</v>
          </cell>
          <cell r="F43">
            <v>167</v>
          </cell>
          <cell r="G43">
            <v>0.4</v>
          </cell>
          <cell r="H43">
            <v>60</v>
          </cell>
          <cell r="I43">
            <v>295</v>
          </cell>
          <cell r="J43">
            <v>-4</v>
          </cell>
          <cell r="K43">
            <v>80</v>
          </cell>
          <cell r="L43">
            <v>80</v>
          </cell>
          <cell r="M43">
            <v>80</v>
          </cell>
          <cell r="R43">
            <v>80</v>
          </cell>
          <cell r="S43">
            <v>58.2</v>
          </cell>
          <cell r="T43">
            <v>80</v>
          </cell>
          <cell r="U43">
            <v>9.7422680412371125</v>
          </cell>
          <cell r="V43">
            <v>2.8694158075601375</v>
          </cell>
          <cell r="Y43">
            <v>36.6</v>
          </cell>
          <cell r="Z43">
            <v>51.4</v>
          </cell>
          <cell r="AA43">
            <v>57.2</v>
          </cell>
          <cell r="AB43">
            <v>79</v>
          </cell>
          <cell r="AC43">
            <v>0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527</v>
          </cell>
          <cell r="D44">
            <v>295</v>
          </cell>
          <cell r="E44">
            <v>581</v>
          </cell>
          <cell r="F44">
            <v>215</v>
          </cell>
          <cell r="G44">
            <v>0.3</v>
          </cell>
          <cell r="H44">
            <v>45</v>
          </cell>
          <cell r="I44">
            <v>577</v>
          </cell>
          <cell r="J44">
            <v>4</v>
          </cell>
          <cell r="K44">
            <v>120</v>
          </cell>
          <cell r="L44">
            <v>120</v>
          </cell>
          <cell r="M44">
            <v>120</v>
          </cell>
          <cell r="Q44">
            <v>240</v>
          </cell>
          <cell r="R44">
            <v>120</v>
          </cell>
          <cell r="S44">
            <v>116.2</v>
          </cell>
          <cell r="T44">
            <v>240</v>
          </cell>
          <cell r="U44">
            <v>10.111876075731498</v>
          </cell>
          <cell r="V44">
            <v>1.8502581755593803</v>
          </cell>
          <cell r="Y44">
            <v>102.2</v>
          </cell>
          <cell r="Z44">
            <v>109.4</v>
          </cell>
          <cell r="AA44">
            <v>95.8</v>
          </cell>
          <cell r="AB44">
            <v>182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1306</v>
          </cell>
          <cell r="D45">
            <v>2933</v>
          </cell>
          <cell r="E45">
            <v>1993</v>
          </cell>
          <cell r="F45">
            <v>1319</v>
          </cell>
          <cell r="G45">
            <v>0.27</v>
          </cell>
          <cell r="H45">
            <v>45</v>
          </cell>
          <cell r="I45">
            <v>2164</v>
          </cell>
          <cell r="J45">
            <v>-171</v>
          </cell>
          <cell r="K45">
            <v>360</v>
          </cell>
          <cell r="L45">
            <v>300</v>
          </cell>
          <cell r="M45">
            <v>300</v>
          </cell>
          <cell r="Q45">
            <v>480</v>
          </cell>
          <cell r="R45">
            <v>600</v>
          </cell>
          <cell r="S45">
            <v>398.6</v>
          </cell>
          <cell r="T45">
            <v>600</v>
          </cell>
          <cell r="U45">
            <v>9.9322629202207722</v>
          </cell>
          <cell r="V45">
            <v>3.3090817862518813</v>
          </cell>
          <cell r="Y45">
            <v>347.6</v>
          </cell>
          <cell r="Z45">
            <v>380.4</v>
          </cell>
          <cell r="AA45">
            <v>408.4</v>
          </cell>
          <cell r="AB45">
            <v>471</v>
          </cell>
          <cell r="AC45">
            <v>0</v>
          </cell>
          <cell r="AD45" t="e">
            <v>#N/A</v>
          </cell>
        </row>
        <row r="46">
          <cell r="A46" t="str">
            <v>6303 МЯСНЫЕ Папа может сос п/о мгс 1.5*3  ОСТАНКИНО</v>
          </cell>
          <cell r="B46" t="str">
            <v>кг</v>
          </cell>
          <cell r="C46">
            <v>178.76</v>
          </cell>
          <cell r="D46">
            <v>343.29</v>
          </cell>
          <cell r="E46">
            <v>260.15300000000002</v>
          </cell>
          <cell r="F46">
            <v>139.62100000000001</v>
          </cell>
          <cell r="G46">
            <v>1</v>
          </cell>
          <cell r="H46">
            <v>45</v>
          </cell>
          <cell r="I46">
            <v>245.9</v>
          </cell>
          <cell r="J46">
            <v>14.253000000000014</v>
          </cell>
          <cell r="K46">
            <v>50</v>
          </cell>
          <cell r="L46">
            <v>60</v>
          </cell>
          <cell r="M46">
            <v>90</v>
          </cell>
          <cell r="Q46">
            <v>50</v>
          </cell>
          <cell r="R46">
            <v>30</v>
          </cell>
          <cell r="S46">
            <v>52.030600000000007</v>
          </cell>
          <cell r="T46">
            <v>80</v>
          </cell>
          <cell r="U46">
            <v>9.602445484003642</v>
          </cell>
          <cell r="V46">
            <v>2.6834401294622778</v>
          </cell>
          <cell r="Y46">
            <v>46.206400000000002</v>
          </cell>
          <cell r="Z46">
            <v>49.0884</v>
          </cell>
          <cell r="AA46">
            <v>50.313600000000001</v>
          </cell>
          <cell r="AB46">
            <v>54.401000000000003</v>
          </cell>
          <cell r="AC46">
            <v>0</v>
          </cell>
          <cell r="AD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435</v>
          </cell>
          <cell r="D47">
            <v>543</v>
          </cell>
          <cell r="E47">
            <v>575</v>
          </cell>
          <cell r="F47">
            <v>294</v>
          </cell>
          <cell r="G47">
            <v>0.4</v>
          </cell>
          <cell r="H47">
            <v>60</v>
          </cell>
          <cell r="I47">
            <v>597</v>
          </cell>
          <cell r="J47">
            <v>-22</v>
          </cell>
          <cell r="K47">
            <v>120</v>
          </cell>
          <cell r="L47">
            <v>120</v>
          </cell>
          <cell r="M47">
            <v>200</v>
          </cell>
          <cell r="Q47">
            <v>80</v>
          </cell>
          <cell r="R47">
            <v>120</v>
          </cell>
          <cell r="S47">
            <v>115</v>
          </cell>
          <cell r="T47">
            <v>200</v>
          </cell>
          <cell r="U47">
            <v>9.8608695652173921</v>
          </cell>
          <cell r="V47">
            <v>2.5565217391304347</v>
          </cell>
          <cell r="Y47">
            <v>101.6</v>
          </cell>
          <cell r="Z47">
            <v>110.4</v>
          </cell>
          <cell r="AA47">
            <v>109.6</v>
          </cell>
          <cell r="AB47">
            <v>111</v>
          </cell>
          <cell r="AC47">
            <v>0</v>
          </cell>
          <cell r="AD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4942</v>
          </cell>
          <cell r="D48">
            <v>6167</v>
          </cell>
          <cell r="E48">
            <v>5949</v>
          </cell>
          <cell r="F48">
            <v>4086</v>
          </cell>
          <cell r="G48">
            <v>0.4</v>
          </cell>
          <cell r="H48">
            <v>60</v>
          </cell>
          <cell r="I48">
            <v>6053</v>
          </cell>
          <cell r="J48">
            <v>-104</v>
          </cell>
          <cell r="K48">
            <v>1400</v>
          </cell>
          <cell r="L48">
            <v>1600</v>
          </cell>
          <cell r="M48">
            <v>1000</v>
          </cell>
          <cell r="Q48">
            <v>1000</v>
          </cell>
          <cell r="R48">
            <v>1600</v>
          </cell>
          <cell r="S48">
            <v>1189.8</v>
          </cell>
          <cell r="T48">
            <v>1400</v>
          </cell>
          <cell r="U48">
            <v>10.158009749537738</v>
          </cell>
          <cell r="V48">
            <v>3.4341906202723149</v>
          </cell>
          <cell r="Y48">
            <v>1266.5999999999999</v>
          </cell>
          <cell r="Z48">
            <v>1287.8</v>
          </cell>
          <cell r="AA48">
            <v>1313.2</v>
          </cell>
          <cell r="AB48">
            <v>1200</v>
          </cell>
          <cell r="AC48">
            <v>0</v>
          </cell>
          <cell r="AD48">
            <v>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1276</v>
          </cell>
          <cell r="D49">
            <v>1962</v>
          </cell>
          <cell r="E49">
            <v>2178</v>
          </cell>
          <cell r="F49">
            <v>573</v>
          </cell>
          <cell r="G49">
            <v>0.4</v>
          </cell>
          <cell r="H49">
            <v>60</v>
          </cell>
          <cell r="I49">
            <v>2223</v>
          </cell>
          <cell r="J49">
            <v>-45</v>
          </cell>
          <cell r="K49">
            <v>400</v>
          </cell>
          <cell r="L49">
            <v>320</v>
          </cell>
          <cell r="M49">
            <v>800</v>
          </cell>
          <cell r="Q49">
            <v>800</v>
          </cell>
          <cell r="R49">
            <v>800</v>
          </cell>
          <cell r="S49">
            <v>435.6</v>
          </cell>
          <cell r="T49">
            <v>800</v>
          </cell>
          <cell r="U49">
            <v>10.314508723599632</v>
          </cell>
          <cell r="V49">
            <v>1.3154269972451791</v>
          </cell>
          <cell r="Y49">
            <v>295.39999999999998</v>
          </cell>
          <cell r="Z49">
            <v>338.8</v>
          </cell>
          <cell r="AA49">
            <v>347.4</v>
          </cell>
          <cell r="AB49">
            <v>662</v>
          </cell>
          <cell r="AC49">
            <v>0</v>
          </cell>
          <cell r="AD49" t="e">
            <v>#N/A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2829</v>
          </cell>
          <cell r="D50">
            <v>4958</v>
          </cell>
          <cell r="E50">
            <v>4346</v>
          </cell>
          <cell r="F50">
            <v>2508</v>
          </cell>
          <cell r="G50">
            <v>0.4</v>
          </cell>
          <cell r="H50">
            <v>60</v>
          </cell>
          <cell r="I50">
            <v>4423</v>
          </cell>
          <cell r="J50">
            <v>-77</v>
          </cell>
          <cell r="K50">
            <v>800</v>
          </cell>
          <cell r="L50">
            <v>800</v>
          </cell>
          <cell r="M50">
            <v>1000</v>
          </cell>
          <cell r="Q50">
            <v>1400</v>
          </cell>
          <cell r="R50">
            <v>1400</v>
          </cell>
          <cell r="S50">
            <v>869.2</v>
          </cell>
          <cell r="T50">
            <v>1000</v>
          </cell>
          <cell r="U50">
            <v>10.248504371836171</v>
          </cell>
          <cell r="V50">
            <v>2.885411872986654</v>
          </cell>
          <cell r="Y50">
            <v>872.6</v>
          </cell>
          <cell r="Z50">
            <v>803.2</v>
          </cell>
          <cell r="AA50">
            <v>882.8</v>
          </cell>
          <cell r="AB50">
            <v>1173</v>
          </cell>
          <cell r="AC50">
            <v>0</v>
          </cell>
          <cell r="AD50" t="e">
            <v>#N/A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103</v>
          </cell>
          <cell r="D51">
            <v>4346</v>
          </cell>
          <cell r="E51">
            <v>3310</v>
          </cell>
          <cell r="F51">
            <v>974</v>
          </cell>
          <cell r="G51">
            <v>0.35</v>
          </cell>
          <cell r="H51">
            <v>60</v>
          </cell>
          <cell r="I51">
            <v>3963</v>
          </cell>
          <cell r="J51">
            <v>-653</v>
          </cell>
          <cell r="K51">
            <v>1000</v>
          </cell>
          <cell r="L51">
            <v>600</v>
          </cell>
          <cell r="M51">
            <v>200</v>
          </cell>
          <cell r="Q51">
            <v>800</v>
          </cell>
          <cell r="R51">
            <v>800</v>
          </cell>
          <cell r="S51">
            <v>662</v>
          </cell>
          <cell r="T51">
            <v>600</v>
          </cell>
          <cell r="U51">
            <v>7.5135951661631424</v>
          </cell>
          <cell r="V51">
            <v>1.4712990936555892</v>
          </cell>
          <cell r="Y51">
            <v>244</v>
          </cell>
          <cell r="Z51">
            <v>206</v>
          </cell>
          <cell r="AA51">
            <v>471.6</v>
          </cell>
          <cell r="AB51">
            <v>1536</v>
          </cell>
          <cell r="AC51" t="str">
            <v>борд14</v>
          </cell>
          <cell r="AD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191</v>
          </cell>
          <cell r="D52">
            <v>134</v>
          </cell>
          <cell r="E52">
            <v>273</v>
          </cell>
          <cell r="F52">
            <v>1</v>
          </cell>
          <cell r="G52">
            <v>0</v>
          </cell>
          <cell r="H52">
            <v>45</v>
          </cell>
          <cell r="I52">
            <v>405</v>
          </cell>
          <cell r="J52">
            <v>-132</v>
          </cell>
          <cell r="K52">
            <v>80</v>
          </cell>
          <cell r="L52">
            <v>0</v>
          </cell>
          <cell r="M52">
            <v>0</v>
          </cell>
          <cell r="S52">
            <v>54.6</v>
          </cell>
          <cell r="U52">
            <v>1.4835164835164836</v>
          </cell>
          <cell r="V52">
            <v>1.8315018315018316E-2</v>
          </cell>
          <cell r="Y52">
            <v>79</v>
          </cell>
          <cell r="Z52">
            <v>84</v>
          </cell>
          <cell r="AA52">
            <v>81</v>
          </cell>
          <cell r="AB52">
            <v>1</v>
          </cell>
          <cell r="AC52" t="str">
            <v>зав выв</v>
          </cell>
          <cell r="AD52" t="e">
            <v>#N/A</v>
          </cell>
        </row>
        <row r="53">
          <cell r="A53" t="str">
            <v>6450 БЕКОН с/к с/н в/у 1/100 10шт.  ОСТАНКИНО</v>
          </cell>
          <cell r="B53" t="str">
            <v>шт</v>
          </cell>
          <cell r="C53">
            <v>353</v>
          </cell>
          <cell r="D53">
            <v>385</v>
          </cell>
          <cell r="E53">
            <v>419</v>
          </cell>
          <cell r="F53">
            <v>161</v>
          </cell>
          <cell r="G53">
            <v>0</v>
          </cell>
          <cell r="H53">
            <v>45</v>
          </cell>
          <cell r="I53">
            <v>446</v>
          </cell>
          <cell r="J53">
            <v>-27</v>
          </cell>
          <cell r="K53">
            <v>80</v>
          </cell>
          <cell r="L53">
            <v>0</v>
          </cell>
          <cell r="M53">
            <v>0</v>
          </cell>
          <cell r="S53">
            <v>83.8</v>
          </cell>
          <cell r="U53">
            <v>2.8758949880668259</v>
          </cell>
          <cell r="V53">
            <v>1.9212410501193318</v>
          </cell>
          <cell r="Y53">
            <v>68</v>
          </cell>
          <cell r="Z53">
            <v>88</v>
          </cell>
          <cell r="AA53">
            <v>75</v>
          </cell>
          <cell r="AB53">
            <v>80</v>
          </cell>
          <cell r="AC53" t="str">
            <v>зав выв</v>
          </cell>
          <cell r="AD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1052</v>
          </cell>
          <cell r="D54">
            <v>958</v>
          </cell>
          <cell r="E54">
            <v>991</v>
          </cell>
          <cell r="F54">
            <v>793</v>
          </cell>
          <cell r="G54">
            <v>0.1</v>
          </cell>
          <cell r="H54">
            <v>60</v>
          </cell>
          <cell r="I54">
            <v>1005</v>
          </cell>
          <cell r="J54">
            <v>-14</v>
          </cell>
          <cell r="K54">
            <v>280</v>
          </cell>
          <cell r="L54">
            <v>0</v>
          </cell>
          <cell r="M54">
            <v>140</v>
          </cell>
          <cell r="Q54">
            <v>140</v>
          </cell>
          <cell r="R54">
            <v>280</v>
          </cell>
          <cell r="S54">
            <v>198.2</v>
          </cell>
          <cell r="T54">
            <v>140</v>
          </cell>
          <cell r="U54">
            <v>8.9455095862764882</v>
          </cell>
          <cell r="V54">
            <v>4.0010090817356208</v>
          </cell>
          <cell r="Y54">
            <v>233</v>
          </cell>
          <cell r="Z54">
            <v>242.2</v>
          </cell>
          <cell r="AA54">
            <v>218.8</v>
          </cell>
          <cell r="AB54">
            <v>186</v>
          </cell>
          <cell r="AC54">
            <v>0</v>
          </cell>
          <cell r="AD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698</v>
          </cell>
          <cell r="D55">
            <v>621</v>
          </cell>
          <cell r="E55">
            <v>958</v>
          </cell>
          <cell r="F55">
            <v>278</v>
          </cell>
          <cell r="G55">
            <v>0.1</v>
          </cell>
          <cell r="H55">
            <v>60</v>
          </cell>
          <cell r="I55">
            <v>985</v>
          </cell>
          <cell r="J55">
            <v>-27</v>
          </cell>
          <cell r="K55">
            <v>280</v>
          </cell>
          <cell r="L55">
            <v>280</v>
          </cell>
          <cell r="M55">
            <v>280</v>
          </cell>
          <cell r="Q55">
            <v>280</v>
          </cell>
          <cell r="R55">
            <v>140</v>
          </cell>
          <cell r="S55">
            <v>191.6</v>
          </cell>
          <cell r="T55">
            <v>280</v>
          </cell>
          <cell r="U55">
            <v>9.4885177453027136</v>
          </cell>
          <cell r="V55">
            <v>1.4509394572025052</v>
          </cell>
          <cell r="Y55">
            <v>151</v>
          </cell>
          <cell r="Z55">
            <v>167.2</v>
          </cell>
          <cell r="AA55">
            <v>161</v>
          </cell>
          <cell r="AB55">
            <v>215</v>
          </cell>
          <cell r="AC55">
            <v>0</v>
          </cell>
          <cell r="AD55" t="e">
            <v>#N/A</v>
          </cell>
        </row>
        <row r="56">
          <cell r="A56" t="str">
            <v>6475 С СЫРОМ Папа может сос ц/о мгс 0.4кг6шт  ОСТАНКИНО</v>
          </cell>
          <cell r="B56" t="str">
            <v>шт</v>
          </cell>
          <cell r="C56">
            <v>123</v>
          </cell>
          <cell r="D56">
            <v>413</v>
          </cell>
          <cell r="E56">
            <v>264</v>
          </cell>
          <cell r="F56">
            <v>213</v>
          </cell>
          <cell r="G56">
            <v>0.4</v>
          </cell>
          <cell r="H56">
            <v>30</v>
          </cell>
          <cell r="I56">
            <v>269</v>
          </cell>
          <cell r="J56">
            <v>-5</v>
          </cell>
          <cell r="K56">
            <v>60</v>
          </cell>
          <cell r="L56">
            <v>90</v>
          </cell>
          <cell r="M56">
            <v>0</v>
          </cell>
          <cell r="R56">
            <v>60</v>
          </cell>
          <cell r="S56">
            <v>52.8</v>
          </cell>
          <cell r="T56">
            <v>60</v>
          </cell>
          <cell r="U56">
            <v>9.1477272727272734</v>
          </cell>
          <cell r="V56">
            <v>4.0340909090909092</v>
          </cell>
          <cell r="Y56">
            <v>40.799999999999997</v>
          </cell>
          <cell r="Z56">
            <v>52.4</v>
          </cell>
          <cell r="AA56">
            <v>62.4</v>
          </cell>
          <cell r="AB56">
            <v>39</v>
          </cell>
          <cell r="AC56">
            <v>0</v>
          </cell>
          <cell r="AD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321.53199999999998</v>
          </cell>
          <cell r="D57">
            <v>562.16200000000003</v>
          </cell>
          <cell r="E57">
            <v>424.15100000000001</v>
          </cell>
          <cell r="F57">
            <v>267.42599999999999</v>
          </cell>
          <cell r="G57">
            <v>1</v>
          </cell>
          <cell r="H57">
            <v>45</v>
          </cell>
          <cell r="I57">
            <v>435.68</v>
          </cell>
          <cell r="J57">
            <v>-11.528999999999996</v>
          </cell>
          <cell r="K57">
            <v>100</v>
          </cell>
          <cell r="L57">
            <v>50</v>
          </cell>
          <cell r="M57">
            <v>100</v>
          </cell>
          <cell r="Q57">
            <v>100</v>
          </cell>
          <cell r="R57">
            <v>100</v>
          </cell>
          <cell r="S57">
            <v>84.830200000000005</v>
          </cell>
          <cell r="T57">
            <v>100</v>
          </cell>
          <cell r="U57">
            <v>9.6360258492848061</v>
          </cell>
          <cell r="V57">
            <v>3.1524857892590137</v>
          </cell>
          <cell r="Y57">
            <v>81.621200000000002</v>
          </cell>
          <cell r="Z57">
            <v>89.034000000000006</v>
          </cell>
          <cell r="AA57">
            <v>88.124600000000001</v>
          </cell>
          <cell r="AB57">
            <v>83.537000000000006</v>
          </cell>
          <cell r="AC57">
            <v>0</v>
          </cell>
          <cell r="AD57" t="e">
            <v>#N/A</v>
          </cell>
        </row>
        <row r="58">
          <cell r="A58" t="str">
            <v>6555 ПОСОЛЬСКАЯ с/к с/н в/у 1/100 10шт.  ОСТАНКИНО</v>
          </cell>
          <cell r="B58" t="str">
            <v>шт</v>
          </cell>
          <cell r="D58">
            <v>500</v>
          </cell>
          <cell r="E58">
            <v>0</v>
          </cell>
          <cell r="F58">
            <v>500</v>
          </cell>
          <cell r="G58">
            <v>0.1</v>
          </cell>
          <cell r="H58" t="e">
            <v>#N/A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S58">
            <v>0</v>
          </cell>
          <cell r="U58" t="e">
            <v>#DIV/0!</v>
          </cell>
          <cell r="V58" t="e">
            <v>#DIV/0!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 t="e">
            <v>#N/A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40</v>
          </cell>
          <cell r="D59">
            <v>264</v>
          </cell>
          <cell r="E59">
            <v>220</v>
          </cell>
          <cell r="F59">
            <v>59</v>
          </cell>
          <cell r="G59">
            <v>0.28000000000000003</v>
          </cell>
          <cell r="H59">
            <v>45</v>
          </cell>
          <cell r="I59">
            <v>228</v>
          </cell>
          <cell r="J59">
            <v>-8</v>
          </cell>
          <cell r="K59">
            <v>40</v>
          </cell>
          <cell r="L59">
            <v>80</v>
          </cell>
          <cell r="M59">
            <v>0</v>
          </cell>
          <cell r="Q59">
            <v>40</v>
          </cell>
          <cell r="R59">
            <v>40</v>
          </cell>
          <cell r="S59">
            <v>44</v>
          </cell>
          <cell r="T59">
            <v>40</v>
          </cell>
          <cell r="U59">
            <v>6.7954545454545459</v>
          </cell>
          <cell r="V59">
            <v>1.3409090909090908</v>
          </cell>
          <cell r="Y59">
            <v>39.200000000000003</v>
          </cell>
          <cell r="Z59">
            <v>49.4</v>
          </cell>
          <cell r="AA59">
            <v>41</v>
          </cell>
          <cell r="AB59">
            <v>77</v>
          </cell>
          <cell r="AC59" t="str">
            <v>мин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28.620999999999999</v>
          </cell>
          <cell r="D60">
            <v>24.143999999999998</v>
          </cell>
          <cell r="E60">
            <v>27.216000000000001</v>
          </cell>
          <cell r="F60">
            <v>12.752000000000001</v>
          </cell>
          <cell r="G60">
            <v>1</v>
          </cell>
          <cell r="H60">
            <v>45</v>
          </cell>
          <cell r="I60">
            <v>26</v>
          </cell>
          <cell r="J60">
            <v>1.2160000000000011</v>
          </cell>
          <cell r="K60">
            <v>0</v>
          </cell>
          <cell r="L60">
            <v>0</v>
          </cell>
          <cell r="M60">
            <v>0</v>
          </cell>
          <cell r="Q60">
            <v>20</v>
          </cell>
          <cell r="S60">
            <v>5.4432</v>
          </cell>
          <cell r="T60">
            <v>20</v>
          </cell>
          <cell r="U60">
            <v>9.6913580246913575</v>
          </cell>
          <cell r="V60">
            <v>2.3427395649617875</v>
          </cell>
          <cell r="Y60">
            <v>3.5043999999999995</v>
          </cell>
          <cell r="Z60">
            <v>5.2304000000000004</v>
          </cell>
          <cell r="AA60">
            <v>3.3801999999999999</v>
          </cell>
          <cell r="AB60">
            <v>16.78</v>
          </cell>
          <cell r="AC60" t="str">
            <v>мин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290</v>
          </cell>
          <cell r="D61">
            <v>239</v>
          </cell>
          <cell r="E61">
            <v>210</v>
          </cell>
          <cell r="F61">
            <v>238</v>
          </cell>
          <cell r="G61">
            <v>0.09</v>
          </cell>
          <cell r="H61">
            <v>45</v>
          </cell>
          <cell r="I61">
            <v>250</v>
          </cell>
          <cell r="J61">
            <v>-40</v>
          </cell>
          <cell r="K61">
            <v>0</v>
          </cell>
          <cell r="L61">
            <v>120</v>
          </cell>
          <cell r="M61">
            <v>0</v>
          </cell>
          <cell r="S61">
            <v>42</v>
          </cell>
          <cell r="T61">
            <v>40</v>
          </cell>
          <cell r="U61">
            <v>9.4761904761904763</v>
          </cell>
          <cell r="V61">
            <v>5.666666666666667</v>
          </cell>
          <cell r="Y61">
            <v>33.6</v>
          </cell>
          <cell r="Z61">
            <v>70.8</v>
          </cell>
          <cell r="AA61">
            <v>45.8</v>
          </cell>
          <cell r="AB61">
            <v>29</v>
          </cell>
          <cell r="AC61">
            <v>0</v>
          </cell>
          <cell r="AD61" t="e">
            <v>#N/A</v>
          </cell>
        </row>
        <row r="62">
          <cell r="A62" t="str">
            <v>6601 ГОВЯЖЬИ СН сос п/о мгс 1*6  ОСТАНКИНО</v>
          </cell>
          <cell r="B62" t="str">
            <v>кг</v>
          </cell>
          <cell r="C62">
            <v>49.48</v>
          </cell>
          <cell r="D62">
            <v>230.7</v>
          </cell>
          <cell r="E62">
            <v>142.10300000000001</v>
          </cell>
          <cell r="F62">
            <v>129.55799999999999</v>
          </cell>
          <cell r="G62">
            <v>1</v>
          </cell>
          <cell r="H62">
            <v>45</v>
          </cell>
          <cell r="I62">
            <v>136.4</v>
          </cell>
          <cell r="J62">
            <v>5.703000000000003</v>
          </cell>
          <cell r="K62">
            <v>30</v>
          </cell>
          <cell r="L62">
            <v>0</v>
          </cell>
          <cell r="M62">
            <v>0</v>
          </cell>
          <cell r="Q62">
            <v>40</v>
          </cell>
          <cell r="R62">
            <v>40</v>
          </cell>
          <cell r="S62">
            <v>28.4206</v>
          </cell>
          <cell r="T62">
            <v>30</v>
          </cell>
          <cell r="U62">
            <v>9.4845991991724308</v>
          </cell>
          <cell r="V62">
            <v>4.5585948220656842</v>
          </cell>
          <cell r="Y62">
            <v>24.538399999999999</v>
          </cell>
          <cell r="Z62">
            <v>27.0322</v>
          </cell>
          <cell r="AA62">
            <v>32.0458</v>
          </cell>
          <cell r="AB62">
            <v>25.407</v>
          </cell>
          <cell r="AC62" t="str">
            <v>?</v>
          </cell>
          <cell r="AD62" t="e">
            <v>#N/A</v>
          </cell>
        </row>
        <row r="63">
          <cell r="A63" t="str">
            <v>6602 БАВАРСКИЕ ПМ сос ц/о мгс 0,35кг 8шт.  ОСТАНКИНО</v>
          </cell>
          <cell r="B63" t="str">
            <v>шт</v>
          </cell>
          <cell r="C63">
            <v>814</v>
          </cell>
          <cell r="D63">
            <v>531</v>
          </cell>
          <cell r="E63">
            <v>881</v>
          </cell>
          <cell r="F63">
            <v>81</v>
          </cell>
          <cell r="G63">
            <v>0.35</v>
          </cell>
          <cell r="H63">
            <v>45</v>
          </cell>
          <cell r="I63">
            <v>900</v>
          </cell>
          <cell r="J63">
            <v>-19</v>
          </cell>
          <cell r="K63">
            <v>80</v>
          </cell>
          <cell r="L63">
            <v>120</v>
          </cell>
          <cell r="M63">
            <v>480</v>
          </cell>
          <cell r="Q63">
            <v>360</v>
          </cell>
          <cell r="R63">
            <v>360</v>
          </cell>
          <cell r="S63">
            <v>176.2</v>
          </cell>
          <cell r="T63">
            <v>160</v>
          </cell>
          <cell r="U63">
            <v>9.3132803632236101</v>
          </cell>
          <cell r="V63">
            <v>0.45970488081725314</v>
          </cell>
          <cell r="Y63">
            <v>200.6</v>
          </cell>
          <cell r="Z63">
            <v>183.8</v>
          </cell>
          <cell r="AA63">
            <v>114.8</v>
          </cell>
          <cell r="AB63">
            <v>186</v>
          </cell>
          <cell r="AC63">
            <v>0</v>
          </cell>
          <cell r="AD63" t="e">
            <v>#N/A</v>
          </cell>
        </row>
        <row r="64">
          <cell r="A64" t="str">
            <v>6616 МОЛОЧНЫЕ КЛАССИЧЕСКИЕ сос п/о в/у 0.3кг  ОСТАНКИНО</v>
          </cell>
          <cell r="B64" t="str">
            <v>шт</v>
          </cell>
          <cell r="D64">
            <v>160</v>
          </cell>
          <cell r="E64">
            <v>0</v>
          </cell>
          <cell r="F64">
            <v>160</v>
          </cell>
          <cell r="G64">
            <v>0.3</v>
          </cell>
          <cell r="H64" t="e">
            <v>#N/A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0</v>
          </cell>
          <cell r="U64" t="e">
            <v>#DIV/0!</v>
          </cell>
          <cell r="V64" t="e">
            <v>#DIV/0!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 t="e">
            <v>#N/A</v>
          </cell>
          <cell r="AD64" t="e">
            <v>#N/A</v>
          </cell>
        </row>
        <row r="65">
          <cell r="A65" t="str">
            <v>6645 ВЕТЧ.КЛАССИЧЕСКАЯ СН п/о 0.8кг 4шт.  ОСТАНКИНО</v>
          </cell>
          <cell r="B65" t="str">
            <v>шт</v>
          </cell>
          <cell r="C65">
            <v>24</v>
          </cell>
          <cell r="D65">
            <v>8</v>
          </cell>
          <cell r="E65">
            <v>22</v>
          </cell>
          <cell r="F65">
            <v>6</v>
          </cell>
          <cell r="G65">
            <v>0</v>
          </cell>
          <cell r="H65">
            <v>60</v>
          </cell>
          <cell r="I65">
            <v>22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S65">
            <v>4.4000000000000004</v>
          </cell>
          <cell r="U65">
            <v>1.3636363636363635</v>
          </cell>
          <cell r="V65">
            <v>1.3636363636363635</v>
          </cell>
          <cell r="Y65">
            <v>1.4</v>
          </cell>
          <cell r="Z65">
            <v>4.8</v>
          </cell>
          <cell r="AA65">
            <v>6.6</v>
          </cell>
          <cell r="AB65">
            <v>5</v>
          </cell>
          <cell r="AC65" t="str">
            <v>не зак</v>
          </cell>
          <cell r="AD65" t="str">
            <v>не зак</v>
          </cell>
        </row>
        <row r="66">
          <cell r="A66" t="str">
            <v>6661 СОЧНЫЙ ГРИЛЬ ПМ сос п/о мгс 1.5*4_Маяк  ОСТАНКИНО</v>
          </cell>
          <cell r="B66" t="str">
            <v>кг</v>
          </cell>
          <cell r="C66">
            <v>54.393000000000001</v>
          </cell>
          <cell r="D66">
            <v>83.295000000000002</v>
          </cell>
          <cell r="E66">
            <v>60.265000000000001</v>
          </cell>
          <cell r="F66">
            <v>43.000999999999998</v>
          </cell>
          <cell r="G66">
            <v>1</v>
          </cell>
          <cell r="H66">
            <v>45</v>
          </cell>
          <cell r="I66">
            <v>66.599999999999994</v>
          </cell>
          <cell r="J66">
            <v>-6.3349999999999937</v>
          </cell>
          <cell r="K66">
            <v>20</v>
          </cell>
          <cell r="L66">
            <v>0</v>
          </cell>
          <cell r="M66">
            <v>20</v>
          </cell>
          <cell r="Q66">
            <v>20</v>
          </cell>
          <cell r="S66">
            <v>12.053000000000001</v>
          </cell>
          <cell r="T66">
            <v>20</v>
          </cell>
          <cell r="U66">
            <v>10.205011200530988</v>
          </cell>
          <cell r="V66">
            <v>3.5676595038579602</v>
          </cell>
          <cell r="Y66">
            <v>12.0594</v>
          </cell>
          <cell r="Z66">
            <v>13.108600000000001</v>
          </cell>
          <cell r="AA66">
            <v>14.037799999999999</v>
          </cell>
          <cell r="AB66">
            <v>7.7549999999999999</v>
          </cell>
          <cell r="AC66">
            <v>0</v>
          </cell>
          <cell r="AD66" t="e">
            <v>#N/A</v>
          </cell>
        </row>
        <row r="67">
          <cell r="A67" t="str">
            <v>6666 БОЯНСКАЯ Папа может п/к в/у 0,28кг 8 шт. ОСТАНКИНО</v>
          </cell>
          <cell r="B67" t="str">
            <v>шт</v>
          </cell>
          <cell r="C67">
            <v>940</v>
          </cell>
          <cell r="D67">
            <v>1570</v>
          </cell>
          <cell r="E67">
            <v>1402</v>
          </cell>
          <cell r="F67">
            <v>872</v>
          </cell>
          <cell r="G67">
            <v>0.28000000000000003</v>
          </cell>
          <cell r="H67">
            <v>45</v>
          </cell>
          <cell r="I67">
            <v>1446</v>
          </cell>
          <cell r="J67">
            <v>-44</v>
          </cell>
          <cell r="K67">
            <v>400</v>
          </cell>
          <cell r="L67">
            <v>160</v>
          </cell>
          <cell r="M67">
            <v>600</v>
          </cell>
          <cell r="R67">
            <v>400</v>
          </cell>
          <cell r="S67">
            <v>280.39999999999998</v>
          </cell>
          <cell r="T67">
            <v>280</v>
          </cell>
          <cell r="U67">
            <v>9.6718972895863065</v>
          </cell>
          <cell r="V67">
            <v>3.1098430813124112</v>
          </cell>
          <cell r="Y67">
            <v>254.4</v>
          </cell>
          <cell r="Z67">
            <v>271.8</v>
          </cell>
          <cell r="AA67">
            <v>290.60000000000002</v>
          </cell>
          <cell r="AB67">
            <v>268</v>
          </cell>
          <cell r="AC67">
            <v>0</v>
          </cell>
          <cell r="AD67" t="e">
            <v>#N/A</v>
          </cell>
        </row>
        <row r="68">
          <cell r="A68" t="str">
            <v>6669 ВЕНСКАЯ САЛЯМИ п/к в/у 0.28кг 8шт  ОСТАНКИНО</v>
          </cell>
          <cell r="B68" t="str">
            <v>шт</v>
          </cell>
          <cell r="C68">
            <v>226</v>
          </cell>
          <cell r="D68">
            <v>589</v>
          </cell>
          <cell r="E68">
            <v>578</v>
          </cell>
          <cell r="F68">
            <v>200</v>
          </cell>
          <cell r="G68">
            <v>0.28000000000000003</v>
          </cell>
          <cell r="H68">
            <v>45</v>
          </cell>
          <cell r="I68">
            <v>597</v>
          </cell>
          <cell r="J68">
            <v>-19</v>
          </cell>
          <cell r="K68">
            <v>120</v>
          </cell>
          <cell r="L68">
            <v>120</v>
          </cell>
          <cell r="M68">
            <v>240</v>
          </cell>
          <cell r="Q68">
            <v>160</v>
          </cell>
          <cell r="S68">
            <v>115.6</v>
          </cell>
          <cell r="T68">
            <v>280</v>
          </cell>
          <cell r="U68">
            <v>9.6885813148788937</v>
          </cell>
          <cell r="V68">
            <v>1.7301038062283738</v>
          </cell>
          <cell r="Y68">
            <v>97</v>
          </cell>
          <cell r="Z68">
            <v>85.8</v>
          </cell>
          <cell r="AA68">
            <v>101.2</v>
          </cell>
          <cell r="AB68">
            <v>131</v>
          </cell>
          <cell r="AC68">
            <v>0</v>
          </cell>
          <cell r="AD68" t="e">
            <v>#N/A</v>
          </cell>
        </row>
        <row r="69">
          <cell r="A69" t="str">
            <v>6683 СЕРВЕЛАТ ЗЕРНИСТЫЙ ПМ в/к в/у 0,35кг  ОСТАНКИНО</v>
          </cell>
          <cell r="B69" t="str">
            <v>шт</v>
          </cell>
          <cell r="C69">
            <v>1682</v>
          </cell>
          <cell r="D69">
            <v>1901</v>
          </cell>
          <cell r="E69">
            <v>2542</v>
          </cell>
          <cell r="F69">
            <v>935</v>
          </cell>
          <cell r="G69">
            <v>0.35</v>
          </cell>
          <cell r="H69">
            <v>45</v>
          </cell>
          <cell r="I69">
            <v>2603</v>
          </cell>
          <cell r="J69">
            <v>-61</v>
          </cell>
          <cell r="K69">
            <v>600</v>
          </cell>
          <cell r="L69">
            <v>480</v>
          </cell>
          <cell r="M69">
            <v>800</v>
          </cell>
          <cell r="Q69">
            <v>800</v>
          </cell>
          <cell r="R69">
            <v>600</v>
          </cell>
          <cell r="S69">
            <v>508.4</v>
          </cell>
          <cell r="T69">
            <v>800</v>
          </cell>
          <cell r="U69">
            <v>9.8642800944138482</v>
          </cell>
          <cell r="V69">
            <v>1.8391030684500393</v>
          </cell>
          <cell r="Y69">
            <v>451</v>
          </cell>
          <cell r="Z69">
            <v>450.8</v>
          </cell>
          <cell r="AA69">
            <v>445.6</v>
          </cell>
          <cell r="AB69">
            <v>730</v>
          </cell>
          <cell r="AC69">
            <v>0</v>
          </cell>
          <cell r="AD69" t="e">
            <v>#N/A</v>
          </cell>
        </row>
        <row r="70">
          <cell r="A70" t="str">
            <v>6684 СЕРВЕЛАТ КАРЕЛЬСКИЙ ПМ в/к в/у 0.28кг  ОСТАНКИНО</v>
          </cell>
          <cell r="B70" t="str">
            <v>шт</v>
          </cell>
          <cell r="C70">
            <v>1781</v>
          </cell>
          <cell r="D70">
            <v>1370</v>
          </cell>
          <cell r="E70">
            <v>1982</v>
          </cell>
          <cell r="F70">
            <v>1113</v>
          </cell>
          <cell r="G70">
            <v>0.28000000000000003</v>
          </cell>
          <cell r="H70">
            <v>45</v>
          </cell>
          <cell r="I70">
            <v>2026</v>
          </cell>
          <cell r="J70">
            <v>-44</v>
          </cell>
          <cell r="K70">
            <v>600</v>
          </cell>
          <cell r="L70">
            <v>200</v>
          </cell>
          <cell r="M70">
            <v>800</v>
          </cell>
          <cell r="R70">
            <v>600</v>
          </cell>
          <cell r="S70">
            <v>396.4</v>
          </cell>
          <cell r="T70">
            <v>600</v>
          </cell>
          <cell r="U70">
            <v>9.8713420787083752</v>
          </cell>
          <cell r="V70">
            <v>2.8077699293642788</v>
          </cell>
          <cell r="Y70">
            <v>438.6</v>
          </cell>
          <cell r="Z70">
            <v>431.2</v>
          </cell>
          <cell r="AA70">
            <v>389.6</v>
          </cell>
          <cell r="AB70">
            <v>442</v>
          </cell>
          <cell r="AC70">
            <v>0</v>
          </cell>
          <cell r="AD70" t="e">
            <v>#N/A</v>
          </cell>
        </row>
        <row r="71">
          <cell r="A71" t="str">
            <v>6689 СЕРВЕЛАТ ОХОТНИЧИЙ ПМ в/к в/у 0,35кг 8шт  ОСТАНКИНО</v>
          </cell>
          <cell r="B71" t="str">
            <v>шт</v>
          </cell>
          <cell r="C71">
            <v>4440</v>
          </cell>
          <cell r="D71">
            <v>5343</v>
          </cell>
          <cell r="E71">
            <v>5990</v>
          </cell>
          <cell r="F71">
            <v>3592</v>
          </cell>
          <cell r="G71">
            <v>0.35</v>
          </cell>
          <cell r="H71">
            <v>45</v>
          </cell>
          <cell r="I71">
            <v>6096</v>
          </cell>
          <cell r="J71">
            <v>-106</v>
          </cell>
          <cell r="K71">
            <v>1200</v>
          </cell>
          <cell r="L71">
            <v>1000</v>
          </cell>
          <cell r="M71">
            <v>1600</v>
          </cell>
          <cell r="Q71">
            <v>1200</v>
          </cell>
          <cell r="R71">
            <v>1200</v>
          </cell>
          <cell r="S71">
            <v>1198</v>
          </cell>
          <cell r="T71">
            <v>2000</v>
          </cell>
          <cell r="U71">
            <v>9.8430717863105173</v>
          </cell>
          <cell r="V71">
            <v>2.998330550918197</v>
          </cell>
          <cell r="Y71">
            <v>1124</v>
          </cell>
          <cell r="Z71">
            <v>1192.4000000000001</v>
          </cell>
          <cell r="AA71">
            <v>1227.2</v>
          </cell>
          <cell r="AB71">
            <v>1440</v>
          </cell>
          <cell r="AC71">
            <v>0</v>
          </cell>
          <cell r="AD71" t="e">
            <v>#N/A</v>
          </cell>
        </row>
        <row r="72">
          <cell r="A72" t="str">
            <v>6692 СЕРВЕЛАТ ПРИМА в/к в/у 0.28кг 8шт.  ОСТАНКИНО</v>
          </cell>
          <cell r="B72" t="str">
            <v>шт</v>
          </cell>
          <cell r="C72">
            <v>258</v>
          </cell>
          <cell r="D72">
            <v>448</v>
          </cell>
          <cell r="E72">
            <v>519</v>
          </cell>
          <cell r="F72">
            <v>171</v>
          </cell>
          <cell r="G72">
            <v>0.28000000000000003</v>
          </cell>
          <cell r="H72">
            <v>45</v>
          </cell>
          <cell r="I72">
            <v>530</v>
          </cell>
          <cell r="J72">
            <v>-11</v>
          </cell>
          <cell r="K72">
            <v>120</v>
          </cell>
          <cell r="L72">
            <v>120</v>
          </cell>
          <cell r="M72">
            <v>280</v>
          </cell>
          <cell r="R72">
            <v>120</v>
          </cell>
          <cell r="S72">
            <v>103.8</v>
          </cell>
          <cell r="T72">
            <v>200</v>
          </cell>
          <cell r="U72">
            <v>9.7398843930635834</v>
          </cell>
          <cell r="V72">
            <v>1.647398843930636</v>
          </cell>
          <cell r="Y72">
            <v>95.2</v>
          </cell>
          <cell r="Z72">
            <v>80.2</v>
          </cell>
          <cell r="AA72">
            <v>87.6</v>
          </cell>
          <cell r="AB72">
            <v>93</v>
          </cell>
          <cell r="AC72">
            <v>0</v>
          </cell>
          <cell r="AD72" t="e">
            <v>#N/A</v>
          </cell>
        </row>
        <row r="73">
          <cell r="A73" t="str">
            <v>6697 СЕРВЕЛАТ ФИНСКИЙ ПМ в/к в/у 0,35кг 8шт.  ОСТАНКИНО</v>
          </cell>
          <cell r="B73" t="str">
            <v>шт</v>
          </cell>
          <cell r="C73">
            <v>4015</v>
          </cell>
          <cell r="D73">
            <v>5867</v>
          </cell>
          <cell r="E73">
            <v>5344</v>
          </cell>
          <cell r="F73">
            <v>4229</v>
          </cell>
          <cell r="G73">
            <v>0.35</v>
          </cell>
          <cell r="H73">
            <v>45</v>
          </cell>
          <cell r="I73">
            <v>5449</v>
          </cell>
          <cell r="J73">
            <v>-105</v>
          </cell>
          <cell r="K73">
            <v>1000</v>
          </cell>
          <cell r="L73">
            <v>1000</v>
          </cell>
          <cell r="M73">
            <v>800</v>
          </cell>
          <cell r="Q73">
            <v>1000</v>
          </cell>
          <cell r="R73">
            <v>1000</v>
          </cell>
          <cell r="S73">
            <v>1068.8</v>
          </cell>
          <cell r="T73">
            <v>1600</v>
          </cell>
          <cell r="U73">
            <v>9.944797904191617</v>
          </cell>
          <cell r="V73">
            <v>3.9567739520958085</v>
          </cell>
          <cell r="Y73">
            <v>1075.8</v>
          </cell>
          <cell r="Z73">
            <v>1139</v>
          </cell>
          <cell r="AA73">
            <v>1221.8</v>
          </cell>
          <cell r="AB73">
            <v>1276</v>
          </cell>
          <cell r="AC73">
            <v>0</v>
          </cell>
          <cell r="AD73" t="e">
            <v>#N/A</v>
          </cell>
        </row>
        <row r="74">
          <cell r="A74" t="str">
            <v>6713 СОЧНЫЙ ГРИЛЬ ПМ сос п/о мгс 0.41кг 8шт.  ОСТАНКИНО</v>
          </cell>
          <cell r="B74" t="str">
            <v>шт</v>
          </cell>
          <cell r="C74">
            <v>673</v>
          </cell>
          <cell r="D74">
            <v>2444</v>
          </cell>
          <cell r="E74">
            <v>1686</v>
          </cell>
          <cell r="F74">
            <v>1031</v>
          </cell>
          <cell r="G74">
            <v>0.41</v>
          </cell>
          <cell r="H74">
            <v>45</v>
          </cell>
          <cell r="I74">
            <v>1759</v>
          </cell>
          <cell r="J74">
            <v>-73</v>
          </cell>
          <cell r="K74">
            <v>480</v>
          </cell>
          <cell r="L74">
            <v>320</v>
          </cell>
          <cell r="M74">
            <v>0</v>
          </cell>
          <cell r="Q74">
            <v>600</v>
          </cell>
          <cell r="R74">
            <v>280</v>
          </cell>
          <cell r="S74">
            <v>337.2</v>
          </cell>
          <cell r="T74">
            <v>360</v>
          </cell>
          <cell r="U74">
            <v>9.1073546856465004</v>
          </cell>
          <cell r="V74">
            <v>3.0575326215895613</v>
          </cell>
          <cell r="Y74">
            <v>257.39999999999998</v>
          </cell>
          <cell r="Z74">
            <v>288.39999999999998</v>
          </cell>
          <cell r="AA74">
            <v>355.6</v>
          </cell>
          <cell r="AB74">
            <v>383</v>
          </cell>
          <cell r="AC74">
            <v>0</v>
          </cell>
          <cell r="AD74" t="e">
            <v>#N/A</v>
          </cell>
        </row>
        <row r="75">
          <cell r="A75" t="str">
            <v>6716 ОСОБАЯ Коровино (в сетке) 0.5кг 8шт.  ОСТАНКИНО</v>
          </cell>
          <cell r="B75" t="str">
            <v>шт</v>
          </cell>
          <cell r="C75">
            <v>269</v>
          </cell>
          <cell r="D75">
            <v>807</v>
          </cell>
          <cell r="E75">
            <v>707</v>
          </cell>
          <cell r="F75">
            <v>424</v>
          </cell>
          <cell r="G75">
            <v>0.5</v>
          </cell>
          <cell r="H75">
            <v>0.6</v>
          </cell>
          <cell r="I75">
            <v>704</v>
          </cell>
          <cell r="J75">
            <v>3</v>
          </cell>
          <cell r="K75">
            <v>160</v>
          </cell>
          <cell r="L75">
            <v>0</v>
          </cell>
          <cell r="M75">
            <v>120</v>
          </cell>
          <cell r="Q75">
            <v>240</v>
          </cell>
          <cell r="R75">
            <v>200</v>
          </cell>
          <cell r="S75">
            <v>141.4</v>
          </cell>
          <cell r="T75">
            <v>120</v>
          </cell>
          <cell r="U75">
            <v>8.9391796322489387</v>
          </cell>
          <cell r="V75">
            <v>2.9985855728429986</v>
          </cell>
          <cell r="Y75">
            <v>113.6</v>
          </cell>
          <cell r="Z75">
            <v>144.19999999999999</v>
          </cell>
          <cell r="AA75">
            <v>138.4</v>
          </cell>
          <cell r="AB75">
            <v>172</v>
          </cell>
          <cell r="AC75">
            <v>0</v>
          </cell>
          <cell r="AD75" t="str">
            <v>кост</v>
          </cell>
        </row>
        <row r="76">
          <cell r="A76" t="str">
            <v>6722 СОЧНЫЕ ПМ сос п/о мгс 0,41кг 10шт.  ОСТАНКИНО</v>
          </cell>
          <cell r="B76" t="str">
            <v>шт</v>
          </cell>
          <cell r="C76">
            <v>4522</v>
          </cell>
          <cell r="D76">
            <v>8179</v>
          </cell>
          <cell r="E76">
            <v>7795</v>
          </cell>
          <cell r="F76">
            <v>4477</v>
          </cell>
          <cell r="G76">
            <v>0.41</v>
          </cell>
          <cell r="H76">
            <v>45</v>
          </cell>
          <cell r="I76">
            <v>6960</v>
          </cell>
          <cell r="J76">
            <v>835</v>
          </cell>
          <cell r="K76">
            <v>1700</v>
          </cell>
          <cell r="L76">
            <v>1400</v>
          </cell>
          <cell r="M76">
            <v>1000</v>
          </cell>
          <cell r="Q76">
            <v>2500</v>
          </cell>
          <cell r="R76">
            <v>2200</v>
          </cell>
          <cell r="S76">
            <v>1559</v>
          </cell>
          <cell r="T76">
            <v>1500</v>
          </cell>
          <cell r="U76">
            <v>9.4785118665811421</v>
          </cell>
          <cell r="V76">
            <v>2.871712636305324</v>
          </cell>
          <cell r="Y76">
            <v>1328.6</v>
          </cell>
          <cell r="Z76">
            <v>1526.4</v>
          </cell>
          <cell r="AA76">
            <v>1581.6</v>
          </cell>
          <cell r="AB76">
            <v>2014</v>
          </cell>
          <cell r="AC76">
            <v>0</v>
          </cell>
          <cell r="AD76" t="e">
            <v>#N/A</v>
          </cell>
        </row>
        <row r="77">
          <cell r="A77" t="str">
            <v>6726 СЛИВОЧНЫЕ ПМ сос п/о мгс 0.41кг 10шт.  ОСТАНКИНО</v>
          </cell>
          <cell r="B77" t="str">
            <v>шт</v>
          </cell>
          <cell r="C77">
            <v>1755</v>
          </cell>
          <cell r="D77">
            <v>4484</v>
          </cell>
          <cell r="E77">
            <v>2990</v>
          </cell>
          <cell r="F77">
            <v>1483</v>
          </cell>
          <cell r="G77">
            <v>0.41</v>
          </cell>
          <cell r="H77">
            <v>45</v>
          </cell>
          <cell r="I77">
            <v>3059</v>
          </cell>
          <cell r="J77">
            <v>-69</v>
          </cell>
          <cell r="K77">
            <v>600</v>
          </cell>
          <cell r="L77">
            <v>400</v>
          </cell>
          <cell r="M77">
            <v>500</v>
          </cell>
          <cell r="Q77">
            <v>1200</v>
          </cell>
          <cell r="R77">
            <v>700</v>
          </cell>
          <cell r="S77">
            <v>598</v>
          </cell>
          <cell r="T77">
            <v>500</v>
          </cell>
          <cell r="U77">
            <v>9.0016722408026748</v>
          </cell>
          <cell r="V77">
            <v>2.479933110367893</v>
          </cell>
          <cell r="Y77">
            <v>501.8</v>
          </cell>
          <cell r="Z77">
            <v>535.20000000000005</v>
          </cell>
          <cell r="AA77">
            <v>559.6</v>
          </cell>
          <cell r="AB77">
            <v>759</v>
          </cell>
          <cell r="AC77">
            <v>0</v>
          </cell>
          <cell r="AD77" t="e">
            <v>#N/A</v>
          </cell>
        </row>
        <row r="78">
          <cell r="A78" t="str">
            <v>6734 ОСОБАЯ СО ШПИКОМ Коровино (в сетке) 0,5кг ОСТАНКИНО</v>
          </cell>
          <cell r="B78" t="str">
            <v>шт</v>
          </cell>
          <cell r="C78">
            <v>591</v>
          </cell>
          <cell r="D78">
            <v>8</v>
          </cell>
          <cell r="E78">
            <v>174</v>
          </cell>
          <cell r="F78">
            <v>401</v>
          </cell>
          <cell r="G78">
            <v>0.5</v>
          </cell>
          <cell r="H78">
            <v>60</v>
          </cell>
          <cell r="I78">
            <v>181</v>
          </cell>
          <cell r="J78">
            <v>-7</v>
          </cell>
          <cell r="K78">
            <v>0</v>
          </cell>
          <cell r="L78">
            <v>0</v>
          </cell>
          <cell r="M78">
            <v>0</v>
          </cell>
          <cell r="S78">
            <v>34.799999999999997</v>
          </cell>
          <cell r="U78">
            <v>11.522988505747128</v>
          </cell>
          <cell r="V78">
            <v>11.522988505747128</v>
          </cell>
          <cell r="Y78">
            <v>41</v>
          </cell>
          <cell r="Z78">
            <v>29.8</v>
          </cell>
          <cell r="AA78">
            <v>27.8</v>
          </cell>
          <cell r="AB78">
            <v>61</v>
          </cell>
          <cell r="AC78" t="str">
            <v>костик</v>
          </cell>
          <cell r="AD78" t="str">
            <v>не зак</v>
          </cell>
        </row>
        <row r="79">
          <cell r="A79" t="str">
            <v>6756 ВЕТЧ.ЛЮБИТЕЛЬСКАЯ п/о  ОСТАНКИНО</v>
          </cell>
          <cell r="B79" t="str">
            <v>кг</v>
          </cell>
          <cell r="C79">
            <v>76.606999999999999</v>
          </cell>
          <cell r="D79">
            <v>364.37799999999999</v>
          </cell>
          <cell r="E79">
            <v>142.941</v>
          </cell>
          <cell r="F79">
            <v>213.32900000000001</v>
          </cell>
          <cell r="G79">
            <v>1</v>
          </cell>
          <cell r="H79" t="e">
            <v>#N/A</v>
          </cell>
          <cell r="I79">
            <v>144.29</v>
          </cell>
          <cell r="J79">
            <v>-1.3489999999999895</v>
          </cell>
          <cell r="K79">
            <v>50</v>
          </cell>
          <cell r="L79">
            <v>0</v>
          </cell>
          <cell r="M79">
            <v>0</v>
          </cell>
          <cell r="S79">
            <v>28.588200000000001</v>
          </cell>
          <cell r="T79">
            <v>20</v>
          </cell>
          <cell r="U79">
            <v>9.910697420614099</v>
          </cell>
          <cell r="V79">
            <v>7.4621347269153011</v>
          </cell>
          <cell r="Y79">
            <v>34.103999999999999</v>
          </cell>
          <cell r="Z79">
            <v>32.077600000000004</v>
          </cell>
          <cell r="AA79">
            <v>44.481000000000002</v>
          </cell>
          <cell r="AB79">
            <v>45.752000000000002</v>
          </cell>
          <cell r="AC79">
            <v>0</v>
          </cell>
          <cell r="AD79" t="e">
            <v>#N/A</v>
          </cell>
        </row>
        <row r="80">
          <cell r="A80" t="str">
            <v>6776 ХОТ-ДОГ Папа может сос п/о мгс 0.35кг  ОСТАНКИНО</v>
          </cell>
          <cell r="B80" t="str">
            <v>шт</v>
          </cell>
          <cell r="D80">
            <v>48</v>
          </cell>
          <cell r="E80">
            <v>0</v>
          </cell>
          <cell r="F80">
            <v>48</v>
          </cell>
          <cell r="G80">
            <v>0.35</v>
          </cell>
          <cell r="H80" t="e">
            <v>#N/A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e">
            <v>#N/A</v>
          </cell>
          <cell r="AD80" t="e">
            <v>#N/A</v>
          </cell>
        </row>
        <row r="81">
          <cell r="A81" t="str">
            <v>БОНУС Z-ОСОБАЯ Коровино вар п/о (5324)  ОСТАНКИНО</v>
          </cell>
          <cell r="B81" t="str">
            <v>кг</v>
          </cell>
          <cell r="C81">
            <v>84.89</v>
          </cell>
          <cell r="E81">
            <v>33.457000000000001</v>
          </cell>
          <cell r="F81">
            <v>51.433</v>
          </cell>
          <cell r="G81">
            <v>0</v>
          </cell>
          <cell r="H81" t="e">
            <v>#N/A</v>
          </cell>
          <cell r="I81">
            <v>34</v>
          </cell>
          <cell r="J81">
            <v>-0.54299999999999926</v>
          </cell>
          <cell r="K81">
            <v>0</v>
          </cell>
          <cell r="L81">
            <v>0</v>
          </cell>
          <cell r="M81">
            <v>0</v>
          </cell>
          <cell r="S81">
            <v>6.6913999999999998</v>
          </cell>
          <cell r="U81">
            <v>7.68643333233703</v>
          </cell>
          <cell r="V81">
            <v>7.68643333233703</v>
          </cell>
          <cell r="Y81">
            <v>9.74</v>
          </cell>
          <cell r="Z81">
            <v>7.8790000000000004</v>
          </cell>
          <cell r="AA81">
            <v>9.4483999999999995</v>
          </cell>
          <cell r="AB81">
            <v>6.0030000000000001</v>
          </cell>
          <cell r="AC81" t="str">
            <v>акция</v>
          </cell>
          <cell r="AD81" t="e">
            <v>#N/A</v>
          </cell>
        </row>
        <row r="82">
          <cell r="A82" t="str">
            <v>БОНУС Z-ОСОБАЯ Коровино вар п/о 0.5кг_СНГ (6305)  ОСТАНКИНО</v>
          </cell>
          <cell r="B82" t="str">
            <v>шт</v>
          </cell>
          <cell r="C82">
            <v>182</v>
          </cell>
          <cell r="E82">
            <v>26</v>
          </cell>
          <cell r="F82">
            <v>156</v>
          </cell>
          <cell r="G82">
            <v>0</v>
          </cell>
          <cell r="H82" t="e">
            <v>#N/A</v>
          </cell>
          <cell r="I82">
            <v>26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S82">
            <v>5.2</v>
          </cell>
          <cell r="U82">
            <v>30</v>
          </cell>
          <cell r="V82">
            <v>30</v>
          </cell>
          <cell r="Y82">
            <v>5.2</v>
          </cell>
          <cell r="Z82">
            <v>7.2</v>
          </cell>
          <cell r="AA82">
            <v>6.8</v>
          </cell>
          <cell r="AB82">
            <v>13</v>
          </cell>
          <cell r="AC82" t="str">
            <v>акция</v>
          </cell>
          <cell r="AD82" t="e">
            <v>#N/A</v>
          </cell>
        </row>
        <row r="83">
          <cell r="A83" t="str">
            <v>БОНУС СОЧНЫЕ сос п/о мгс 0.41кг_UZ (6087)  ОСТАНКИНО</v>
          </cell>
          <cell r="B83" t="str">
            <v>шт</v>
          </cell>
          <cell r="C83">
            <v>618</v>
          </cell>
          <cell r="D83">
            <v>626</v>
          </cell>
          <cell r="E83">
            <v>963</v>
          </cell>
          <cell r="F83">
            <v>258</v>
          </cell>
          <cell r="G83">
            <v>0</v>
          </cell>
          <cell r="H83">
            <v>0</v>
          </cell>
          <cell r="I83">
            <v>991</v>
          </cell>
          <cell r="J83">
            <v>-28</v>
          </cell>
          <cell r="K83">
            <v>0</v>
          </cell>
          <cell r="L83">
            <v>0</v>
          </cell>
          <cell r="M83">
            <v>0</v>
          </cell>
          <cell r="S83">
            <v>192.6</v>
          </cell>
          <cell r="U83">
            <v>1.3395638629283491</v>
          </cell>
          <cell r="V83">
            <v>1.3395638629283491</v>
          </cell>
          <cell r="Y83">
            <v>171.2</v>
          </cell>
          <cell r="Z83">
            <v>203.6</v>
          </cell>
          <cell r="AA83">
            <v>200.8</v>
          </cell>
          <cell r="AB83">
            <v>198</v>
          </cell>
          <cell r="AC83">
            <v>0</v>
          </cell>
          <cell r="AD83" t="e">
            <v>#N/A</v>
          </cell>
        </row>
        <row r="84">
          <cell r="A84" t="str">
            <v>БОНУС СОЧНЫЕ сос п/о мгс 1*6_UZ (6088)  ОСТАНКИНО</v>
          </cell>
          <cell r="B84" t="str">
            <v>кг</v>
          </cell>
          <cell r="C84">
            <v>46.192999999999998</v>
          </cell>
          <cell r="D84">
            <v>367.74400000000003</v>
          </cell>
          <cell r="E84">
            <v>371.10300000000001</v>
          </cell>
          <cell r="F84">
            <v>40.718000000000004</v>
          </cell>
          <cell r="G84">
            <v>0</v>
          </cell>
          <cell r="H84">
            <v>0</v>
          </cell>
          <cell r="I84">
            <v>371</v>
          </cell>
          <cell r="J84">
            <v>0.10300000000000864</v>
          </cell>
          <cell r="K84">
            <v>0</v>
          </cell>
          <cell r="L84">
            <v>0</v>
          </cell>
          <cell r="M84">
            <v>0</v>
          </cell>
          <cell r="S84">
            <v>74.220600000000005</v>
          </cell>
          <cell r="U84">
            <v>0.54860779891297029</v>
          </cell>
          <cell r="V84">
            <v>0.54860779891297029</v>
          </cell>
          <cell r="Y84">
            <v>59.466600000000007</v>
          </cell>
          <cell r="Z84">
            <v>64.347000000000008</v>
          </cell>
          <cell r="AA84">
            <v>78.576800000000006</v>
          </cell>
          <cell r="AB84">
            <v>56.006</v>
          </cell>
          <cell r="AC84">
            <v>0</v>
          </cell>
          <cell r="AD8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03.04.2024 - 09.04.2024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44.250999999999998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555.50699999999995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9.1</v>
          </cell>
          <cell r="F10">
            <v>548.38800000000003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7.8</v>
          </cell>
          <cell r="F11">
            <v>1772.0219999999999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242.048</v>
          </cell>
        </row>
        <row r="13">
          <cell r="A13" t="str">
            <v xml:space="preserve"> 022  Колбаса Вязанка со шпиком, вектор 0,5кг, ПОКОМ</v>
          </cell>
          <cell r="F13">
            <v>141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660</v>
          </cell>
          <cell r="F14">
            <v>2139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940</v>
          </cell>
          <cell r="F16">
            <v>3333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496</v>
          </cell>
          <cell r="F17">
            <v>4863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238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85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175</v>
          </cell>
        </row>
        <row r="21">
          <cell r="A21" t="str">
            <v xml:space="preserve"> 054  Колбаса вареная Филейбургская с филе сочного окорока, 0,45 кг, БАВАРУШКА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129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247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1</v>
          </cell>
          <cell r="F24">
            <v>284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30</v>
          </cell>
        </row>
        <row r="26">
          <cell r="A26" t="str">
            <v xml:space="preserve"> 068  Колбаса Особая ТМ Особый рецепт, 0,5 кг, ПОКОМ</v>
          </cell>
          <cell r="F26">
            <v>83</v>
          </cell>
        </row>
        <row r="27">
          <cell r="A27" t="str">
            <v xml:space="preserve"> 070  Колбаса Рубленая запеч Дугушка, вектор 0,35 кг, ТМ Стародворье    ПОКОМ</v>
          </cell>
          <cell r="F27">
            <v>2</v>
          </cell>
        </row>
        <row r="28">
          <cell r="A28" t="str">
            <v xml:space="preserve"> 077  Колбаса Сервелат запеч Дугушка, вектор 0,35 кг, ТМ Стародворье    ПОКОМ</v>
          </cell>
          <cell r="F28">
            <v>2</v>
          </cell>
        </row>
        <row r="29">
          <cell r="A29" t="str">
            <v xml:space="preserve"> 079  Колбаса Сервелат Кремлевский,  0.35 кг, ПОКОМ</v>
          </cell>
          <cell r="D29">
            <v>4</v>
          </cell>
          <cell r="F29">
            <v>20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2</v>
          </cell>
          <cell r="F30">
            <v>1174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248</v>
          </cell>
        </row>
        <row r="32">
          <cell r="A32" t="str">
            <v xml:space="preserve"> 092  Сосиски Баварские с сыром,  0.42кг,ПОКОМ</v>
          </cell>
          <cell r="F32">
            <v>1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4</v>
          </cell>
          <cell r="F33">
            <v>1235</v>
          </cell>
        </row>
        <row r="34">
          <cell r="A34" t="str">
            <v xml:space="preserve"> 116  Колбаса Балыкбургская с копченым балыком, в/у 0,35 кг срез, БАВАРУШКА ПОКОМ</v>
          </cell>
          <cell r="D34">
            <v>60</v>
          </cell>
          <cell r="F34">
            <v>291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F35">
            <v>380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F36">
            <v>1016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1.65</v>
          </cell>
          <cell r="F37">
            <v>596.15599999999995</v>
          </cell>
        </row>
        <row r="38">
          <cell r="A38" t="str">
            <v xml:space="preserve"> 201  Ветчина Нежная ТМ Особый рецепт, (2,5кг), ПОКОМ</v>
          </cell>
          <cell r="D38">
            <v>22.5</v>
          </cell>
          <cell r="F38">
            <v>5650.0349999999999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1.65</v>
          </cell>
          <cell r="F39">
            <v>320.09399999999999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F40">
            <v>1270.7239999999999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F41">
            <v>337.762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10</v>
          </cell>
          <cell r="F42">
            <v>7660.6270000000004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5.2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96.813999999999993</v>
          </cell>
        </row>
        <row r="45">
          <cell r="A45" t="str">
            <v xml:space="preserve"> 229  Колбаса Молочная Дугушка, в/у, ВЕС, ТМ Стародворье   ПОКОМ</v>
          </cell>
          <cell r="F45">
            <v>517.46199999999999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2.5</v>
          </cell>
          <cell r="F46">
            <v>4421.9979999999996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5</v>
          </cell>
          <cell r="F47">
            <v>4313.5940000000001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0.85</v>
          </cell>
          <cell r="F48">
            <v>329.053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0.85</v>
          </cell>
          <cell r="F49">
            <v>379</v>
          </cell>
        </row>
        <row r="50">
          <cell r="A50" t="str">
            <v xml:space="preserve"> 240  Колбаса Салями охотничья, ВЕС. ПОКОМ</v>
          </cell>
          <cell r="F50">
            <v>23.292999999999999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2.4500000000000002</v>
          </cell>
          <cell r="F51">
            <v>558.98500000000001</v>
          </cell>
        </row>
        <row r="52">
          <cell r="A52" t="str">
            <v xml:space="preserve"> 243  Колбаса Сервелат Зернистый, ВЕС.  ПОКОМ</v>
          </cell>
          <cell r="F52">
            <v>29.803999999999998</v>
          </cell>
        </row>
        <row r="53">
          <cell r="A53" t="str">
            <v xml:space="preserve"> 247  Сардельки Нежные, ВЕС.  ПОКОМ</v>
          </cell>
          <cell r="D53">
            <v>1.3</v>
          </cell>
          <cell r="F53">
            <v>205.19399999999999</v>
          </cell>
        </row>
        <row r="54">
          <cell r="A54" t="str">
            <v xml:space="preserve"> 248  Сардельки Сочные ТМ Особый рецепт,   ПОКОМ</v>
          </cell>
          <cell r="F54">
            <v>172.262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7.9</v>
          </cell>
          <cell r="F55">
            <v>1591.047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3.9</v>
          </cell>
          <cell r="F56">
            <v>136.119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1.3</v>
          </cell>
          <cell r="F57">
            <v>266.71499999999997</v>
          </cell>
        </row>
        <row r="58">
          <cell r="A58" t="str">
            <v xml:space="preserve"> 263  Шпикачки Стародворские, ВЕС.  ПОКОМ</v>
          </cell>
          <cell r="F58">
            <v>139.75800000000001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2.8</v>
          </cell>
          <cell r="F59">
            <v>361.041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2.1</v>
          </cell>
          <cell r="F60">
            <v>355.25700000000001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261.63600000000002</v>
          </cell>
        </row>
        <row r="62">
          <cell r="A62" t="str">
            <v xml:space="preserve"> 268  Сосиски Филейбургские с филе сочного окорока, ВЕС, ТМ Баварушка  ПОКОМ</v>
          </cell>
          <cell r="F62">
            <v>2.802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4</v>
          </cell>
          <cell r="F63">
            <v>1555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1025</v>
          </cell>
          <cell r="F64">
            <v>4542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1514</v>
          </cell>
          <cell r="F65">
            <v>5139</v>
          </cell>
        </row>
        <row r="66">
          <cell r="A66" t="str">
            <v xml:space="preserve"> 283  Сосиски Сочинки, ВЕС, ТМ Стародворье ПОКОМ</v>
          </cell>
          <cell r="D66">
            <v>1.3</v>
          </cell>
          <cell r="F66">
            <v>623.99099999999999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5</v>
          </cell>
          <cell r="F67">
            <v>484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44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7</v>
          </cell>
          <cell r="F69">
            <v>1294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291.94400000000002</v>
          </cell>
        </row>
        <row r="71">
          <cell r="A71" t="str">
            <v xml:space="preserve"> 298  Колбаса Сливушка ТМ Вязанка, 0,375кг,  ПОКОМ</v>
          </cell>
          <cell r="F71">
            <v>2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11</v>
          </cell>
          <cell r="F72">
            <v>2845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14</v>
          </cell>
          <cell r="F73">
            <v>3264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73.725999999999999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213.83600000000001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7</v>
          </cell>
          <cell r="F76">
            <v>1352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8</v>
          </cell>
          <cell r="F77">
            <v>1778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</v>
          </cell>
          <cell r="F78">
            <v>1034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226.25800000000001</v>
          </cell>
        </row>
        <row r="80">
          <cell r="A80" t="str">
            <v xml:space="preserve"> 315  Колбаса вареная Молокуша ТМ Вязанка ВЕС, ПОКОМ</v>
          </cell>
          <cell r="F80">
            <v>723.875</v>
          </cell>
        </row>
        <row r="81">
          <cell r="A81" t="str">
            <v xml:space="preserve"> 316  Колбаса Нежная ТМ Зареченские ВЕС  ПОКОМ</v>
          </cell>
          <cell r="F81">
            <v>70.736000000000004</v>
          </cell>
        </row>
        <row r="82">
          <cell r="A82" t="str">
            <v xml:space="preserve"> 318  Сосиски Датские ТМ Зареченские, ВЕС  ПОКОМ</v>
          </cell>
          <cell r="D82">
            <v>5.2</v>
          </cell>
          <cell r="F82">
            <v>2249.33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4</v>
          </cell>
          <cell r="F83">
            <v>4006</v>
          </cell>
        </row>
        <row r="84">
          <cell r="A84" t="str">
            <v xml:space="preserve"> 321  Колбаса Сервелат Пражский ТМ Зареченские, ВЕС ПОКОМ</v>
          </cell>
          <cell r="F84">
            <v>35.085000000000001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311</v>
          </cell>
          <cell r="F85">
            <v>3821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3</v>
          </cell>
          <cell r="F86">
            <v>1175</v>
          </cell>
        </row>
        <row r="87">
          <cell r="A87" t="str">
            <v xml:space="preserve"> 328  Сардельки Сочинки Стародворье ТМ  0,4 кг ПОКОМ</v>
          </cell>
          <cell r="D87">
            <v>3</v>
          </cell>
          <cell r="F87">
            <v>582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1</v>
          </cell>
          <cell r="F88">
            <v>376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1.3</v>
          </cell>
          <cell r="F89">
            <v>1011.375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5</v>
          </cell>
          <cell r="F90">
            <v>353</v>
          </cell>
        </row>
        <row r="91">
          <cell r="A91" t="str">
            <v xml:space="preserve"> 335  Колбаса Сливушка ТМ Вязанка. ВЕС.  ПОКОМ </v>
          </cell>
          <cell r="D91">
            <v>2.6</v>
          </cell>
          <cell r="F91">
            <v>148.05000000000001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993</v>
          </cell>
          <cell r="F92">
            <v>4106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4</v>
          </cell>
          <cell r="F93">
            <v>2184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2.4</v>
          </cell>
          <cell r="F94">
            <v>745.23699999999997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0.8</v>
          </cell>
          <cell r="F95">
            <v>363.58100000000002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5.6</v>
          </cell>
          <cell r="F96">
            <v>876.529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2.4</v>
          </cell>
          <cell r="F97">
            <v>787.16399999999999</v>
          </cell>
        </row>
        <row r="98">
          <cell r="A98" t="str">
            <v xml:space="preserve"> 352  Ветчина Нежная с нежным филе 0,4 кг ТМ Особый рецепт  ПОКОМ</v>
          </cell>
          <cell r="F98">
            <v>3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F99">
            <v>58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F100">
            <v>133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2</v>
          </cell>
          <cell r="F101">
            <v>207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2.6</v>
          </cell>
          <cell r="F102">
            <v>228.017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1</v>
          </cell>
          <cell r="F103">
            <v>2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35.701000000000001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2</v>
          </cell>
          <cell r="F105">
            <v>388</v>
          </cell>
        </row>
        <row r="106">
          <cell r="A106" t="str">
            <v xml:space="preserve"> 377  Колбаса Молочная Дугушка 0,6кг ТМ Стародворье  ПОКОМ</v>
          </cell>
          <cell r="F106">
            <v>397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1</v>
          </cell>
          <cell r="F107">
            <v>1811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11</v>
          </cell>
          <cell r="F108">
            <v>521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11</v>
          </cell>
          <cell r="F109">
            <v>682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8</v>
          </cell>
          <cell r="F110">
            <v>428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F111">
            <v>355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1861</v>
          </cell>
          <cell r="F112">
            <v>5554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2796</v>
          </cell>
          <cell r="F113">
            <v>11952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F114">
            <v>122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F115">
            <v>236</v>
          </cell>
        </row>
        <row r="116">
          <cell r="A116" t="str">
            <v xml:space="preserve"> 417  Колбаса Филейбургская с ароматными пряностями 0,06 кг нарезка ТМ Баварушка  ПОКОМ</v>
          </cell>
          <cell r="D116">
            <v>4</v>
          </cell>
          <cell r="F116">
            <v>524</v>
          </cell>
        </row>
        <row r="117">
          <cell r="A117" t="str">
            <v xml:space="preserve"> 418  Колбаса Балыкбургская с мраморным балыком и нотками кориандра 0,06 кг нарезка ТМ Баварушка  ПО</v>
          </cell>
          <cell r="F117">
            <v>30</v>
          </cell>
        </row>
        <row r="118">
          <cell r="A118" t="str">
            <v xml:space="preserve"> 419  Колбаса Филейбургская зернистая 0,06 кг нарезка ТМ Баварушка  ПОКОМ</v>
          </cell>
          <cell r="D118">
            <v>4</v>
          </cell>
          <cell r="F118">
            <v>643</v>
          </cell>
        </row>
        <row r="119">
          <cell r="A119" t="str">
            <v xml:space="preserve"> 420  Колбаса Мясорубская 0,28 кг ТМ Стародворье в оболочке черева  ПОКОМ</v>
          </cell>
          <cell r="F119">
            <v>33</v>
          </cell>
        </row>
        <row r="120">
          <cell r="A120" t="str">
            <v xml:space="preserve"> 421  Сосиски Царедворские 0,33 кг ТМ Стародворье  ПОКОМ</v>
          </cell>
          <cell r="F120">
            <v>607</v>
          </cell>
        </row>
        <row r="121">
          <cell r="A121" t="str">
            <v xml:space="preserve"> 422  Деликатесы Бекон Балыкбургский ТМ Баварушка  0,15 кг.ПОКОМ</v>
          </cell>
          <cell r="F121">
            <v>275</v>
          </cell>
        </row>
        <row r="122">
          <cell r="A122" t="str">
            <v xml:space="preserve"> 426  Колбаса варенокопченая из мяса птицы Сервелат Царедворский, 0,28 кг срез ПОКОМ</v>
          </cell>
          <cell r="F122">
            <v>316</v>
          </cell>
        </row>
        <row r="123">
          <cell r="A123" t="str">
            <v xml:space="preserve"> 427  Колбаса Филедворская ТМ Стародворье в оболочке полиамид. ВЕС ПОКОМ</v>
          </cell>
          <cell r="D123">
            <v>1</v>
          </cell>
          <cell r="F123">
            <v>161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D124">
            <v>1</v>
          </cell>
          <cell r="F124">
            <v>281</v>
          </cell>
        </row>
        <row r="125">
          <cell r="A125" t="str">
            <v xml:space="preserve"> 430  Колбаса Стародворская с окороком 0,4 кг. ТМ Стародворье в оболочке полиамид  ПОКОМ</v>
          </cell>
          <cell r="D125">
            <v>4</v>
          </cell>
          <cell r="F125">
            <v>795</v>
          </cell>
        </row>
        <row r="126">
          <cell r="A126" t="str">
            <v xml:space="preserve"> 431  Колбаса Стародворская с окороком в оболочке полиамид ТМ Стародворье ВЕС ПОКОМ</v>
          </cell>
          <cell r="F126">
            <v>141.01400000000001</v>
          </cell>
        </row>
        <row r="127">
          <cell r="A127" t="str">
            <v xml:space="preserve"> 433 Колбаса Стародворская со шпиком  в оболочке полиамид. ТМ Стародворье ВЕС ПОКОМ</v>
          </cell>
          <cell r="F127">
            <v>103.756</v>
          </cell>
        </row>
        <row r="128">
          <cell r="A128" t="str">
            <v xml:space="preserve"> 436  Колбаса Молочная стародворская с молоком, ВЕС, ТМ Стародворье  ПОКОМ</v>
          </cell>
          <cell r="D128">
            <v>1.3</v>
          </cell>
          <cell r="F128">
            <v>120.004</v>
          </cell>
        </row>
        <row r="129">
          <cell r="A129" t="str">
            <v xml:space="preserve"> 438  Колбаса Филедворская 0,4 кг. ТМ Стародворье  ПОКОМ</v>
          </cell>
          <cell r="D129">
            <v>3</v>
          </cell>
          <cell r="F129">
            <v>901</v>
          </cell>
        </row>
        <row r="130">
          <cell r="A130" t="str">
            <v>3215 ВЕТЧ.МЯСНАЯ Папа может п/о 0.4кг 8шт.    ОСТАНКИНО</v>
          </cell>
          <cell r="D130">
            <v>260</v>
          </cell>
          <cell r="F130">
            <v>260</v>
          </cell>
        </row>
        <row r="131">
          <cell r="A131" t="str">
            <v>3297 СЫТНЫЕ Папа может сар б/о мгс 1*3 СНГ  ОСТАНКИНО</v>
          </cell>
          <cell r="D131">
            <v>231</v>
          </cell>
          <cell r="F131">
            <v>231</v>
          </cell>
        </row>
        <row r="132">
          <cell r="A132" t="str">
            <v>3812 СОЧНЫЕ сос п/о мгс 2*2  ОСТАНКИНО</v>
          </cell>
          <cell r="D132">
            <v>1511.7</v>
          </cell>
          <cell r="F132">
            <v>1511.7</v>
          </cell>
        </row>
        <row r="133">
          <cell r="A133" t="str">
            <v>4063 МЯСНАЯ Папа может вар п/о_Л   ОСТАНКИНО</v>
          </cell>
          <cell r="D133">
            <v>1801</v>
          </cell>
          <cell r="F133">
            <v>1801</v>
          </cell>
        </row>
        <row r="134">
          <cell r="A134" t="str">
            <v>4117 ЭКСТРА Папа может с/к в/у_Л   ОСТАНКИНО</v>
          </cell>
          <cell r="D134">
            <v>65.5</v>
          </cell>
          <cell r="F134">
            <v>65.995999999999995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102.55</v>
          </cell>
          <cell r="F135">
            <v>102.55</v>
          </cell>
        </row>
        <row r="136">
          <cell r="A136" t="str">
            <v>4813 ФИЛЕЙНАЯ Папа может вар п/о_Л   ОСТАНКИНО</v>
          </cell>
          <cell r="D136">
            <v>444.3</v>
          </cell>
          <cell r="F136">
            <v>444.3</v>
          </cell>
        </row>
        <row r="137">
          <cell r="A137" t="str">
            <v>4993 САЛЯМИ ИТАЛЬЯНСКАЯ с/к в/у 1/250*8_120c ОСТАНКИНО</v>
          </cell>
          <cell r="D137">
            <v>552</v>
          </cell>
          <cell r="F137">
            <v>552</v>
          </cell>
        </row>
        <row r="138">
          <cell r="A138" t="str">
            <v>5246 ДОКТОРСКАЯ ПРЕМИУМ вар б/о мгс_30с ОСТАНКИНО</v>
          </cell>
          <cell r="D138">
            <v>19.5</v>
          </cell>
          <cell r="F138">
            <v>19.5</v>
          </cell>
        </row>
        <row r="139">
          <cell r="A139" t="str">
            <v>5247 РУССКАЯ ПРЕМИУМ вар б/о мгс_30с ОСТАНКИНО</v>
          </cell>
          <cell r="D139">
            <v>19.5</v>
          </cell>
          <cell r="F139">
            <v>19.5</v>
          </cell>
        </row>
        <row r="140">
          <cell r="A140" t="str">
            <v>5336 ОСОБАЯ вар п/о  ОСТАНКИНО</v>
          </cell>
          <cell r="D140">
            <v>521.79999999999995</v>
          </cell>
          <cell r="F140">
            <v>521.79999999999995</v>
          </cell>
        </row>
        <row r="141">
          <cell r="A141" t="str">
            <v>5337 ОСОБАЯ СО ШПИКОМ вар п/о  ОСТАНКИНО</v>
          </cell>
          <cell r="D141">
            <v>106.8</v>
          </cell>
          <cell r="F141">
            <v>106.8</v>
          </cell>
        </row>
        <row r="142">
          <cell r="A142" t="str">
            <v>5341 СЕРВЕЛАТ ОХОТНИЧИЙ в/к в/у  ОСТАНКИНО</v>
          </cell>
          <cell r="D142">
            <v>414.4</v>
          </cell>
          <cell r="F142">
            <v>414.4</v>
          </cell>
        </row>
        <row r="143">
          <cell r="A143" t="str">
            <v>5483 ЭКСТРА Папа может с/к в/у 1/250 8шт.   ОСТАНКИНО</v>
          </cell>
          <cell r="D143">
            <v>772</v>
          </cell>
          <cell r="F143">
            <v>772</v>
          </cell>
        </row>
        <row r="144">
          <cell r="A144" t="str">
            <v>5544 Сервелат Финский в/к в/у_45с НОВАЯ ОСТАНКИНО</v>
          </cell>
          <cell r="D144">
            <v>885.8</v>
          </cell>
          <cell r="F144">
            <v>889.19799999999998</v>
          </cell>
        </row>
        <row r="145">
          <cell r="A145" t="str">
            <v>5682 САЛЯМИ МЕЛКОЗЕРНЕНАЯ с/к в/у 1/120_60с   ОСТАНКИНО</v>
          </cell>
          <cell r="D145">
            <v>2221</v>
          </cell>
          <cell r="F145">
            <v>2221</v>
          </cell>
        </row>
        <row r="146">
          <cell r="A146" t="str">
            <v>5706 АРОМАТНАЯ Папа может с/к в/у 1/250 8шт.  ОСТАНКИНО</v>
          </cell>
          <cell r="D146">
            <v>1020</v>
          </cell>
          <cell r="F146">
            <v>1020</v>
          </cell>
        </row>
        <row r="147">
          <cell r="A147" t="str">
            <v>5708 ПОСОЛЬСКАЯ Папа может с/к в/у ОСТАНКИНО</v>
          </cell>
          <cell r="D147">
            <v>59.7</v>
          </cell>
          <cell r="F147">
            <v>60.213000000000001</v>
          </cell>
        </row>
        <row r="148">
          <cell r="A148" t="str">
            <v>5820 СЛИВОЧНЫЕ Папа может сос п/о мгс 2*2_45с   ОСТАНКИНО</v>
          </cell>
          <cell r="D148">
            <v>220.5</v>
          </cell>
          <cell r="F148">
            <v>220.5</v>
          </cell>
        </row>
        <row r="149">
          <cell r="A149" t="str">
            <v>5851 ЭКСТРА Папа может вар п/о   ОСТАНКИНО</v>
          </cell>
          <cell r="D149">
            <v>331.3</v>
          </cell>
          <cell r="F149">
            <v>331.3</v>
          </cell>
        </row>
        <row r="150">
          <cell r="A150" t="str">
            <v>5931 ОХОТНИЧЬЯ Папа может с/к в/у 1/220 8шт.   ОСТАНКИНО</v>
          </cell>
          <cell r="D150">
            <v>804</v>
          </cell>
          <cell r="F150">
            <v>804</v>
          </cell>
        </row>
        <row r="151">
          <cell r="A151" t="str">
            <v>5976 МОЛОЧНЫЕ ТРАДИЦ. сос п/о в/у 1/350_45с  ОСТАНКИНО</v>
          </cell>
          <cell r="D151">
            <v>1257</v>
          </cell>
          <cell r="F151">
            <v>1257</v>
          </cell>
        </row>
        <row r="152">
          <cell r="A152" t="str">
            <v>5981 МОЛОЧНЫЕ ТРАДИЦ. сос п/о мгс 1*6_45с   ОСТАНКИНО</v>
          </cell>
          <cell r="D152">
            <v>222.4</v>
          </cell>
          <cell r="F152">
            <v>222.4</v>
          </cell>
        </row>
        <row r="153">
          <cell r="A153" t="str">
            <v>5982 МОЛОЧНЫЕ ТРАДИЦ. сос п/о мгс 0,6кг_СНГ  ОСТАНКИНО</v>
          </cell>
          <cell r="D153">
            <v>301</v>
          </cell>
          <cell r="F153">
            <v>302</v>
          </cell>
        </row>
        <row r="154">
          <cell r="A154" t="str">
            <v>6004 РАГУ СВИНОЕ 1кг 8шт.зам_120с ОСТАНКИНО</v>
          </cell>
          <cell r="D154">
            <v>255</v>
          </cell>
          <cell r="F154">
            <v>255</v>
          </cell>
        </row>
        <row r="155">
          <cell r="A155" t="str">
            <v>6025 ВЕТЧ.ФИРМЕННАЯ С ИНДЕЙКОЙ п/о   ОСТАНКИНО</v>
          </cell>
          <cell r="D155">
            <v>7.6</v>
          </cell>
          <cell r="F155">
            <v>7.6</v>
          </cell>
        </row>
        <row r="156">
          <cell r="A156" t="str">
            <v>6038 БАВАРСКИЕ Кумач сос п/о мгс 1*3_45с   ОСТАНКИНО</v>
          </cell>
          <cell r="D156">
            <v>2</v>
          </cell>
          <cell r="F156">
            <v>2</v>
          </cell>
        </row>
        <row r="157">
          <cell r="A157" t="str">
            <v>6041 МОЛОЧНЫЕ К ЗАВТРАКУ сос п/о мгс 1*3  ОСТАНКИНО</v>
          </cell>
          <cell r="D157">
            <v>253.8</v>
          </cell>
          <cell r="F157">
            <v>253.8</v>
          </cell>
        </row>
        <row r="158">
          <cell r="A158" t="str">
            <v>6042 МОЛОЧНЫЕ К ЗАВТРАКУ сос п/о в/у 0.4кг   ОСТАНКИНО</v>
          </cell>
          <cell r="D158">
            <v>1176</v>
          </cell>
          <cell r="F158">
            <v>1178</v>
          </cell>
        </row>
        <row r="159">
          <cell r="A159" t="str">
            <v>6113 СОЧНЫЕ сос п/о мгс 1*6_Ашан  ОСТАНКИНО</v>
          </cell>
          <cell r="D159">
            <v>1542.0319999999999</v>
          </cell>
          <cell r="F159">
            <v>1542.0319999999999</v>
          </cell>
        </row>
        <row r="160">
          <cell r="A160" t="str">
            <v>6123 МОЛОЧНЫЕ КЛАССИЧЕСКИЕ ПМ сос п/о мгс 2*4   ОСТАНКИНО</v>
          </cell>
          <cell r="D160">
            <v>459.7</v>
          </cell>
          <cell r="F160">
            <v>459.7</v>
          </cell>
        </row>
        <row r="161">
          <cell r="A161" t="str">
            <v>6213 СЕРВЕЛАТ ФИНСКИЙ СН в/к в/у 0.35кг 8шт.  ОСТАНКИНО</v>
          </cell>
          <cell r="D161">
            <v>26</v>
          </cell>
          <cell r="F161">
            <v>26</v>
          </cell>
        </row>
        <row r="162">
          <cell r="A162" t="str">
            <v>6215 СЕРВЕЛАТ ОРЕХОВЫЙ СН в/к в/у 0.35кг 8шт  ОСТАНКИНО</v>
          </cell>
          <cell r="D162">
            <v>11</v>
          </cell>
          <cell r="F162">
            <v>11</v>
          </cell>
        </row>
        <row r="163">
          <cell r="A163" t="str">
            <v>6217 ШПИКАЧКИ ДОМАШНИЕ СН п/о мгс 0.4кг 8шт.  ОСТАНКИНО</v>
          </cell>
          <cell r="D163">
            <v>34</v>
          </cell>
          <cell r="F163">
            <v>34</v>
          </cell>
        </row>
        <row r="164">
          <cell r="A164" t="str">
            <v>6221 НЕАПОЛИТАНСКИЙ ДУЭТ с/к с/н мгс 1/90  ОСТАНКИНО</v>
          </cell>
          <cell r="D164">
            <v>206</v>
          </cell>
          <cell r="F164">
            <v>207</v>
          </cell>
        </row>
        <row r="165">
          <cell r="A165" t="str">
            <v>6225 ИМПЕРСКАЯ И БАЛЫКОВАЯ в/к с/н мгс 1/90  ОСТАНКИНО</v>
          </cell>
          <cell r="D165">
            <v>40</v>
          </cell>
          <cell r="F165">
            <v>40</v>
          </cell>
        </row>
        <row r="166">
          <cell r="A166" t="str">
            <v>6228 МЯСНОЕ АССОРТИ к/з с/н мгс 1/90 10шт.  ОСТАНКИНО</v>
          </cell>
          <cell r="D166">
            <v>367</v>
          </cell>
          <cell r="F166">
            <v>368</v>
          </cell>
        </row>
        <row r="167">
          <cell r="A167" t="str">
            <v>6241 ХОТ-ДОГ Папа может сос п/о мгс 0.38кг  ОСТАНКИНО</v>
          </cell>
          <cell r="D167">
            <v>176</v>
          </cell>
          <cell r="F167">
            <v>176</v>
          </cell>
        </row>
        <row r="168">
          <cell r="A168" t="str">
            <v>6247 ДОМАШНЯЯ Папа может вар п/о 0,4кг 8шт.  ОСТАНКИНО</v>
          </cell>
          <cell r="D168">
            <v>198</v>
          </cell>
          <cell r="F168">
            <v>198</v>
          </cell>
        </row>
        <row r="169">
          <cell r="A169" t="str">
            <v>6268 ГОВЯЖЬЯ Папа может вар п/о 0,4кг 8 шт.  ОСТАНКИНО</v>
          </cell>
          <cell r="D169">
            <v>276</v>
          </cell>
          <cell r="F169">
            <v>276</v>
          </cell>
        </row>
        <row r="170">
          <cell r="A170" t="str">
            <v>6281 СВИНИНА ДЕЛИКАТ. к/в мл/к в/у 0.3кг 45с  ОСТАНКИНО</v>
          </cell>
          <cell r="D170">
            <v>579</v>
          </cell>
          <cell r="F170">
            <v>579</v>
          </cell>
        </row>
        <row r="171">
          <cell r="A171" t="str">
            <v>6297 ФИЛЕЙНЫЕ сос ц/о в/у 1/270 12шт_45с  ОСТАНКИНО</v>
          </cell>
          <cell r="D171">
            <v>2270</v>
          </cell>
          <cell r="F171">
            <v>2270</v>
          </cell>
        </row>
        <row r="172">
          <cell r="A172" t="str">
            <v>6302 БАЛЫКОВАЯ СН в/к в/у 0.35кг 8шт.  ОСТАНКИНО</v>
          </cell>
          <cell r="D172">
            <v>5</v>
          </cell>
          <cell r="F172">
            <v>5</v>
          </cell>
        </row>
        <row r="173">
          <cell r="A173" t="str">
            <v>6303 МЯСНЫЕ Папа может сос п/о мгс 1.5*3  ОСТАНКИНО</v>
          </cell>
          <cell r="D173">
            <v>299.10000000000002</v>
          </cell>
          <cell r="F173">
            <v>299.10000000000002</v>
          </cell>
        </row>
        <row r="174">
          <cell r="A174" t="str">
            <v>6325 ДОКТОРСКАЯ ПРЕМИУМ вар п/о 0.4кг 8шт.  ОСТАНКИНО</v>
          </cell>
          <cell r="D174">
            <v>603</v>
          </cell>
          <cell r="F174">
            <v>603</v>
          </cell>
        </row>
        <row r="175">
          <cell r="A175" t="str">
            <v>6333 МЯСНАЯ Папа может вар п/о 0.4кг 8шт.  ОСТАНКИНО</v>
          </cell>
          <cell r="D175">
            <v>5536</v>
          </cell>
          <cell r="F175">
            <v>5537</v>
          </cell>
        </row>
        <row r="176">
          <cell r="A176" t="str">
            <v>6353 ЭКСТРА Папа может вар п/о 0.4кг 8шт.  ОСТАНКИНО</v>
          </cell>
          <cell r="D176">
            <v>2598</v>
          </cell>
          <cell r="F176">
            <v>2602</v>
          </cell>
        </row>
        <row r="177">
          <cell r="A177" t="str">
            <v>6392 ФИЛЕЙНАЯ Папа может вар п/о 0.4кг. ОСТАНКИНО</v>
          </cell>
          <cell r="D177">
            <v>4081</v>
          </cell>
          <cell r="F177">
            <v>4081</v>
          </cell>
        </row>
        <row r="178">
          <cell r="A178" t="str">
            <v>6427 КЛАССИЧЕСКАЯ ПМ вар п/о 0.35кг 8шт. ОСТАНКИНО</v>
          </cell>
          <cell r="D178">
            <v>4543</v>
          </cell>
          <cell r="F178">
            <v>4555</v>
          </cell>
        </row>
        <row r="179">
          <cell r="A179" t="str">
            <v>6438 БОГАТЫРСКИЕ Папа Может сос п/о в/у 0,3кг  ОСТАНКИНО</v>
          </cell>
          <cell r="D179">
            <v>228</v>
          </cell>
          <cell r="F179">
            <v>228</v>
          </cell>
        </row>
        <row r="180">
          <cell r="A180" t="str">
            <v>6450 БЕКОН с/к с/н в/у 1/100 10шт.  ОСТАНКИНО</v>
          </cell>
          <cell r="D180">
            <v>570</v>
          </cell>
          <cell r="F180">
            <v>570</v>
          </cell>
        </row>
        <row r="181">
          <cell r="A181" t="str">
            <v>6453 ЭКСТРА Папа может с/к с/н в/у 1/100 14шт.   ОСТАНКИНО</v>
          </cell>
          <cell r="D181">
            <v>1056</v>
          </cell>
          <cell r="F181">
            <v>1056</v>
          </cell>
        </row>
        <row r="182">
          <cell r="A182" t="str">
            <v>6454 АРОМАТНАЯ с/к с/н в/у 1/100 14шт.  ОСТАНКИНО</v>
          </cell>
          <cell r="D182">
            <v>980</v>
          </cell>
          <cell r="F182">
            <v>980</v>
          </cell>
        </row>
        <row r="183">
          <cell r="A183" t="str">
            <v>6470 ВЕТЧ.МРАМОРНАЯ в/у_45с  ОСТАНКИНО</v>
          </cell>
          <cell r="D183">
            <v>10</v>
          </cell>
          <cell r="F183">
            <v>10</v>
          </cell>
        </row>
        <row r="184">
          <cell r="A184" t="str">
            <v>6475 С СЫРОМ Папа может сос ц/о мгс 0.4кг6шт  ОСТАНКИНО</v>
          </cell>
          <cell r="D184">
            <v>242</v>
          </cell>
          <cell r="F184">
            <v>242</v>
          </cell>
        </row>
        <row r="185">
          <cell r="A185" t="str">
            <v>6527 ШПИКАЧКИ СОЧНЫЕ ПМ сар б/о мгс 1*3 45с ОСТАНКИНО</v>
          </cell>
          <cell r="D185">
            <v>475</v>
          </cell>
          <cell r="F185">
            <v>475</v>
          </cell>
        </row>
        <row r="186">
          <cell r="A186" t="str">
            <v>6555 ПОСОЛЬСКАЯ с/к с/н в/у 1/100 10шт.  ОСТАНКИНО</v>
          </cell>
          <cell r="D186">
            <v>214</v>
          </cell>
          <cell r="F186">
            <v>214</v>
          </cell>
        </row>
        <row r="187">
          <cell r="A187" t="str">
            <v>6562 СЕРВЕЛАТ КАРЕЛЬСКИЙ СН в/к в/у 0,28кг  ОСТАНКИНО</v>
          </cell>
          <cell r="D187">
            <v>195</v>
          </cell>
          <cell r="F187">
            <v>195</v>
          </cell>
        </row>
        <row r="188">
          <cell r="A188" t="str">
            <v>6563 СЛИВОЧНЫЕ СН сос п/о мгс 1*6  ОСТАНКИНО</v>
          </cell>
          <cell r="D188">
            <v>25</v>
          </cell>
          <cell r="F188">
            <v>25</v>
          </cell>
        </row>
        <row r="189">
          <cell r="A189" t="str">
            <v>6586 МРАМОРНАЯ И БАЛЫКОВАЯ в/к с/н мгс 1/90 ОСТАНКИНО</v>
          </cell>
          <cell r="D189">
            <v>192</v>
          </cell>
          <cell r="F189">
            <v>192</v>
          </cell>
        </row>
        <row r="190">
          <cell r="A190" t="str">
            <v>6593 ДОКТОРСКАЯ СН вар п/о 0.45кг 8шт.  ОСТАНКИНО</v>
          </cell>
          <cell r="D190">
            <v>2</v>
          </cell>
          <cell r="F190">
            <v>2</v>
          </cell>
        </row>
        <row r="191">
          <cell r="A191" t="str">
            <v>6595 МОЛОЧНАЯ СН вар п/о 0.45кг 8шт.  ОСТАНКИНО</v>
          </cell>
          <cell r="D191">
            <v>6</v>
          </cell>
          <cell r="F191">
            <v>6</v>
          </cell>
        </row>
        <row r="192">
          <cell r="A192" t="str">
            <v>6597 РУССКАЯ СН вар п/о 0.45кг 8шт.  ОСТАНКИНО</v>
          </cell>
          <cell r="D192">
            <v>2</v>
          </cell>
          <cell r="F192">
            <v>2</v>
          </cell>
        </row>
        <row r="193">
          <cell r="A193" t="str">
            <v>6601 ГОВЯЖЬИ СН сос п/о мгс 1*6  ОСТАНКИНО</v>
          </cell>
          <cell r="D193">
            <v>156.5</v>
          </cell>
          <cell r="F193">
            <v>156.5</v>
          </cell>
        </row>
        <row r="194">
          <cell r="A194" t="str">
            <v>6602 БАВАРСКИЕ ПМ сос ц/о мгс 0,35кг 8шт.  ОСТАНКИНО</v>
          </cell>
          <cell r="D194">
            <v>867</v>
          </cell>
          <cell r="F194">
            <v>867</v>
          </cell>
        </row>
        <row r="195">
          <cell r="A195" t="str">
            <v>6616 МОЛОЧНЫЕ КЛАССИЧЕСКИЕ сос п/о в/у 0.3кг  ОСТАНКИНО</v>
          </cell>
          <cell r="D195">
            <v>6</v>
          </cell>
          <cell r="F195">
            <v>6</v>
          </cell>
        </row>
        <row r="196">
          <cell r="A196" t="str">
            <v>6645 ВЕТЧ.КЛАССИЧЕСКАЯ СН п/о 0.8кг 4шт.  ОСТАНКИНО</v>
          </cell>
          <cell r="D196">
            <v>15</v>
          </cell>
          <cell r="F196">
            <v>15</v>
          </cell>
        </row>
        <row r="197">
          <cell r="A197" t="str">
            <v>6658 АРОМАТНАЯ С ЧЕСНОЧКОМ СН в/к мтс 0.330кг  ОСТАНКИНО</v>
          </cell>
          <cell r="D197">
            <v>2</v>
          </cell>
          <cell r="F197">
            <v>2</v>
          </cell>
        </row>
        <row r="198">
          <cell r="A198" t="str">
            <v>6661 СОЧНЫЙ ГРИЛЬ ПМ сос п/о мгс 1.5*4_Маяк  ОСТАНКИНО</v>
          </cell>
          <cell r="D198">
            <v>74.099999999999994</v>
          </cell>
          <cell r="F198">
            <v>74.099999999999994</v>
          </cell>
        </row>
        <row r="199">
          <cell r="A199" t="str">
            <v>6666 БОЯНСКАЯ Папа может п/к в/у 0,28кг 8 шт. ОСТАНКИНО</v>
          </cell>
          <cell r="D199">
            <v>1471</v>
          </cell>
          <cell r="F199">
            <v>1471</v>
          </cell>
        </row>
        <row r="200">
          <cell r="A200" t="str">
            <v>6669 ВЕНСКАЯ САЛЯМИ п/к в/у 0.28кг 8шт  ОСТАНКИНО</v>
          </cell>
          <cell r="D200">
            <v>626</v>
          </cell>
          <cell r="F200">
            <v>626</v>
          </cell>
        </row>
        <row r="201">
          <cell r="A201" t="str">
            <v>6683 СЕРВЕЛАТ ЗЕРНИСТЫЙ ПМ в/к в/у 0,35кг  ОСТАНКИНО</v>
          </cell>
          <cell r="D201">
            <v>3145</v>
          </cell>
          <cell r="F201">
            <v>3147</v>
          </cell>
        </row>
        <row r="202">
          <cell r="A202" t="str">
            <v>6684 СЕРВЕЛАТ КАРЕЛЬСКИЙ ПМ в/к в/у 0.28кг  ОСТАНКИНО</v>
          </cell>
          <cell r="D202">
            <v>2266</v>
          </cell>
          <cell r="F202">
            <v>2266</v>
          </cell>
        </row>
        <row r="203">
          <cell r="A203" t="str">
            <v>6689 СЕРВЕЛАТ ОХОТНИЧИЙ ПМ в/к в/у 0,35кг 8шт  ОСТАНКИНО</v>
          </cell>
          <cell r="D203">
            <v>5545</v>
          </cell>
          <cell r="F203">
            <v>5547</v>
          </cell>
        </row>
        <row r="204">
          <cell r="A204" t="str">
            <v>6692 СЕРВЕЛАТ ПРИМА в/к в/у 0.28кг 8шт.  ОСТАНКИНО</v>
          </cell>
          <cell r="D204">
            <v>593</v>
          </cell>
          <cell r="F204">
            <v>593</v>
          </cell>
        </row>
        <row r="205">
          <cell r="A205" t="str">
            <v>6697 СЕРВЕЛАТ ФИНСКИЙ ПМ в/к в/у 0,35кг 8шт.  ОСТАНКИНО</v>
          </cell>
          <cell r="D205">
            <v>5888</v>
          </cell>
          <cell r="F205">
            <v>5893</v>
          </cell>
        </row>
        <row r="206">
          <cell r="A206" t="str">
            <v>6713 СОЧНЫЙ ГРИЛЬ ПМ сос п/о мгс 0.41кг 8шт.  ОСТАНКИНО</v>
          </cell>
          <cell r="D206">
            <v>1640</v>
          </cell>
          <cell r="F206">
            <v>1645</v>
          </cell>
        </row>
        <row r="207">
          <cell r="A207" t="str">
            <v>6716 ОСОБАЯ Коровино (в сетке) 0.5кг 8шт.  ОСТАНКИНО</v>
          </cell>
          <cell r="D207">
            <v>781</v>
          </cell>
          <cell r="F207">
            <v>781</v>
          </cell>
        </row>
        <row r="208">
          <cell r="A208" t="str">
            <v>6722 СОЧНЫЕ ПМ сос п/о мгс 0,41кг 10шт.  ОСТАНКИНО</v>
          </cell>
          <cell r="D208">
            <v>6633</v>
          </cell>
          <cell r="F208">
            <v>6641</v>
          </cell>
        </row>
        <row r="209">
          <cell r="A209" t="str">
            <v>6726 СЛИВОЧНЫЕ ПМ сос п/о мгс 0.41кг 10шт.  ОСТАНКИНО</v>
          </cell>
          <cell r="D209">
            <v>3299</v>
          </cell>
          <cell r="F209">
            <v>3299</v>
          </cell>
        </row>
        <row r="210">
          <cell r="A210" t="str">
            <v>6734 ОСОБАЯ СО ШПИКОМ Коровино (в сетке) 0,5кг ОСТАНКИНО</v>
          </cell>
          <cell r="D210">
            <v>203</v>
          </cell>
          <cell r="F210">
            <v>203</v>
          </cell>
        </row>
        <row r="211">
          <cell r="A211" t="str">
            <v>6751 СЛИВОЧНЫЕ СН сос п/о мгс 0,41кг 10шт.  ОСТАНКИНО</v>
          </cell>
          <cell r="D211">
            <v>17</v>
          </cell>
          <cell r="F211">
            <v>17</v>
          </cell>
        </row>
        <row r="212">
          <cell r="A212" t="str">
            <v>6756 ВЕТЧ.ЛЮБИТЕЛЬСКАЯ п/о  ОСТАНКИНО</v>
          </cell>
          <cell r="D212">
            <v>198.8</v>
          </cell>
          <cell r="F212">
            <v>198.8</v>
          </cell>
        </row>
        <row r="213">
          <cell r="A213" t="str">
            <v>6776 ХОТ-ДОГ Папа может сос п/о мгс 0.35кг  ОСТАНКИНО</v>
          </cell>
          <cell r="D213">
            <v>140</v>
          </cell>
          <cell r="F213">
            <v>140</v>
          </cell>
        </row>
        <row r="214">
          <cell r="A214" t="str">
            <v>6822 ИЗ ОТБОРНОГО МЯСА ПМ сос п/о мгс 0,36кг  ОСТАНКИНО</v>
          </cell>
          <cell r="D214">
            <v>39</v>
          </cell>
          <cell r="F214">
            <v>39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119</v>
          </cell>
          <cell r="F215">
            <v>121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177</v>
          </cell>
          <cell r="F216">
            <v>177</v>
          </cell>
        </row>
        <row r="217">
          <cell r="A217" t="str">
            <v>БОНУС Z-ОСОБАЯ Коровино вар п/о (5324)  ОСТАНКИНО</v>
          </cell>
          <cell r="D217">
            <v>34</v>
          </cell>
          <cell r="F217">
            <v>34</v>
          </cell>
        </row>
        <row r="218">
          <cell r="A218" t="str">
            <v>БОНУС Z-ОСОБАЯ Коровино вар п/о 0.5кг_СНГ (6305)  ОСТАНКИНО</v>
          </cell>
          <cell r="D218">
            <v>29</v>
          </cell>
          <cell r="F218">
            <v>29</v>
          </cell>
        </row>
        <row r="219">
          <cell r="A219" t="str">
            <v>БОНУС СОЧНЫЕ сос п/о мгс 0.41кг_UZ (6087)  ОСТАНКИНО</v>
          </cell>
          <cell r="D219">
            <v>1072</v>
          </cell>
          <cell r="F219">
            <v>1072</v>
          </cell>
        </row>
        <row r="220">
          <cell r="A220" t="str">
            <v>БОНУС СОЧНЫЕ сос п/о мгс 1*6_UZ (6088)  ОСТАНКИНО</v>
          </cell>
          <cell r="D220">
            <v>321</v>
          </cell>
          <cell r="F220">
            <v>321</v>
          </cell>
        </row>
        <row r="221">
          <cell r="A221" t="str">
            <v>БОНУС_273  Сосиски Сочинки с сочной грудинкой, МГС 0.4кг,   ПОКОМ</v>
          </cell>
          <cell r="D221">
            <v>3</v>
          </cell>
          <cell r="F221">
            <v>1354</v>
          </cell>
        </row>
        <row r="222">
          <cell r="A222" t="str">
            <v>БОНУС_283  Сосиски Сочинки, ВЕС, ТМ Стародворье ПОКОМ</v>
          </cell>
          <cell r="F222">
            <v>39.006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D223">
            <v>0.7</v>
          </cell>
          <cell r="F223">
            <v>324.56799999999998</v>
          </cell>
        </row>
        <row r="224">
          <cell r="A224" t="str">
            <v>БОНУС_Колбаса вареная Филейская ТМ Вязанка. ВЕС  ПОКОМ</v>
          </cell>
          <cell r="F224">
            <v>401.476</v>
          </cell>
        </row>
        <row r="225">
          <cell r="A225" t="str">
            <v>БОНУС_Колбаса Докторская Особая ТМ Особый рецепт,  0,5кг, ПОКОМ</v>
          </cell>
          <cell r="F225">
            <v>421</v>
          </cell>
        </row>
        <row r="226">
          <cell r="A226" t="str">
            <v>БОНУС_Колбаса Сервелат Филедворский, фиброуз, в/у 0,35 кг срез,  ПОКОМ</v>
          </cell>
          <cell r="D226">
            <v>1</v>
          </cell>
          <cell r="F226">
            <v>532</v>
          </cell>
        </row>
        <row r="227">
          <cell r="A227" t="str">
            <v>БОНУС_Консервы говядина тушеная "СПК" ж/б 0,338 кг.шт. термоус. пл. ЧМК  СПК</v>
          </cell>
          <cell r="D227">
            <v>3</v>
          </cell>
          <cell r="F227">
            <v>3</v>
          </cell>
        </row>
        <row r="228">
          <cell r="A228" t="str">
            <v>БОНУС_Пельмени Отборные из свинины и говядины 0,9 кг ТМ Стародворье ТС Медвежье ушко  ПОКОМ</v>
          </cell>
          <cell r="F228">
            <v>414</v>
          </cell>
        </row>
        <row r="229">
          <cell r="A229" t="str">
            <v>Бутербродная вареная 0,47 кг шт.  СПК</v>
          </cell>
          <cell r="D229">
            <v>36</v>
          </cell>
          <cell r="F229">
            <v>36</v>
          </cell>
        </row>
        <row r="230">
          <cell r="A230" t="str">
            <v>Вацлавская вареная 400 гр.шт.  СПК</v>
          </cell>
          <cell r="D230">
            <v>33</v>
          </cell>
          <cell r="F230">
            <v>33</v>
          </cell>
        </row>
        <row r="231">
          <cell r="A231" t="str">
            <v>Вацлавская п/к (черева) 390 гр.шт. термоус.пак  СПК</v>
          </cell>
          <cell r="D231">
            <v>31</v>
          </cell>
          <cell r="F231">
            <v>31</v>
          </cell>
        </row>
        <row r="232">
          <cell r="A232" t="str">
            <v>Ветчина Вацлавская 400 гр.шт.  СПК</v>
          </cell>
          <cell r="D232">
            <v>23</v>
          </cell>
          <cell r="F232">
            <v>23</v>
          </cell>
        </row>
        <row r="233">
          <cell r="A233" t="str">
            <v>ВЫВЕДЕНА!! 295  Сосиски Баварские с сыром,  0.84кг, БАВАРУШКИ  ПОКОМ</v>
          </cell>
          <cell r="F233">
            <v>6</v>
          </cell>
        </row>
        <row r="234">
          <cell r="A234" t="str">
            <v>ВЫВЕДЕНА!!!!Пельмени С говядиной и свининой, ВЕС, ТМ Славница сфера пуговки  ПОКОМ</v>
          </cell>
          <cell r="F234">
            <v>5</v>
          </cell>
        </row>
        <row r="235">
          <cell r="A235" t="str">
            <v>ВЫВЕДЕНА.Наггетсы из печи 0,25кг ТМ Вязанка ТС Наггетсы замор.  ПОКОМ</v>
          </cell>
          <cell r="F235">
            <v>1</v>
          </cell>
        </row>
        <row r="236">
          <cell r="A236" t="str">
            <v>Готовые чебупели острые с мясом Горячая штучка 0,3 кг зам  ПОКОМ</v>
          </cell>
          <cell r="F236">
            <v>296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543</v>
          </cell>
          <cell r="F237">
            <v>1814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15</v>
          </cell>
          <cell r="F238">
            <v>1135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87</v>
          </cell>
          <cell r="F239">
            <v>432</v>
          </cell>
        </row>
        <row r="240">
          <cell r="A240" t="str">
            <v>Грудинка Деревенская в аджике к/в 150 гр.шт. нарезка (лоток с ср.защ.атм.)  СПК</v>
          </cell>
          <cell r="D240">
            <v>30</v>
          </cell>
          <cell r="F240">
            <v>30</v>
          </cell>
        </row>
        <row r="241">
          <cell r="A241" t="str">
            <v>Дельгаро с/в "Эликатессе" 140 гр.шт.  СПК</v>
          </cell>
          <cell r="D241">
            <v>55</v>
          </cell>
          <cell r="F241">
            <v>57</v>
          </cell>
        </row>
        <row r="242">
          <cell r="A242" t="str">
            <v>Деревенская рубленая вареная 350 гр.шт. термоус. пак.  СПК</v>
          </cell>
          <cell r="D242">
            <v>1</v>
          </cell>
          <cell r="F242">
            <v>1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200</v>
          </cell>
          <cell r="F243">
            <v>200</v>
          </cell>
        </row>
        <row r="244">
          <cell r="A244" t="str">
            <v>Докторская вареная в/с 0,47 кг шт.  СПК</v>
          </cell>
          <cell r="D244">
            <v>80</v>
          </cell>
          <cell r="F244">
            <v>80</v>
          </cell>
        </row>
        <row r="245">
          <cell r="A245" t="str">
            <v>Докторская вареная термоус.пак. "Высокий вкус"  СПК</v>
          </cell>
          <cell r="D245">
            <v>159.916</v>
          </cell>
          <cell r="F245">
            <v>159.916</v>
          </cell>
        </row>
        <row r="246">
          <cell r="A246" t="str">
            <v>Жар-боллы с курочкой и сыром, ВЕС ТМ Зареченские  ПОКОМ</v>
          </cell>
          <cell r="F246">
            <v>175.92099999999999</v>
          </cell>
        </row>
        <row r="247">
          <cell r="A247" t="str">
            <v>Жар-ладушки с клубникой и вишней ВЕС ТМ Зареченские  ПОКОМ</v>
          </cell>
          <cell r="F247">
            <v>17.800999999999998</v>
          </cell>
        </row>
        <row r="248">
          <cell r="A248" t="str">
            <v>Жар-ладушки с мясом ТМ Зареченские ВЕС ПОКОМ</v>
          </cell>
          <cell r="F248">
            <v>294.61200000000002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25.210999999999999</v>
          </cell>
        </row>
        <row r="250">
          <cell r="A250" t="str">
            <v>Жар-ладушки с яблоком и грушей ТМ Зареченские ВЕС ПОКОМ</v>
          </cell>
          <cell r="F250">
            <v>33.299999999999997</v>
          </cell>
        </row>
        <row r="251">
          <cell r="A251" t="str">
            <v>ЖАР-мени ВЕС ТМ Зареченские  ПОКОМ</v>
          </cell>
          <cell r="F251">
            <v>174.5</v>
          </cell>
        </row>
        <row r="252">
          <cell r="A252" t="str">
            <v>Карбонад Юбилейный 0,13кг нар.д/ф шт. СПК</v>
          </cell>
          <cell r="D252">
            <v>11</v>
          </cell>
          <cell r="F252">
            <v>11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1</v>
          </cell>
          <cell r="F253">
            <v>1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1</v>
          </cell>
          <cell r="F254">
            <v>1</v>
          </cell>
        </row>
        <row r="255">
          <cell r="A255" t="str">
            <v>Классика с/к 235 гр.шт. "Высокий вкус"  СПК</v>
          </cell>
          <cell r="D255">
            <v>202</v>
          </cell>
          <cell r="F255">
            <v>202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648</v>
          </cell>
          <cell r="F256">
            <v>656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528</v>
          </cell>
          <cell r="F257">
            <v>533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102</v>
          </cell>
          <cell r="F258">
            <v>110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7</v>
          </cell>
          <cell r="F259">
            <v>7</v>
          </cell>
        </row>
        <row r="260">
          <cell r="A260" t="str">
            <v>Краковская п/к (черева) 390 гр.шт. термоус.пак. СПК</v>
          </cell>
          <cell r="D260">
            <v>5</v>
          </cell>
          <cell r="F260">
            <v>5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16</v>
          </cell>
          <cell r="F261">
            <v>479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2</v>
          </cell>
          <cell r="F262">
            <v>807</v>
          </cell>
        </row>
        <row r="263">
          <cell r="A263" t="str">
            <v>Ла Фаворте с/в "Эликатессе" 140 гр.шт.  СПК</v>
          </cell>
          <cell r="D263">
            <v>38</v>
          </cell>
          <cell r="F263">
            <v>38</v>
          </cell>
        </row>
        <row r="264">
          <cell r="A264" t="str">
            <v>Ливерная Печеночная "Просто выгодно" 0,3 кг.шт.  СПК</v>
          </cell>
          <cell r="D264">
            <v>136</v>
          </cell>
          <cell r="F264">
            <v>136</v>
          </cell>
        </row>
        <row r="265">
          <cell r="A265" t="str">
            <v>Любительская вареная термоус.пак. "Высокий вкус"  СПК</v>
          </cell>
          <cell r="D265">
            <v>122</v>
          </cell>
          <cell r="F265">
            <v>122</v>
          </cell>
        </row>
        <row r="266">
          <cell r="A266" t="str">
            <v>Мини-сосиски в тесте "Фрайпики" 1,8кг ВЕС, ТМ Зареченские  ПОКОМ</v>
          </cell>
          <cell r="D266">
            <v>5.4</v>
          </cell>
          <cell r="F266">
            <v>70.682000000000002</v>
          </cell>
        </row>
        <row r="267">
          <cell r="A267" t="str">
            <v>Мини-сосиски в тесте "Фрайпики" 3,7кг ВЕС,  ПОКОМ</v>
          </cell>
          <cell r="F267">
            <v>3.7</v>
          </cell>
        </row>
        <row r="268">
          <cell r="A268" t="str">
            <v>Мини-сосиски в тесте "Фрайпики" 3,7кг ВЕС, ТМ Зареченские  ПОКОМ</v>
          </cell>
          <cell r="D268">
            <v>7.4</v>
          </cell>
          <cell r="F268">
            <v>141.303</v>
          </cell>
        </row>
        <row r="269">
          <cell r="A269" t="str">
            <v>Мусульманская вареная "Просто выгодно"  СПК</v>
          </cell>
          <cell r="D269">
            <v>19</v>
          </cell>
          <cell r="F269">
            <v>19</v>
          </cell>
        </row>
        <row r="270">
          <cell r="A270" t="str">
            <v>Мусульманская п/к "Просто выгодно" термофор.пак.  СПК</v>
          </cell>
          <cell r="D270">
            <v>4.5</v>
          </cell>
          <cell r="F270">
            <v>4.5</v>
          </cell>
        </row>
        <row r="271">
          <cell r="A271" t="str">
            <v>Наггетсы из печи 0,25кг ТМ Вязанка ТС Няняггетсы Сливушки замор.  ПОКОМ</v>
          </cell>
          <cell r="D271">
            <v>3</v>
          </cell>
          <cell r="F271">
            <v>2095</v>
          </cell>
        </row>
        <row r="272">
          <cell r="A272" t="str">
            <v>Наггетсы Нагетосы Сочная курочка ТМ Горячая штучка 0,25 кг зам  ПОКОМ</v>
          </cell>
          <cell r="D272">
            <v>2</v>
          </cell>
          <cell r="F272">
            <v>1495</v>
          </cell>
        </row>
        <row r="273">
          <cell r="A273" t="str">
            <v>Наггетсы с индейкой 0,25кг ТМ Вязанка ТС Няняггетсы Сливушки НД2 замор.  ПОКОМ</v>
          </cell>
          <cell r="F273">
            <v>1710</v>
          </cell>
        </row>
        <row r="274">
          <cell r="A274" t="str">
            <v>Наггетсы с куриным филе и сыром ТМ Вязанка 0,25 кг ПОКОМ</v>
          </cell>
          <cell r="D274">
            <v>3</v>
          </cell>
          <cell r="F274">
            <v>541</v>
          </cell>
        </row>
        <row r="275">
          <cell r="A275" t="str">
            <v>Наггетсы Хрустящие ТМ Зареченские. ВЕС ПОКОМ</v>
          </cell>
          <cell r="F275">
            <v>372.00099999999998</v>
          </cell>
        </row>
        <row r="276">
          <cell r="A276" t="str">
            <v>Оригинальная с перцем с/к  СПК</v>
          </cell>
          <cell r="D276">
            <v>347.4</v>
          </cell>
          <cell r="F276">
            <v>597.4</v>
          </cell>
        </row>
        <row r="277">
          <cell r="A277" t="str">
            <v>Особая вареная  СПК</v>
          </cell>
          <cell r="D277">
            <v>2</v>
          </cell>
          <cell r="F277">
            <v>2</v>
          </cell>
        </row>
        <row r="278">
          <cell r="A278" t="str">
            <v>Пекантино с/в "Эликатессе" 0,10 кг.шт. нарезка (лоток с.ср.защ.атм.)  СПК</v>
          </cell>
          <cell r="D278">
            <v>2</v>
          </cell>
          <cell r="F278">
            <v>4</v>
          </cell>
        </row>
        <row r="279">
          <cell r="A279" t="str">
            <v>Пельмени Grandmeni со сливочным маслом Горячая штучка 0,75 кг ПОКОМ</v>
          </cell>
          <cell r="D279">
            <v>1</v>
          </cell>
          <cell r="F279">
            <v>354</v>
          </cell>
        </row>
        <row r="280">
          <cell r="A280" t="str">
            <v>Пельмени Бигбули #МЕГАВКУСИЩЕ с сочной грудинкой 0,43 кг  ПОКОМ</v>
          </cell>
          <cell r="F280">
            <v>66</v>
          </cell>
        </row>
        <row r="281">
          <cell r="A281" t="str">
            <v>Пельмени Бигбули #МЕГАВКУСИЩЕ с сочной грудинкой 0,9 кг  ПОКОМ</v>
          </cell>
          <cell r="D281">
            <v>1</v>
          </cell>
          <cell r="F281">
            <v>791</v>
          </cell>
        </row>
        <row r="282">
          <cell r="A282" t="str">
            <v>Пельмени Бигбули с мясом, Горячая штучка 0,43кг  ПОКОМ</v>
          </cell>
          <cell r="D282">
            <v>2</v>
          </cell>
          <cell r="F282">
            <v>227</v>
          </cell>
        </row>
        <row r="283">
          <cell r="A283" t="str">
            <v>Пельмени Бигбули с мясом, Горячая штучка 0,9кг  ПОКОМ</v>
          </cell>
          <cell r="D283">
            <v>384</v>
          </cell>
          <cell r="F283">
            <v>728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F284">
            <v>1029</v>
          </cell>
        </row>
        <row r="285">
          <cell r="A285" t="str">
            <v>Пельмени Бигбули со сливочным маслом #МЕГАМАСЛИЩЕ Горячая штучка 0,9 кг  ПОКОМ</v>
          </cell>
          <cell r="F285">
            <v>216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315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712</v>
          </cell>
          <cell r="F287">
            <v>2518</v>
          </cell>
        </row>
        <row r="288">
          <cell r="A288" t="str">
            <v>Пельмени Бульмени с говядиной и свининой Горячая штучка 0,43  ПОКОМ</v>
          </cell>
          <cell r="F288">
            <v>1112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5</v>
          </cell>
          <cell r="F289">
            <v>1481.011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1260</v>
          </cell>
          <cell r="F290">
            <v>3486</v>
          </cell>
        </row>
        <row r="291">
          <cell r="A291" t="str">
            <v>Пельмени Бульмени со сливочным маслом ТМ Горячая шт. 0,43 кг  ПОКОМ</v>
          </cell>
          <cell r="F291">
            <v>898</v>
          </cell>
        </row>
        <row r="292">
          <cell r="A292" t="str">
            <v>Пельмени Левантские ТМ Особый рецепт 0,8 кг  ПОКОМ</v>
          </cell>
          <cell r="F292">
            <v>19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F293">
            <v>160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3</v>
          </cell>
          <cell r="F294">
            <v>1458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D295">
            <v>2</v>
          </cell>
          <cell r="F295">
            <v>206</v>
          </cell>
        </row>
        <row r="296">
          <cell r="A296" t="str">
            <v>Пельмени С говядиной и свининой, ВЕС, сфера пуговки Мясная Галерея  ПОКОМ</v>
          </cell>
          <cell r="D296">
            <v>5</v>
          </cell>
          <cell r="F296">
            <v>640.00099999999998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D297">
            <v>2</v>
          </cell>
          <cell r="F297">
            <v>614</v>
          </cell>
        </row>
        <row r="298">
          <cell r="A298" t="str">
            <v>Пельмени Сочные сфера 0,9 кг ТМ Стародворье ПОКОМ</v>
          </cell>
          <cell r="F298">
            <v>302</v>
          </cell>
        </row>
        <row r="299">
          <cell r="A299" t="str">
            <v>Пипперони с/к "Эликатессе" 0,10 кг.шт.  СПК</v>
          </cell>
          <cell r="D299">
            <v>10</v>
          </cell>
          <cell r="F299">
            <v>10</v>
          </cell>
        </row>
        <row r="300">
          <cell r="A300" t="str">
            <v>Плавленый Сыр 45% "С ветчиной" СТМ "ПапаМожет" 180гр  ОСТАНКИНО</v>
          </cell>
          <cell r="D300">
            <v>18</v>
          </cell>
          <cell r="F300">
            <v>18</v>
          </cell>
        </row>
        <row r="301">
          <cell r="A301" t="str">
            <v>Плавленый Сыр 45% "С грибами" СТМ "ПапаМожет 180гр  ОСТАНКИНО</v>
          </cell>
          <cell r="D301">
            <v>17</v>
          </cell>
          <cell r="F301">
            <v>17</v>
          </cell>
        </row>
        <row r="302">
          <cell r="A302" t="str">
            <v>По-Австрийски с/к 260 гр.шт. "Высокий вкус"  СПК</v>
          </cell>
          <cell r="D302">
            <v>102</v>
          </cell>
          <cell r="F302">
            <v>102</v>
          </cell>
        </row>
        <row r="303">
          <cell r="A303" t="str">
            <v>Покровская вареная 0,47 кг шт.  СПК</v>
          </cell>
          <cell r="D303">
            <v>23</v>
          </cell>
          <cell r="F303">
            <v>23</v>
          </cell>
        </row>
        <row r="304">
          <cell r="A304" t="str">
            <v>Продукт колбасный с сыром копченый Коровино 400 гр  ОСТАНКИНО</v>
          </cell>
          <cell r="D304">
            <v>31</v>
          </cell>
          <cell r="F304">
            <v>31</v>
          </cell>
        </row>
        <row r="305">
          <cell r="A305" t="str">
            <v>Салями Трюфель с/в "Эликатессе" 0,16 кг.шт.  СПК</v>
          </cell>
          <cell r="D305">
            <v>96</v>
          </cell>
          <cell r="F305">
            <v>98</v>
          </cell>
        </row>
        <row r="306">
          <cell r="A306" t="str">
            <v>Салями Финская с/к 235 гр.шт. "Высокий вкус"  СПК</v>
          </cell>
          <cell r="D306">
            <v>56</v>
          </cell>
          <cell r="F306">
            <v>56</v>
          </cell>
        </row>
        <row r="307">
          <cell r="A307" t="str">
            <v>Сардельки "Докторские" (черева) ( в ср.защ.атм.) 1.0 кг. "Высокий вкус"  СПК</v>
          </cell>
          <cell r="D307">
            <v>167.2</v>
          </cell>
          <cell r="F307">
            <v>167.2</v>
          </cell>
        </row>
        <row r="308">
          <cell r="A308" t="str">
            <v>Сардельки из говядины (черева) (в ср.защ.атм.) "Высокий вкус"  СПК</v>
          </cell>
          <cell r="D308">
            <v>106</v>
          </cell>
          <cell r="F308">
            <v>106</v>
          </cell>
        </row>
        <row r="309">
          <cell r="A309" t="str">
            <v>Сардельки из свинины (черева) ( в ср.защ.атм) "Высокий вкус"  СПК</v>
          </cell>
          <cell r="D309">
            <v>21</v>
          </cell>
          <cell r="F309">
            <v>22.173999999999999</v>
          </cell>
        </row>
        <row r="310">
          <cell r="A310" t="str">
            <v>Семейная с чесночком Экстра вареная  СПК</v>
          </cell>
          <cell r="D310">
            <v>65.900000000000006</v>
          </cell>
          <cell r="F310">
            <v>65.900000000000006</v>
          </cell>
        </row>
        <row r="311">
          <cell r="A311" t="str">
            <v>Семейная с чесночком Экстра вареная 0,5 кг.шт.  СПК</v>
          </cell>
          <cell r="D311">
            <v>11.5</v>
          </cell>
          <cell r="F311">
            <v>11.5</v>
          </cell>
        </row>
        <row r="312">
          <cell r="A312" t="str">
            <v>Сервелат мелкозернистый в/к 0,5 кг.шт. термоус.пак. "Высокий вкус"  СПК</v>
          </cell>
          <cell r="D312">
            <v>23</v>
          </cell>
          <cell r="F312">
            <v>23</v>
          </cell>
        </row>
        <row r="313">
          <cell r="A313" t="str">
            <v>Сервелат Финский в/к 0,38 кг.шт. термофор.пак.  СПК</v>
          </cell>
          <cell r="D313">
            <v>26</v>
          </cell>
          <cell r="F313">
            <v>26</v>
          </cell>
        </row>
        <row r="314">
          <cell r="A314" t="str">
            <v>Сервелат Фирменный в/к 0,10 кг.шт. нарезка (лоток с ср.защ.атм.)  СПК</v>
          </cell>
          <cell r="D314">
            <v>59</v>
          </cell>
          <cell r="F314">
            <v>59</v>
          </cell>
        </row>
        <row r="315">
          <cell r="A315" t="str">
            <v>Сибирская особая с/к 0,10 кг.шт. нарезка (лоток с ср.защ.атм.)  СПК</v>
          </cell>
          <cell r="D315">
            <v>70</v>
          </cell>
          <cell r="F315">
            <v>70</v>
          </cell>
        </row>
        <row r="316">
          <cell r="A316" t="str">
            <v>Сибирская особая с/к 0,235 кг шт.  СПК</v>
          </cell>
          <cell r="D316">
            <v>284</v>
          </cell>
          <cell r="F316">
            <v>285</v>
          </cell>
        </row>
        <row r="317">
          <cell r="A317" t="str">
            <v>Славянская п/к 0,38 кг шт.термофор.пак.  СПК</v>
          </cell>
          <cell r="D317">
            <v>3</v>
          </cell>
          <cell r="F317">
            <v>3</v>
          </cell>
        </row>
        <row r="318">
          <cell r="A318" t="str">
            <v>Смак-мени с картофелем и сочной грудинкой 1кг ТМ Зареченские ПОКОМ</v>
          </cell>
          <cell r="F318">
            <v>43</v>
          </cell>
        </row>
        <row r="319">
          <cell r="A319" t="str">
            <v>Смак-мени с мясом 1кг ТМ Зареченские ПОКОМ</v>
          </cell>
          <cell r="F319">
            <v>88</v>
          </cell>
        </row>
        <row r="320">
          <cell r="A320" t="str">
            <v>Смаколадьи с яблоком и грушей ТМ Зареченские,0,9 кг ПОКОМ</v>
          </cell>
          <cell r="F320">
            <v>21</v>
          </cell>
        </row>
        <row r="321">
          <cell r="A321" t="str">
            <v>Сосиски "Баварские" 0,36 кг.шт. вак.упак.  СПК</v>
          </cell>
          <cell r="D321">
            <v>22</v>
          </cell>
          <cell r="F321">
            <v>22</v>
          </cell>
        </row>
        <row r="322">
          <cell r="A322" t="str">
            <v>Сосиски "БОЛЬШАЯ сосиска" "Сибирский стандарт" (лоток с ср.защ.атм.)  СПК</v>
          </cell>
          <cell r="D322">
            <v>13</v>
          </cell>
          <cell r="F322">
            <v>13</v>
          </cell>
        </row>
        <row r="323">
          <cell r="A323" t="str">
            <v>Сосиски "Молочные" 0,36 кг.шт. вак.упак.  СПК</v>
          </cell>
          <cell r="D323">
            <v>38</v>
          </cell>
          <cell r="F323">
            <v>38</v>
          </cell>
        </row>
        <row r="324">
          <cell r="A324" t="str">
            <v>Сосиски Классические (в ср.защ.атм.) СПК</v>
          </cell>
          <cell r="D324">
            <v>2</v>
          </cell>
          <cell r="F324">
            <v>2</v>
          </cell>
        </row>
        <row r="325">
          <cell r="A325" t="str">
            <v>Сосиски Мусульманские "Просто выгодно" (в ср.защ.атм.)  СПК</v>
          </cell>
          <cell r="D325">
            <v>28</v>
          </cell>
          <cell r="F325">
            <v>28</v>
          </cell>
        </row>
        <row r="326">
          <cell r="A326" t="str">
            <v>Сосиски Хот-дог ВЕС (лоток с ср.защ.атм.)   СПК</v>
          </cell>
          <cell r="D326">
            <v>18</v>
          </cell>
          <cell r="F326">
            <v>18</v>
          </cell>
        </row>
        <row r="327">
          <cell r="A327" t="str">
            <v>Сосисоны в темпуре ВЕС  ПОКОМ</v>
          </cell>
          <cell r="F327">
            <v>78.802999999999997</v>
          </cell>
        </row>
        <row r="328">
          <cell r="A328" t="str">
            <v>Сочный мегачебурек ТМ Зареченские ВЕС ПОКОМ</v>
          </cell>
          <cell r="F328">
            <v>73.62</v>
          </cell>
        </row>
        <row r="329">
          <cell r="A329" t="str">
            <v>Сыр "Пармезан" (срок созревания 3 месяцев) м.д.ж. в.с.в. 40% ВЕС  ОСТАНКИНО</v>
          </cell>
          <cell r="D329">
            <v>3</v>
          </cell>
          <cell r="F329">
            <v>3</v>
          </cell>
        </row>
        <row r="330">
          <cell r="A330" t="str">
            <v>Сыр "Пармезан" 40% колотый 100 гр  ОСТАНКИНО</v>
          </cell>
          <cell r="D330">
            <v>5</v>
          </cell>
          <cell r="F330">
            <v>5</v>
          </cell>
        </row>
        <row r="331">
          <cell r="A331" t="str">
            <v>Сыр "Пармезан" 40% кусок 180 гр  ОСТАНКИНО</v>
          </cell>
          <cell r="D331">
            <v>69</v>
          </cell>
          <cell r="F331">
            <v>69</v>
          </cell>
        </row>
        <row r="332">
          <cell r="A332" t="str">
            <v>Сыр Боккончини копченый 40% 100 гр.  ОСТАНКИНО</v>
          </cell>
          <cell r="D332">
            <v>34</v>
          </cell>
          <cell r="F332">
            <v>34</v>
          </cell>
        </row>
        <row r="333">
          <cell r="A333" t="str">
            <v>Сыр Гауда 45% тм Папа Может, нарезанные ломтики 125г (МИНИ)  Останкино</v>
          </cell>
          <cell r="D333">
            <v>3</v>
          </cell>
          <cell r="F333">
            <v>3</v>
          </cell>
        </row>
        <row r="334">
          <cell r="A334" t="str">
            <v>Сыр колбасный копченый Папа Может 400 гр  ОСТАНКИНО</v>
          </cell>
          <cell r="D334">
            <v>10</v>
          </cell>
          <cell r="F334">
            <v>10</v>
          </cell>
        </row>
        <row r="335">
          <cell r="A335" t="str">
            <v>Сыр Останкино "Алтайский Gold" 50% вес  ОСТАНКИНО</v>
          </cell>
          <cell r="D335">
            <v>1.5</v>
          </cell>
          <cell r="F335">
            <v>1.5</v>
          </cell>
        </row>
        <row r="336">
          <cell r="A336" t="str">
            <v>Сыр ПАПА МОЖЕТ "Гауда Голд" 45% 180 г  ОСТАНКИНО</v>
          </cell>
          <cell r="D336">
            <v>304</v>
          </cell>
          <cell r="F336">
            <v>304</v>
          </cell>
        </row>
        <row r="337">
          <cell r="A337" t="str">
            <v>Сыр Папа Может "Гауда Голд", 45% брусок ВЕС ОСТАНКИНО</v>
          </cell>
          <cell r="D337">
            <v>13.5</v>
          </cell>
          <cell r="F337">
            <v>13.5</v>
          </cell>
        </row>
        <row r="338">
          <cell r="A338" t="str">
            <v>Сыр ПАПА МОЖЕТ "Голландский традиционный" 45% 180 г  ОСТАНКИНО</v>
          </cell>
          <cell r="D338">
            <v>806</v>
          </cell>
          <cell r="F338">
            <v>806</v>
          </cell>
        </row>
        <row r="339">
          <cell r="A339" t="str">
            <v>Сыр Папа Может "Голландский традиционный", 45% брусок ВЕС ОСТАНКИНО</v>
          </cell>
          <cell r="D339">
            <v>28.2</v>
          </cell>
          <cell r="F339">
            <v>28.2</v>
          </cell>
        </row>
        <row r="340">
          <cell r="A340" t="str">
            <v>Сыр Папа Может "Пошехонский" 45% вес (= 3 кг)  ОСТАНКИНО</v>
          </cell>
          <cell r="D340">
            <v>15</v>
          </cell>
          <cell r="F340">
            <v>15</v>
          </cell>
        </row>
        <row r="341">
          <cell r="A341" t="str">
            <v>Сыр ПАПА МОЖЕТ "Российский традиционный" 45% 180 г  ОСТАНКИНО</v>
          </cell>
          <cell r="D341">
            <v>572</v>
          </cell>
          <cell r="F341">
            <v>572</v>
          </cell>
        </row>
        <row r="342">
          <cell r="A342" t="str">
            <v>Сыр Папа Может "Сметанковый" 50% вес (=3кг)  ОСТАНКИНО</v>
          </cell>
          <cell r="D342">
            <v>3</v>
          </cell>
          <cell r="F342">
            <v>3</v>
          </cell>
        </row>
        <row r="343">
          <cell r="A343" t="str">
            <v>Сыр ПАПА МОЖЕТ "Тильзитер" 45% 180 г  ОСТАНКИНО</v>
          </cell>
          <cell r="D343">
            <v>60</v>
          </cell>
          <cell r="F343">
            <v>60</v>
          </cell>
        </row>
        <row r="344">
          <cell r="A344" t="str">
            <v>Сыр Папа Может Гауда  45% вес     Останкино</v>
          </cell>
          <cell r="D344">
            <v>8.5</v>
          </cell>
          <cell r="F344">
            <v>8.5</v>
          </cell>
        </row>
        <row r="345">
          <cell r="A345" t="str">
            <v>Сыр Папа Может Голландский  45% вес      Останкино</v>
          </cell>
          <cell r="D345">
            <v>16</v>
          </cell>
          <cell r="F345">
            <v>16</v>
          </cell>
        </row>
        <row r="346">
          <cell r="A346" t="str">
            <v>Сыр Папа Может Голландский 45%, нарез, 125г (9 шт)  Останкино</v>
          </cell>
          <cell r="D346">
            <v>111</v>
          </cell>
          <cell r="F346">
            <v>111</v>
          </cell>
        </row>
        <row r="347">
          <cell r="A347" t="str">
            <v>Сыр Папа Может Министерский 45% 200г  Останкино</v>
          </cell>
          <cell r="D347">
            <v>71</v>
          </cell>
          <cell r="F347">
            <v>71</v>
          </cell>
        </row>
        <row r="348">
          <cell r="A348" t="str">
            <v>Сыр Папа Может Российский  50% 200гр    Останкино</v>
          </cell>
          <cell r="D348">
            <v>472</v>
          </cell>
          <cell r="F348">
            <v>472</v>
          </cell>
        </row>
        <row r="349">
          <cell r="A349" t="str">
            <v>Сыр Папа Может Российский 50%, нарезка 125г  Останкино</v>
          </cell>
          <cell r="D349">
            <v>152</v>
          </cell>
          <cell r="F349">
            <v>152</v>
          </cell>
        </row>
        <row r="350">
          <cell r="A350" t="str">
            <v>Сыр Папа Может Сливочный со вкусом.топл.молока 50% вес (=3,5кг)  Останкино</v>
          </cell>
          <cell r="D350">
            <v>116.5</v>
          </cell>
          <cell r="F350">
            <v>119.72799999999999</v>
          </cell>
        </row>
        <row r="351">
          <cell r="A351" t="str">
            <v>Сыр Папа Может Тильзитер   45% 200гр     Останкино</v>
          </cell>
          <cell r="D351">
            <v>221</v>
          </cell>
          <cell r="F351">
            <v>221</v>
          </cell>
        </row>
        <row r="352">
          <cell r="A352" t="str">
            <v>Сыр Папа Может Тильзитер   45% вес      Останкино</v>
          </cell>
          <cell r="D352">
            <v>27.1</v>
          </cell>
          <cell r="F352">
            <v>27.1</v>
          </cell>
        </row>
        <row r="353">
          <cell r="A353" t="str">
            <v>Сыр Плавл. Сливочный 55% 190гр  Останкино</v>
          </cell>
          <cell r="D353">
            <v>44</v>
          </cell>
          <cell r="F353">
            <v>45</v>
          </cell>
        </row>
        <row r="354">
          <cell r="A354" t="str">
            <v>Сыр полутвердый "Российский", ВЕС брус, с массовой долей жира 50%  ОСТАНКИНО</v>
          </cell>
          <cell r="D354">
            <v>54</v>
          </cell>
          <cell r="F354">
            <v>54</v>
          </cell>
        </row>
        <row r="355">
          <cell r="A355" t="str">
            <v>Сыр полутвердый "Сливочный", с массовой долей жира 50%.БРУС ОСТАНКИНО</v>
          </cell>
          <cell r="D355">
            <v>12.5</v>
          </cell>
          <cell r="F355">
            <v>12.5</v>
          </cell>
        </row>
        <row r="356">
          <cell r="A356" t="str">
            <v>Сыр рассольный жирный Чечил 45% 100 гр  ОСТАНКИНО</v>
          </cell>
          <cell r="D356">
            <v>109</v>
          </cell>
          <cell r="F356">
            <v>109</v>
          </cell>
        </row>
        <row r="357">
          <cell r="A357" t="str">
            <v>Сыр рассольный жирный Чечил копченый 45% 100 гр  ОСТАНКИНО</v>
          </cell>
          <cell r="D357">
            <v>71</v>
          </cell>
          <cell r="F357">
            <v>71</v>
          </cell>
        </row>
        <row r="358">
          <cell r="A358" t="str">
            <v>Сыр Скаморца свежий 40% 100 гр.  ОСТАНКИНО</v>
          </cell>
          <cell r="D358">
            <v>12</v>
          </cell>
          <cell r="F358">
            <v>12</v>
          </cell>
        </row>
        <row r="359">
          <cell r="A359" t="str">
            <v>Сыр творожный с зеленью 60% Папа может 140 гр.  ОСТАНКИНО</v>
          </cell>
          <cell r="D359">
            <v>26</v>
          </cell>
          <cell r="F359">
            <v>26</v>
          </cell>
        </row>
        <row r="360">
          <cell r="A360" t="str">
            <v>Сыч/Прод Коровино Российский 50% 200г СЗМЖ  ОСТАНКИНО</v>
          </cell>
          <cell r="D360">
            <v>161</v>
          </cell>
          <cell r="F360">
            <v>161</v>
          </cell>
        </row>
        <row r="361">
          <cell r="A361" t="str">
            <v>Сыч/Прод Коровино Российский Оригин 50% ВЕС (5 кг)  ОСТАНКИНО</v>
          </cell>
          <cell r="D361">
            <v>250</v>
          </cell>
          <cell r="F361">
            <v>250</v>
          </cell>
        </row>
        <row r="362">
          <cell r="A362" t="str">
            <v>Сыч/Прод Коровино Российский Оригин 50% ВЕС НОВАЯ (5 кг)  ОСТАНКИНО</v>
          </cell>
          <cell r="D362">
            <v>9</v>
          </cell>
          <cell r="F362">
            <v>9</v>
          </cell>
        </row>
        <row r="363">
          <cell r="A363" t="str">
            <v>Сыч/Прод Коровино Тильзитер 50% 200г СЗМЖ  ОСТАНКИНО</v>
          </cell>
          <cell r="D363">
            <v>119</v>
          </cell>
          <cell r="F363">
            <v>119</v>
          </cell>
        </row>
        <row r="364">
          <cell r="A364" t="str">
            <v>Сыч/Прод Коровино Тильзитер Оригин 50% ВЕС (5 кг брус) СЗМЖ  ОСТАНКИНО</v>
          </cell>
          <cell r="D364">
            <v>133.5</v>
          </cell>
          <cell r="F364">
            <v>133.5</v>
          </cell>
        </row>
        <row r="365">
          <cell r="A365" t="str">
            <v>Творожный Сыр 60% С маринованными огурчиками и укропом 140 гр  ОСТАНКИНО</v>
          </cell>
          <cell r="D365">
            <v>9</v>
          </cell>
          <cell r="F365">
            <v>9</v>
          </cell>
        </row>
        <row r="366">
          <cell r="A366" t="str">
            <v>Творожный Сыр 60% Сливочный  СТМ "ПапаМожет" - 140гр  ОСТАНКИНО</v>
          </cell>
          <cell r="D366">
            <v>170</v>
          </cell>
          <cell r="F366">
            <v>170</v>
          </cell>
        </row>
        <row r="367">
          <cell r="A367" t="str">
            <v>Торо Неро с/в "Эликатессе" 140 гр.шт.  СПК</v>
          </cell>
          <cell r="D367">
            <v>53</v>
          </cell>
          <cell r="F367">
            <v>54</v>
          </cell>
        </row>
        <row r="368">
          <cell r="A368" t="str">
            <v>Уши свиные копченые к пиву 0,15кг нар. д/ф шт.  СПК</v>
          </cell>
          <cell r="D368">
            <v>28</v>
          </cell>
          <cell r="F368">
            <v>28</v>
          </cell>
        </row>
        <row r="369">
          <cell r="A369" t="str">
            <v>Фестивальная пора с/к 100 гр.шт.нар. (лоток с ср.защ.атм.)  СПК</v>
          </cell>
          <cell r="D369">
            <v>165</v>
          </cell>
          <cell r="F369">
            <v>165</v>
          </cell>
        </row>
        <row r="370">
          <cell r="A370" t="str">
            <v>Фестивальная пора с/к 235 гр.шт.  СПК</v>
          </cell>
          <cell r="D370">
            <v>422</v>
          </cell>
          <cell r="F370">
            <v>423</v>
          </cell>
        </row>
        <row r="371">
          <cell r="A371" t="str">
            <v>Фестивальная с/к ВЕС   СПК</v>
          </cell>
          <cell r="D371">
            <v>65.2</v>
          </cell>
          <cell r="F371">
            <v>135.19999999999999</v>
          </cell>
        </row>
        <row r="372">
          <cell r="A372" t="str">
            <v>Фрай-пицца с ветчиной и грибами 3,0 кг ТМ Зареченские ТС Зареченские продукты. ВЕС ПОКОМ</v>
          </cell>
          <cell r="D372">
            <v>6</v>
          </cell>
          <cell r="F372">
            <v>15.000999999999999</v>
          </cell>
        </row>
        <row r="373">
          <cell r="A373" t="str">
            <v>Фуэт с/в "Эликатессе" 160 гр.шт.  СПК</v>
          </cell>
          <cell r="D373">
            <v>150</v>
          </cell>
          <cell r="F373">
            <v>151</v>
          </cell>
        </row>
        <row r="374">
          <cell r="A374" t="str">
            <v>Хинкали Классические ТМ Зареченские ВЕС ПОКОМ</v>
          </cell>
          <cell r="F374">
            <v>75</v>
          </cell>
        </row>
        <row r="375">
          <cell r="A375" t="str">
            <v>Хотстеры ТМ Горячая штучка ТС Хотстеры 0,25 кг зам  ПОКОМ</v>
          </cell>
          <cell r="D375">
            <v>461</v>
          </cell>
          <cell r="F375">
            <v>1588</v>
          </cell>
        </row>
        <row r="376">
          <cell r="A376" t="str">
            <v>Хрустящие крылышки острые к пиву ТМ Горячая штучка 0,3кг зам  ПОКОМ</v>
          </cell>
          <cell r="D376">
            <v>12</v>
          </cell>
          <cell r="F376">
            <v>254</v>
          </cell>
        </row>
        <row r="377">
          <cell r="A377" t="str">
            <v>Хрустящие крылышки ТМ Горячая штучка 0,3 кг зам  ПОКОМ</v>
          </cell>
          <cell r="D377">
            <v>13</v>
          </cell>
          <cell r="F377">
            <v>300</v>
          </cell>
        </row>
        <row r="378">
          <cell r="A378" t="str">
            <v>Хрустящие крылышки ТМ Зареченские ТС Зареченские продукты. ВЕС ПОКОМ</v>
          </cell>
          <cell r="F378">
            <v>5.4</v>
          </cell>
        </row>
        <row r="379">
          <cell r="A379" t="str">
            <v>Чебупай сочное яблоко ТМ Горячая штучка 0,2 кг зам.  ПОКОМ</v>
          </cell>
          <cell r="F379">
            <v>241</v>
          </cell>
        </row>
        <row r="380">
          <cell r="A380" t="str">
            <v>Чебупай спелая вишня ТМ Горячая штучка 0,2 кг зам.  ПОКОМ</v>
          </cell>
          <cell r="D380">
            <v>2</v>
          </cell>
          <cell r="F380">
            <v>413</v>
          </cell>
        </row>
        <row r="381">
          <cell r="A381" t="str">
            <v>Чебупели Курочка гриль ТМ Горячая штучка, 0,3 кг зам  ПОКОМ</v>
          </cell>
          <cell r="D381">
            <v>3</v>
          </cell>
          <cell r="F381">
            <v>162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786</v>
          </cell>
          <cell r="F382">
            <v>2462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965</v>
          </cell>
          <cell r="F383">
            <v>3232</v>
          </cell>
        </row>
        <row r="384">
          <cell r="A384" t="str">
            <v>Чебуреки сочные ВЕС ТМ Зареченские  ПОКОМ</v>
          </cell>
          <cell r="F384">
            <v>450</v>
          </cell>
        </row>
        <row r="385">
          <cell r="A385" t="str">
            <v>Чебуреки сочные, ВЕС, куриные жарен. зам  ПОКОМ</v>
          </cell>
          <cell r="F385">
            <v>10</v>
          </cell>
        </row>
        <row r="386">
          <cell r="A386" t="str">
            <v>Шпикачки Русские (черева) (в ср.защ.атм.) "Высокий вкус"  СПК</v>
          </cell>
          <cell r="D386">
            <v>141.69999999999999</v>
          </cell>
          <cell r="F386">
            <v>141.69999999999999</v>
          </cell>
        </row>
        <row r="387">
          <cell r="A387" t="str">
            <v>Эликапреза с/в "Эликатессе" 0,10 кг.шт. нарезка (лоток с ср.защ.атм.)  СПК</v>
          </cell>
          <cell r="D387">
            <v>51</v>
          </cell>
          <cell r="F387">
            <v>53</v>
          </cell>
        </row>
        <row r="388">
          <cell r="A388" t="str">
            <v>Юбилейная с/к 0,10 кг.шт. нарезка (лоток с ср.защ.атм.)  СПК</v>
          </cell>
          <cell r="D388">
            <v>64</v>
          </cell>
          <cell r="F388">
            <v>64</v>
          </cell>
        </row>
        <row r="389">
          <cell r="A389" t="str">
            <v>Юбилейная с/к 0,235 кг.шт.  СПК</v>
          </cell>
          <cell r="D389">
            <v>915</v>
          </cell>
          <cell r="F389">
            <v>916</v>
          </cell>
        </row>
        <row r="390">
          <cell r="A390" t="str">
            <v>Итого</v>
          </cell>
          <cell r="D390">
            <v>105965.648</v>
          </cell>
          <cell r="F390">
            <v>257596.58100000001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09.04.2024 - 09.04.2024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191.876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130.22900000000001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475.07400000000001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39.984000000000002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40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D23">
            <v>2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D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248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45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310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54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190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104.694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1376.71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78.62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150.07499999999999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51.094999999999999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1749.7919999999999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22.88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140.404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1170.8230000000001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1124.944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71.328999999999994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61.68</v>
          </cell>
        </row>
        <row r="43">
          <cell r="A43" t="str">
            <v xml:space="preserve"> 240  Колбаса Салями охотничья, ВЕС. ПОКОМ</v>
          </cell>
          <cell r="D43">
            <v>4.5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122.97799999999999</v>
          </cell>
        </row>
        <row r="45">
          <cell r="A45" t="str">
            <v xml:space="preserve"> 243  Колбаса Сервелат Зернистый, ВЕС.  ПОКОМ</v>
          </cell>
          <cell r="D45">
            <v>3.65</v>
          </cell>
        </row>
        <row r="46">
          <cell r="A46" t="str">
            <v xml:space="preserve"> 247  Сардельки Нежные, ВЕС.  ПОКОМ</v>
          </cell>
          <cell r="D46">
            <v>45.15</v>
          </cell>
        </row>
        <row r="47">
          <cell r="A47" t="str">
            <v xml:space="preserve"> 248  Сардельки Сочные ТМ Особый рецепт,   ПОКОМ</v>
          </cell>
          <cell r="D47">
            <v>34.74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347.101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26.8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63.02</v>
          </cell>
        </row>
        <row r="51">
          <cell r="A51" t="str">
            <v xml:space="preserve"> 263  Шпикачки Стародворские, ВЕС.  ПОКОМ</v>
          </cell>
          <cell r="D51">
            <v>31.74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75.787999999999997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68.16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62.481000000000002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407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843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1033</v>
          </cell>
        </row>
        <row r="58">
          <cell r="A58" t="str">
            <v xml:space="preserve"> 283  Сосиски Сочинки, ВЕС, ТМ Стародворье ПОКОМ</v>
          </cell>
          <cell r="D58">
            <v>99.875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133</v>
          </cell>
        </row>
        <row r="60">
          <cell r="A60" t="str">
            <v xml:space="preserve"> 290  Колбаса Царедворская, 0,4кг ТМ Стародворье  Поком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237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64.335999999999999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675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13.6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52.195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303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376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194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45.661999999999999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220.81200000000001</v>
          </cell>
        </row>
        <row r="72">
          <cell r="A72" t="str">
            <v xml:space="preserve"> 316  Колбаса Нежная ТМ Зареченские ВЕС  ПОКОМ</v>
          </cell>
          <cell r="D72">
            <v>12</v>
          </cell>
        </row>
        <row r="73">
          <cell r="A73" t="str">
            <v xml:space="preserve"> 318  Сосиски Датские ТМ Зареченские, ВЕС  ПОКОМ</v>
          </cell>
          <cell r="D73">
            <v>709.32299999999998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1092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846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338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157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136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219.00899999999999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57</v>
          </cell>
        </row>
        <row r="81">
          <cell r="A81" t="str">
            <v xml:space="preserve"> 335  Колбаса Сливушка ТМ Вязанка. ВЕС.  ПОКОМ </v>
          </cell>
          <cell r="D81">
            <v>20.222000000000001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732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511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118.116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68.849999999999994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141.55099999999999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105.72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10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32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48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53.481999999999999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5.4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90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99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490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114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161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84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105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820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2080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14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63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82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-1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186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157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28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60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66.7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73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141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34.799999999999997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14.5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8.6999999999999993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160</v>
          </cell>
        </row>
        <row r="117">
          <cell r="A117" t="str">
            <v>3215 ВЕТЧ.МЯСНАЯ Папа может п/о 0.4кг 8шт.    ОСТАНКИНО</v>
          </cell>
          <cell r="D117">
            <v>92</v>
          </cell>
        </row>
        <row r="118">
          <cell r="A118" t="str">
            <v>3297 СЫТНЫЕ Папа может сар б/о мгс 1*3 СНГ  ОСТАНКИНО</v>
          </cell>
          <cell r="D118">
            <v>49.991999999999997</v>
          </cell>
        </row>
        <row r="119">
          <cell r="A119" t="str">
            <v>3812 СОЧНЫЕ сос п/о мгс 2*2  ОСТАНКИНО</v>
          </cell>
          <cell r="D119">
            <v>405.79500000000002</v>
          </cell>
        </row>
        <row r="120">
          <cell r="A120" t="str">
            <v>4063 МЯСНАЯ Папа может вар п/о_Л   ОСТАНКИНО</v>
          </cell>
          <cell r="D120">
            <v>521.94500000000005</v>
          </cell>
        </row>
        <row r="121">
          <cell r="A121" t="str">
            <v>4117 ЭКСТРА Папа может с/к в/у_Л   ОСТАНКИНО</v>
          </cell>
          <cell r="D121">
            <v>24.61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24.303999999999998</v>
          </cell>
        </row>
        <row r="123">
          <cell r="A123" t="str">
            <v>4813 ФИЛЕЙНАЯ Папа может вар п/о_Л   ОСТАНКИНО</v>
          </cell>
          <cell r="D123">
            <v>155.494</v>
          </cell>
        </row>
        <row r="124">
          <cell r="A124" t="str">
            <v>4993 САЛЯМИ ИТАЛЬЯНСКАЯ с/к в/у 1/250*8_120c ОСТАНКИНО</v>
          </cell>
          <cell r="D124">
            <v>153</v>
          </cell>
        </row>
        <row r="125">
          <cell r="A125" t="str">
            <v>5246 ДОКТОРСКАЯ ПРЕМИУМ вар б/о мгс_30с ОСТАНКИНО</v>
          </cell>
          <cell r="D125">
            <v>11.760999999999999</v>
          </cell>
        </row>
        <row r="126">
          <cell r="A126" t="str">
            <v>5336 ОСОБАЯ вар п/о  ОСТАНКИНО</v>
          </cell>
          <cell r="D126">
            <v>98.072000000000003</v>
          </cell>
        </row>
        <row r="127">
          <cell r="A127" t="str">
            <v>5337 ОСОБАЯ СО ШПИКОМ вар п/о  ОСТАНКИНО</v>
          </cell>
          <cell r="D127">
            <v>9.68</v>
          </cell>
        </row>
        <row r="128">
          <cell r="A128" t="str">
            <v>5341 СЕРВЕЛАТ ОХОТНИЧИЙ в/к в/у  ОСТАНКИНО</v>
          </cell>
          <cell r="D128">
            <v>111.346</v>
          </cell>
        </row>
        <row r="129">
          <cell r="A129" t="str">
            <v>5483 ЭКСТРА Папа может с/к в/у 1/250 8шт.   ОСТАНКИНО</v>
          </cell>
          <cell r="D129">
            <v>317</v>
          </cell>
        </row>
        <row r="130">
          <cell r="A130" t="str">
            <v>5544 Сервелат Финский в/к в/у_45с НОВАЯ ОСТАНКИНО</v>
          </cell>
          <cell r="D130">
            <v>276.25099999999998</v>
          </cell>
        </row>
        <row r="131">
          <cell r="A131" t="str">
            <v>5682 САЛЯМИ МЕЛКОЗЕРНЕНАЯ с/к в/у 1/120_60с   ОСТАНКИНО</v>
          </cell>
          <cell r="D131">
            <v>733</v>
          </cell>
        </row>
        <row r="132">
          <cell r="A132" t="str">
            <v>5706 АРОМАТНАЯ Папа может с/к в/у 1/250 8шт.  ОСТАНКИНО</v>
          </cell>
          <cell r="D132">
            <v>236</v>
          </cell>
        </row>
        <row r="133">
          <cell r="A133" t="str">
            <v>5708 ПОСОЛЬСКАЯ Папа может с/к в/у ОСТАНКИНО</v>
          </cell>
          <cell r="D133">
            <v>16.207999999999998</v>
          </cell>
        </row>
        <row r="134">
          <cell r="A134" t="str">
            <v>5820 СЛИВОЧНЫЕ Папа может сос п/о мгс 2*2_45с   ОСТАНКИНО</v>
          </cell>
          <cell r="D134">
            <v>29.613</v>
          </cell>
        </row>
        <row r="135">
          <cell r="A135" t="str">
            <v>5851 ЭКСТРА Папа может вар п/о   ОСТАНКИНО</v>
          </cell>
          <cell r="D135">
            <v>77.052000000000007</v>
          </cell>
        </row>
        <row r="136">
          <cell r="A136" t="str">
            <v>5931 ОХОТНИЧЬЯ Папа может с/к в/у 1/220 8шт.   ОСТАНКИНО</v>
          </cell>
          <cell r="D136">
            <v>239</v>
          </cell>
        </row>
        <row r="137">
          <cell r="A137" t="str">
            <v>5976 МОЛОЧНЫЕ ТРАДИЦ. сос п/о в/у 1/350_45с  ОСТАНКИНО</v>
          </cell>
          <cell r="D137">
            <v>378</v>
          </cell>
        </row>
        <row r="138">
          <cell r="A138" t="str">
            <v>5981 МОЛОЧНЫЕ ТРАДИЦ. сос п/о мгс 1*6_45с   ОСТАНКИНО</v>
          </cell>
          <cell r="D138">
            <v>60.189</v>
          </cell>
        </row>
        <row r="139">
          <cell r="A139" t="str">
            <v>5982 МОЛОЧНЫЕ ТРАДИЦ. сос п/о мгс 0,6кг_СНГ  ОСТАНКИНО</v>
          </cell>
          <cell r="D139">
            <v>51</v>
          </cell>
        </row>
        <row r="140">
          <cell r="A140" t="str">
            <v>6041 МОЛОЧНЫЕ К ЗАВТРАКУ сос п/о мгс 1*3  ОСТАНКИНО</v>
          </cell>
          <cell r="D140">
            <v>69.92</v>
          </cell>
        </row>
        <row r="141">
          <cell r="A141" t="str">
            <v>6042 МОЛОЧНЫЕ К ЗАВТРАКУ сос п/о в/у 0.4кг   ОСТАНКИНО</v>
          </cell>
          <cell r="D141">
            <v>46</v>
          </cell>
        </row>
        <row r="142">
          <cell r="A142" t="str">
            <v>6113 СОЧНЫЕ сос п/о мгс 1*6_Ашан  ОСТАНКИНО</v>
          </cell>
          <cell r="D142">
            <v>515.78700000000003</v>
          </cell>
        </row>
        <row r="143">
          <cell r="A143" t="str">
            <v>6123 МОЛОЧНЫЕ КЛАССИЧЕСКИЕ ПМ сос п/о мгс 2*4   ОСТАНКИНО</v>
          </cell>
          <cell r="D143">
            <v>94.513000000000005</v>
          </cell>
        </row>
        <row r="144">
          <cell r="A144" t="str">
            <v>6213 СЕРВЕЛАТ ФИНСКИЙ СН в/к в/у 0.35кг 8шт.  ОСТАНКИНО</v>
          </cell>
          <cell r="D144">
            <v>2</v>
          </cell>
        </row>
        <row r="145">
          <cell r="A145" t="str">
            <v>6215 СЕРВЕЛАТ ОРЕХОВЫЙ СН в/к в/у 0.35кг 8шт  ОСТАНКИНО</v>
          </cell>
          <cell r="D145">
            <v>1</v>
          </cell>
        </row>
        <row r="146">
          <cell r="A146" t="str">
            <v>6221 НЕАПОЛИТАНСКИЙ ДУЭТ с/к с/н мгс 1/90  ОСТАНКИНО</v>
          </cell>
          <cell r="D146">
            <v>33</v>
          </cell>
        </row>
        <row r="147">
          <cell r="A147" t="str">
            <v>6228 МЯСНОЕ АССОРТИ к/з с/н мгс 1/90 10шт.  ОСТАНКИНО</v>
          </cell>
          <cell r="D147">
            <v>77</v>
          </cell>
        </row>
        <row r="148">
          <cell r="A148" t="str">
            <v>6247 ДОМАШНЯЯ Папа может вар п/о 0,4кг 8шт.  ОСТАНКИНО</v>
          </cell>
          <cell r="D148">
            <v>73</v>
          </cell>
        </row>
        <row r="149">
          <cell r="A149" t="str">
            <v>6268 ГОВЯЖЬЯ Папа может вар п/о 0,4кг 8 шт.  ОСТАНКИНО</v>
          </cell>
          <cell r="D149">
            <v>69</v>
          </cell>
        </row>
        <row r="150">
          <cell r="A150" t="str">
            <v>6281 СВИНИНА ДЕЛИКАТ. к/в мл/к в/у 0.3кг 45с  ОСТАНКИНО</v>
          </cell>
          <cell r="D150">
            <v>154</v>
          </cell>
        </row>
        <row r="151">
          <cell r="A151" t="str">
            <v>6297 ФИЛЕЙНЫЕ сос ц/о в/у 1/270 12шт_45с  ОСТАНКИНО</v>
          </cell>
          <cell r="D151">
            <v>640</v>
          </cell>
        </row>
        <row r="152">
          <cell r="A152" t="str">
            <v>6302 БАЛЫКОВАЯ СН в/к в/у 0.35кг 8шт.  ОСТАНКИНО</v>
          </cell>
          <cell r="D152">
            <v>-4</v>
          </cell>
        </row>
        <row r="153">
          <cell r="A153" t="str">
            <v>6303 МЯСНЫЕ Папа может сос п/о мгс 1.5*3  ОСТАНКИНО</v>
          </cell>
          <cell r="D153">
            <v>91.94</v>
          </cell>
        </row>
        <row r="154">
          <cell r="A154" t="str">
            <v>6325 ДОКТОРСКАЯ ПРЕМИУМ вар п/о 0.4кг 8шт.  ОСТАНКИНО</v>
          </cell>
          <cell r="D154">
            <v>129</v>
          </cell>
        </row>
        <row r="155">
          <cell r="A155" t="str">
            <v>6333 МЯСНАЯ Папа может вар п/о 0.4кг 8шт.  ОСТАНКИНО</v>
          </cell>
          <cell r="D155">
            <v>1502</v>
          </cell>
        </row>
        <row r="156">
          <cell r="A156" t="str">
            <v>6353 ЭКСТРА Папа может вар п/о 0.4кг 8шт.  ОСТАНКИНО</v>
          </cell>
          <cell r="D156">
            <v>704</v>
          </cell>
        </row>
        <row r="157">
          <cell r="A157" t="str">
            <v>6392 ФИЛЕЙНАЯ Папа может вар п/о 0.4кг. ОСТАНКИНО</v>
          </cell>
          <cell r="D157">
            <v>1008</v>
          </cell>
        </row>
        <row r="158">
          <cell r="A158" t="str">
            <v>6427 КЛАССИЧЕСКАЯ ПМ вар п/о 0.35кг 8шт. ОСТАНКИНО</v>
          </cell>
          <cell r="D158">
            <v>1273</v>
          </cell>
        </row>
        <row r="159">
          <cell r="A159" t="str">
            <v>6450 БЕКОН с/к с/н в/у 1/100 10шт.  ОСТАНКИНО</v>
          </cell>
          <cell r="D159">
            <v>52</v>
          </cell>
        </row>
        <row r="160">
          <cell r="A160" t="str">
            <v>6453 ЭКСТРА Папа может с/к с/н в/у 1/100 14шт.   ОСТАНКИНО</v>
          </cell>
          <cell r="D160">
            <v>257</v>
          </cell>
        </row>
        <row r="161">
          <cell r="A161" t="str">
            <v>6454 АРОМАТНАЯ с/к с/н в/у 1/100 14шт.  ОСТАНКИНО</v>
          </cell>
          <cell r="D161">
            <v>251</v>
          </cell>
        </row>
        <row r="162">
          <cell r="A162" t="str">
            <v>6475 С СЫРОМ Папа может сос ц/о мгс 0.4кг6шт  ОСТАНКИНО</v>
          </cell>
          <cell r="D162">
            <v>54</v>
          </cell>
        </row>
        <row r="163">
          <cell r="A163" t="str">
            <v>6527 ШПИКАЧКИ СОЧНЫЕ ПМ сар б/о мгс 1*3 45с ОСТАНКИНО</v>
          </cell>
          <cell r="D163">
            <v>95.582999999999998</v>
          </cell>
        </row>
        <row r="164">
          <cell r="A164" t="str">
            <v>6555 ПОСОЛЬСКАЯ с/к с/н в/у 1/100 10шт.  ОСТАНКИНО</v>
          </cell>
          <cell r="D164">
            <v>160</v>
          </cell>
        </row>
        <row r="165">
          <cell r="A165" t="str">
            <v>6562 СЕРВЕЛАТ КАРЕЛЬСКИЙ СН в/к в/у 0,28кг  ОСТАНКИНО</v>
          </cell>
          <cell r="D165">
            <v>65</v>
          </cell>
        </row>
        <row r="166">
          <cell r="A166" t="str">
            <v>6563 СЛИВОЧНЫЕ СН сос п/о мгс 1*6  ОСТАНКИНО</v>
          </cell>
          <cell r="D166">
            <v>6.4349999999999996</v>
          </cell>
        </row>
        <row r="167">
          <cell r="A167" t="str">
            <v>6586 МРАМОРНАЯ И БАЛЫКОВАЯ в/к с/н мгс 1/90 ОСТАНКИНО</v>
          </cell>
          <cell r="D167">
            <v>27</v>
          </cell>
        </row>
        <row r="168">
          <cell r="A168" t="str">
            <v>6593 ДОКТОРСКАЯ СН вар п/о 0.45кг 8шт.  ОСТАНКИНО</v>
          </cell>
          <cell r="D168">
            <v>-1</v>
          </cell>
        </row>
        <row r="169">
          <cell r="A169" t="str">
            <v>6595 МОЛОЧНАЯ СН вар п/о 0.45кг 8шт.  ОСТАНКИНО</v>
          </cell>
          <cell r="D169">
            <v>-3</v>
          </cell>
        </row>
        <row r="170">
          <cell r="A170" t="str">
            <v>6597 РУССКАЯ СН вар п/о 0.45кг 8шт.  ОСТАНКИНО</v>
          </cell>
          <cell r="D170">
            <v>-3</v>
          </cell>
        </row>
        <row r="171">
          <cell r="A171" t="str">
            <v>6601 ГОВЯЖЬИ СН сос п/о мгс 1*6  ОСТАНКИНО</v>
          </cell>
          <cell r="D171">
            <v>19.765999999999998</v>
          </cell>
        </row>
        <row r="172">
          <cell r="A172" t="str">
            <v>6602 БАВАРСКИЕ ПМ сос ц/о мгс 0,35кг 8шт.  ОСТАНКИНО</v>
          </cell>
          <cell r="D172">
            <v>96</v>
          </cell>
        </row>
        <row r="173">
          <cell r="A173" t="str">
            <v>6616 МОЛОЧНЫЕ КЛАССИЧЕСКИЕ сос п/о в/у 0.3кг  ОСТАНКИНО</v>
          </cell>
          <cell r="D173">
            <v>6</v>
          </cell>
        </row>
        <row r="174">
          <cell r="A174" t="str">
            <v>6661 СОЧНЫЙ ГРИЛЬ ПМ сос п/о мгс 1.5*4_Маяк  ОСТАНКИНО</v>
          </cell>
          <cell r="D174">
            <v>15.507</v>
          </cell>
        </row>
        <row r="175">
          <cell r="A175" t="str">
            <v>6666 БОЯНСКАЯ Папа может п/к в/у 0,28кг 8 шт. ОСТАНКИНО</v>
          </cell>
          <cell r="D175">
            <v>350</v>
          </cell>
        </row>
        <row r="176">
          <cell r="A176" t="str">
            <v>6669 ВЕНСКАЯ САЛЯМИ п/к в/у 0.28кг 8шт  ОСТАНКИНО</v>
          </cell>
          <cell r="D176">
            <v>153</v>
          </cell>
        </row>
        <row r="177">
          <cell r="A177" t="str">
            <v>6683 СЕРВЕЛАТ ЗЕРНИСТЫЙ ПМ в/к в/у 0,35кг  ОСТАНКИНО</v>
          </cell>
          <cell r="D177">
            <v>859</v>
          </cell>
        </row>
        <row r="178">
          <cell r="A178" t="str">
            <v>6684 СЕРВЕЛАТ КАРЕЛЬСКИЙ ПМ в/к в/у 0.28кг  ОСТАНКИНО</v>
          </cell>
          <cell r="D178">
            <v>599</v>
          </cell>
        </row>
        <row r="179">
          <cell r="A179" t="str">
            <v>6689 СЕРВЕЛАТ ОХОТНИЧИЙ ПМ в/к в/у 0,35кг 8шт  ОСТАНКИНО</v>
          </cell>
          <cell r="D179">
            <v>1396</v>
          </cell>
        </row>
        <row r="180">
          <cell r="A180" t="str">
            <v>6692 СЕРВЕЛАТ ПРИМА в/к в/у 0.28кг 8шт.  ОСТАНКИНО</v>
          </cell>
          <cell r="D180">
            <v>126</v>
          </cell>
        </row>
        <row r="181">
          <cell r="A181" t="str">
            <v>6697 СЕРВЕЛАТ ФИНСКИЙ ПМ в/к в/у 0,35кг 8шт.  ОСТАНКИНО</v>
          </cell>
          <cell r="D181">
            <v>1836</v>
          </cell>
        </row>
        <row r="182">
          <cell r="A182" t="str">
            <v>6713 СОЧНЫЙ ГРИЛЬ ПМ сос п/о мгс 0.41кг 8шт.  ОСТАНКИНО</v>
          </cell>
          <cell r="D182">
            <v>370</v>
          </cell>
        </row>
        <row r="183">
          <cell r="A183" t="str">
            <v>6716 ОСОБАЯ Коровино (в сетке) 0.5кг 8шт.  ОСТАНКИНО</v>
          </cell>
          <cell r="D183">
            <v>153</v>
          </cell>
        </row>
        <row r="184">
          <cell r="A184" t="str">
            <v>6722 СОЧНЫЕ ПМ сос п/о мгс 0,41кг 10шт.  ОСТАНКИНО</v>
          </cell>
          <cell r="D184">
            <v>1856</v>
          </cell>
        </row>
        <row r="185">
          <cell r="A185" t="str">
            <v>6726 СЛИВОЧНЫЕ ПМ сос п/о мгс 0.41кг 10шт.  ОСТАНКИНО</v>
          </cell>
          <cell r="D185">
            <v>1027</v>
          </cell>
        </row>
        <row r="186">
          <cell r="A186" t="str">
            <v>6734 ОСОБАЯ СО ШПИКОМ Коровино (в сетке) 0,5кг ОСТАНКИНО</v>
          </cell>
          <cell r="D186">
            <v>56</v>
          </cell>
        </row>
        <row r="187">
          <cell r="A187" t="str">
            <v>6750 МОЛОЧНЫЕ ГОСТ СН сос п/о мгс 0,41 кг 10шт ОСТАНКИНО</v>
          </cell>
          <cell r="D187">
            <v>-3</v>
          </cell>
        </row>
        <row r="188">
          <cell r="A188" t="str">
            <v>6751 СЛИВОЧНЫЕ СН сос п/о мгс 0,41кг 10шт.  ОСТАНКИНО</v>
          </cell>
          <cell r="D188">
            <v>-3</v>
          </cell>
        </row>
        <row r="189">
          <cell r="A189" t="str">
            <v>6756 ВЕТЧ.ЛЮБИТЕЛЬСКАЯ п/о  ОСТАНКИНО</v>
          </cell>
          <cell r="D189">
            <v>90.852999999999994</v>
          </cell>
        </row>
        <row r="190">
          <cell r="A190" t="str">
            <v>6776 ХОТ-ДОГ Папа может сос п/о мгс 0.35кг  ОСТАНКИНО</v>
          </cell>
          <cell r="D190">
            <v>89</v>
          </cell>
        </row>
        <row r="191">
          <cell r="A191" t="str">
            <v>6822 ИЗ ОТБОРНОГО МЯСА ПМ сос п/о мгс 0,36кг  ОСТАНКИНО</v>
          </cell>
          <cell r="D191">
            <v>39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59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64</v>
          </cell>
        </row>
        <row r="194">
          <cell r="A194" t="str">
            <v>БОНУС Z-ОСОБАЯ Коровино вар п/о (5324)  ОСТАНКИНО</v>
          </cell>
          <cell r="D194">
            <v>5.9189999999999996</v>
          </cell>
        </row>
        <row r="195">
          <cell r="A195" t="str">
            <v>БОНУС Z-ОСОБАЯ Коровино вар п/о 0.5кг_СНГ (6305)  ОСТАНКИНО</v>
          </cell>
          <cell r="D195">
            <v>1</v>
          </cell>
        </row>
        <row r="196">
          <cell r="A196" t="str">
            <v>БОНУС СОЧНЫЕ сос п/о мгс 0.41кг_UZ (6087)  ОСТАНКИНО</v>
          </cell>
          <cell r="D196">
            <v>201</v>
          </cell>
        </row>
        <row r="197">
          <cell r="A197" t="str">
            <v>БОНУС СОЧНЫЕ сос п/о мгс 1*6_UZ (6088)  ОСТАНКИНО</v>
          </cell>
          <cell r="D197">
            <v>133.071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265</v>
          </cell>
        </row>
        <row r="199">
          <cell r="A199" t="str">
            <v>БОНУС_283  Сосиски Сочинки, ВЕС, ТМ Стародворье ПОКОМ</v>
          </cell>
          <cell r="D199">
            <v>8.6999999999999993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64.38</v>
          </cell>
        </row>
        <row r="201">
          <cell r="A201" t="str">
            <v>БОНУС_Колбаса вареная Филейская ТМ Вязанка. ВЕС  ПОКОМ</v>
          </cell>
          <cell r="D201">
            <v>81.3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98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105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59</v>
          </cell>
        </row>
        <row r="205">
          <cell r="A205" t="str">
            <v>Бутербродная вареная 0,47 кг шт.  СПК</v>
          </cell>
          <cell r="D205">
            <v>6</v>
          </cell>
        </row>
        <row r="206">
          <cell r="A206" t="str">
            <v>Вацлавская п/к (черева) 390 гр.шт. термоус.пак  СПК</v>
          </cell>
          <cell r="D206">
            <v>18</v>
          </cell>
        </row>
        <row r="207">
          <cell r="A207" t="str">
            <v>Ветчина Вацлавская 400 гр.шт.  СПК</v>
          </cell>
          <cell r="D207">
            <v>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84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340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260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101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1</v>
          </cell>
        </row>
        <row r="213">
          <cell r="A213" t="str">
            <v>Дельгаро с/в "Эликатессе" 140 гр.шт.  СПК</v>
          </cell>
          <cell r="D213">
            <v>24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88</v>
          </cell>
        </row>
        <row r="215">
          <cell r="A215" t="str">
            <v>Докторская вареная в/с 0,47 кг шт.  СПК</v>
          </cell>
          <cell r="D215">
            <v>1</v>
          </cell>
        </row>
        <row r="216">
          <cell r="A216" t="str">
            <v>Докторская вареная термоус.пак. "Высокий вкус"  СПК</v>
          </cell>
          <cell r="D216">
            <v>53.991999999999997</v>
          </cell>
        </row>
        <row r="217">
          <cell r="A217" t="str">
            <v>Жар-боллы с курочкой и сыром, ВЕС ТМ Зареченские  ПОКОМ</v>
          </cell>
          <cell r="D217">
            <v>39</v>
          </cell>
        </row>
        <row r="218">
          <cell r="A218" t="str">
            <v>Жар-ладушки с мясом ТМ Зареченские ВЕС ПОКОМ</v>
          </cell>
          <cell r="D218">
            <v>70.3</v>
          </cell>
        </row>
        <row r="219">
          <cell r="A219" t="str">
            <v>Жар-ладушки с мясом, картофелем и грибами ВЕС ТМ Зареченские  ПОКОМ</v>
          </cell>
          <cell r="D219">
            <v>3.7</v>
          </cell>
        </row>
        <row r="220">
          <cell r="A220" t="str">
            <v>Жар-ладушки с яблоком и грушей ТМ Зареченские ВЕС ПОКОМ</v>
          </cell>
          <cell r="D220">
            <v>3.7</v>
          </cell>
        </row>
        <row r="221">
          <cell r="A221" t="str">
            <v>ЖАР-мени ВЕС ТМ Зареченские  ПОКОМ</v>
          </cell>
          <cell r="D221">
            <v>59</v>
          </cell>
        </row>
        <row r="222">
          <cell r="A222" t="str">
            <v>Карбонад Юбилейный 0,13кг нар.д/ф шт. СПК</v>
          </cell>
          <cell r="D222">
            <v>2</v>
          </cell>
        </row>
        <row r="223">
          <cell r="A223" t="str">
            <v>Классика с/к 235 гр.шт. "Высокий вкус"  СПК</v>
          </cell>
          <cell r="D223">
            <v>64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165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156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114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196</v>
          </cell>
        </row>
        <row r="229">
          <cell r="A229" t="str">
            <v>Ла Фаворте с/в "Эликатессе" 140 гр.шт.  СПК</v>
          </cell>
          <cell r="D229">
            <v>8</v>
          </cell>
        </row>
        <row r="230">
          <cell r="A230" t="str">
            <v>Ливерная Печеночная "Просто выгодно" 0,3 кг.шт.  СПК</v>
          </cell>
          <cell r="D230">
            <v>23</v>
          </cell>
        </row>
        <row r="231">
          <cell r="A231" t="str">
            <v>Любительская вареная термоус.пак. "Высокий вкус"  СПК</v>
          </cell>
          <cell r="D231">
            <v>32.430999999999997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27.2</v>
          </cell>
        </row>
        <row r="233">
          <cell r="A233" t="str">
            <v>Мини-сосиски в тесте "Фрайпики" 3,7кг ВЕС,  ПОКОМ</v>
          </cell>
          <cell r="D233">
            <v>3.7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31.4</v>
          </cell>
        </row>
        <row r="235">
          <cell r="A235" t="str">
            <v>Мусульманская вареная "Просто выгодно"  СПК</v>
          </cell>
          <cell r="D235">
            <v>3.0169999999999999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1.484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564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424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541</v>
          </cell>
        </row>
        <row r="240">
          <cell r="A240" t="str">
            <v>Наггетсы с куриным филе и сыром ТМ Вязанка 0,25 кг ПОКОМ</v>
          </cell>
          <cell r="D240">
            <v>92</v>
          </cell>
        </row>
        <row r="241">
          <cell r="A241" t="str">
            <v>Наггетсы Хрустящие ТМ Зареченские. ВЕС ПОКОМ</v>
          </cell>
          <cell r="D241">
            <v>112</v>
          </cell>
        </row>
        <row r="242">
          <cell r="A242" t="str">
            <v>Оригинальная с перцем с/к  СПК</v>
          </cell>
          <cell r="D242">
            <v>136.77000000000001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137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9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218</v>
          </cell>
        </row>
        <row r="246">
          <cell r="A246" t="str">
            <v>Пельмени Бигбули с мясом, Горячая штучка 0,43кг  ПОКОМ</v>
          </cell>
          <cell r="D246">
            <v>41</v>
          </cell>
        </row>
        <row r="247">
          <cell r="A247" t="str">
            <v>Пельмени Бигбули с мясом, Горячая штучка 0,9кг  ПОКОМ</v>
          </cell>
          <cell r="D247">
            <v>47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318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54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72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401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199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395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614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161</v>
          </cell>
        </row>
        <row r="256">
          <cell r="A256" t="str">
            <v>Пельмени Левантские ТМ Особый рецепт 0,8 кг  ПОКОМ</v>
          </cell>
          <cell r="D256">
            <v>4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27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275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44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190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109</v>
          </cell>
        </row>
        <row r="262">
          <cell r="A262" t="str">
            <v>Пельмени Сочные сфера 0,9 кг ТМ Стародворье ПОКОМ</v>
          </cell>
          <cell r="D262">
            <v>73</v>
          </cell>
        </row>
        <row r="263">
          <cell r="A263" t="str">
            <v>По-Австрийски с/к 260 гр.шт. "Высокий вкус"  СПК</v>
          </cell>
          <cell r="D263">
            <v>47</v>
          </cell>
        </row>
        <row r="264">
          <cell r="A264" t="str">
            <v>Покровская вареная 0,47 кг шт.  СПК</v>
          </cell>
          <cell r="D264">
            <v>9</v>
          </cell>
        </row>
        <row r="265">
          <cell r="A265" t="str">
            <v>Салями Трюфель с/в "Эликатессе" 0,16 кг.шт.  СПК</v>
          </cell>
          <cell r="D265">
            <v>46</v>
          </cell>
        </row>
        <row r="266">
          <cell r="A266" t="str">
            <v>Салями Финская с/к 235 гр.шт. "Высокий вкус"  СПК</v>
          </cell>
          <cell r="D266">
            <v>16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61.481999999999999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42.363999999999997</v>
          </cell>
        </row>
        <row r="269">
          <cell r="A269" t="str">
            <v>Сардельки из свинины (черева) ( в ср.защ.атм) "Высокий вкус"  СПК</v>
          </cell>
          <cell r="D269">
            <v>3.2229999999999999</v>
          </cell>
        </row>
        <row r="270">
          <cell r="A270" t="str">
            <v>Семейная с чесночком Экстра вареная  СПК</v>
          </cell>
          <cell r="D270">
            <v>30.957999999999998</v>
          </cell>
        </row>
        <row r="271">
          <cell r="A271" t="str">
            <v>Семейная с чесночком Экстра вареная 0,5 кг.шт.  СПК</v>
          </cell>
          <cell r="D271">
            <v>4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3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4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20</v>
          </cell>
        </row>
        <row r="275">
          <cell r="A275" t="str">
            <v>Сибирская особая с/к 0,235 кг шт.  СПК</v>
          </cell>
          <cell r="D275">
            <v>35</v>
          </cell>
        </row>
        <row r="276">
          <cell r="A276" t="str">
            <v>Славянская п/к 0,38 кг шт.термофор.пак.  СПК</v>
          </cell>
          <cell r="D276">
            <v>3</v>
          </cell>
        </row>
        <row r="277">
          <cell r="A277" t="str">
            <v>Смак-мени с картофелем и сочной грудинкой 1кг ТМ Зареченские ПОКОМ</v>
          </cell>
          <cell r="D277">
            <v>7</v>
          </cell>
        </row>
        <row r="278">
          <cell r="A278" t="str">
            <v>Смак-мени с мясом 1кг ТМ Зареченские ПОКОМ</v>
          </cell>
          <cell r="D278">
            <v>15</v>
          </cell>
        </row>
        <row r="279">
          <cell r="A279" t="str">
            <v>Смаколадьи с яблоком и грушей ТМ Зареченские,0,9 кг ПОКОМ</v>
          </cell>
          <cell r="D279">
            <v>5</v>
          </cell>
        </row>
        <row r="280">
          <cell r="A280" t="str">
            <v>Сосиски "Баварские" 0,36 кг.шт. вак.упак.  СПК</v>
          </cell>
          <cell r="D280">
            <v>6</v>
          </cell>
        </row>
        <row r="281">
          <cell r="A281" t="str">
            <v>Сосиски "Молочные" 0,36 кг.шт. вак.упак.  СПК</v>
          </cell>
          <cell r="D281">
            <v>5</v>
          </cell>
        </row>
        <row r="282">
          <cell r="A282" t="str">
            <v>Сосиски Мусульманские "Просто выгодно" (в ср.защ.атм.)  СПК</v>
          </cell>
          <cell r="D282">
            <v>3.59</v>
          </cell>
        </row>
        <row r="283">
          <cell r="A283" t="str">
            <v>Сосиски Хот-дог ВЕС (лоток с ср.защ.атм.)   СПК</v>
          </cell>
          <cell r="D283">
            <v>24.332000000000001</v>
          </cell>
        </row>
        <row r="284">
          <cell r="A284" t="str">
            <v>Сосисоны в темпуре ВЕС  ПОКОМ</v>
          </cell>
          <cell r="D284">
            <v>19.8</v>
          </cell>
        </row>
        <row r="285">
          <cell r="A285" t="str">
            <v>Сочный мегачебурек ТМ Зареченские ВЕС ПОКОМ</v>
          </cell>
          <cell r="D285">
            <v>22.88</v>
          </cell>
        </row>
        <row r="286">
          <cell r="A286" t="str">
            <v>Торо Неро с/в "Эликатессе" 140 гр.шт.  СПК</v>
          </cell>
          <cell r="D286">
            <v>15</v>
          </cell>
        </row>
        <row r="287">
          <cell r="A287" t="str">
            <v>Уши свиные копченые к пиву 0,15кг нар. д/ф шт.  СПК</v>
          </cell>
          <cell r="D287">
            <v>15</v>
          </cell>
        </row>
        <row r="288">
          <cell r="A288" t="str">
            <v>Фестивальная пора с/к 100 гр.шт.нар. (лоток с ср.защ.атм.)  СПК</v>
          </cell>
          <cell r="D288">
            <v>36</v>
          </cell>
        </row>
        <row r="289">
          <cell r="A289" t="str">
            <v>Фестивальная пора с/к 235 гр.шт.  СПК</v>
          </cell>
          <cell r="D289">
            <v>77</v>
          </cell>
        </row>
        <row r="290">
          <cell r="A290" t="str">
            <v>Фестивальная пора с/к термоус.пак  СПК</v>
          </cell>
          <cell r="D290">
            <v>6.0140000000000002</v>
          </cell>
        </row>
        <row r="291">
          <cell r="A291" t="str">
            <v>Фестивальная с/к ВЕС   СПК</v>
          </cell>
          <cell r="D291">
            <v>9.1959999999999997</v>
          </cell>
        </row>
        <row r="292">
          <cell r="A292" t="str">
            <v>Фрай-пицца с ветчиной и грибами 3,0 кг ТМ Зареченские ТС Зареченские продукты. ВЕС ПОКОМ</v>
          </cell>
          <cell r="D292">
            <v>6</v>
          </cell>
        </row>
        <row r="293">
          <cell r="A293" t="str">
            <v>Фуэт с/в "Эликатессе" 160 гр.шт.  СПК</v>
          </cell>
          <cell r="D293">
            <v>52</v>
          </cell>
        </row>
        <row r="294">
          <cell r="A294" t="str">
            <v>Хинкали Классические ТМ Зареченские ВЕС ПОКОМ</v>
          </cell>
          <cell r="D294">
            <v>20</v>
          </cell>
        </row>
        <row r="295">
          <cell r="A295" t="str">
            <v>Хотстеры ТМ Горячая штучка ТС Хотстеры 0,25 кг зам  ПОКОМ</v>
          </cell>
          <cell r="D295">
            <v>323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53</v>
          </cell>
        </row>
        <row r="297">
          <cell r="A297" t="str">
            <v>Хрустящие крылышки ТМ Горячая штучка 0,3 кг зам  ПОКОМ</v>
          </cell>
          <cell r="D297">
            <v>49</v>
          </cell>
        </row>
        <row r="298">
          <cell r="A298" t="str">
            <v>Чебупай сочное яблоко ТМ Горячая штучка 0,2 кг зам.  ПОКОМ</v>
          </cell>
          <cell r="D298">
            <v>70</v>
          </cell>
        </row>
        <row r="299">
          <cell r="A299" t="str">
            <v>Чебупай спелая вишня ТМ Горячая штучка 0,2 кг зам.  ПОКОМ</v>
          </cell>
          <cell r="D299">
            <v>134</v>
          </cell>
        </row>
        <row r="300">
          <cell r="A300" t="str">
            <v>Чебупели Курочка гриль ТМ Горячая штучка, 0,3 кг зам  ПОКОМ</v>
          </cell>
          <cell r="D300">
            <v>40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379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670</v>
          </cell>
        </row>
        <row r="303">
          <cell r="A303" t="str">
            <v>Чебуреки сочные ВЕС ТМ Зареченские  ПОКОМ</v>
          </cell>
          <cell r="D303">
            <v>95</v>
          </cell>
        </row>
        <row r="304">
          <cell r="A304" t="str">
            <v>Шпикачки Русские (черева) (в ср.защ.атм.) "Высокий вкус"  СПК</v>
          </cell>
          <cell r="D304">
            <v>50.158000000000001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11</v>
          </cell>
        </row>
        <row r="306">
          <cell r="A306" t="str">
            <v>Юбилейная с/к 0,10 кг.шт. нарезка (лоток с ср.защ.атм.)  СПК</v>
          </cell>
          <cell r="D306">
            <v>10</v>
          </cell>
        </row>
        <row r="307">
          <cell r="A307" t="str">
            <v>Юбилейная с/к 0,235 кг.шт.  СПК</v>
          </cell>
          <cell r="D307">
            <v>269</v>
          </cell>
        </row>
        <row r="308">
          <cell r="A308" t="str">
            <v>Итого</v>
          </cell>
          <cell r="D308">
            <v>58926.504999999997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9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I30" sqref="AI30"/>
    </sheetView>
  </sheetViews>
  <sheetFormatPr defaultColWidth="10.5" defaultRowHeight="11.45" customHeight="1" outlineLevelRow="1" x14ac:dyDescent="0.2"/>
  <cols>
    <col min="1" max="1" width="52.66406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832031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9" t="s">
        <v>115</v>
      </c>
      <c r="AE3" s="19" t="s">
        <v>114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97</v>
      </c>
      <c r="M4" s="10" t="s">
        <v>97</v>
      </c>
      <c r="N4" s="10" t="s">
        <v>97</v>
      </c>
      <c r="O4" s="11" t="s">
        <v>97</v>
      </c>
      <c r="P4" s="11" t="s">
        <v>97</v>
      </c>
      <c r="Q4" s="11" t="s">
        <v>97</v>
      </c>
      <c r="R4" s="11" t="s">
        <v>97</v>
      </c>
      <c r="S4" s="10" t="s">
        <v>94</v>
      </c>
      <c r="T4" s="12" t="s">
        <v>97</v>
      </c>
      <c r="U4" s="10" t="s">
        <v>98</v>
      </c>
      <c r="V4" s="13" t="s">
        <v>99</v>
      </c>
      <c r="W4" s="10" t="s">
        <v>100</v>
      </c>
      <c r="X4" s="10" t="s">
        <v>101</v>
      </c>
      <c r="Y4" s="10" t="s">
        <v>94</v>
      </c>
      <c r="Z4" s="10" t="s">
        <v>94</v>
      </c>
      <c r="AA4" s="10" t="s">
        <v>94</v>
      </c>
      <c r="AB4" s="10" t="s">
        <v>102</v>
      </c>
      <c r="AC4" s="10" t="s">
        <v>103</v>
      </c>
      <c r="AD4" s="10" t="s">
        <v>104</v>
      </c>
      <c r="AE4" s="13" t="s">
        <v>105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106</v>
      </c>
      <c r="L5" s="16" t="s">
        <v>107</v>
      </c>
      <c r="M5" s="16" t="s">
        <v>108</v>
      </c>
      <c r="T5" s="16" t="s">
        <v>109</v>
      </c>
      <c r="Y5" s="16" t="s">
        <v>110</v>
      </c>
      <c r="Z5" s="16" t="s">
        <v>111</v>
      </c>
      <c r="AA5" s="16" t="s">
        <v>112</v>
      </c>
      <c r="AB5" s="16" t="s">
        <v>113</v>
      </c>
    </row>
    <row r="6" spans="1:33" ht="11.1" customHeight="1" x14ac:dyDescent="0.2">
      <c r="A6" s="6"/>
      <c r="B6" s="6"/>
      <c r="C6" s="3"/>
      <c r="D6" s="3"/>
      <c r="E6" s="9">
        <f>SUM(E7:E105)</f>
        <v>78279.782999999996</v>
      </c>
      <c r="F6" s="9">
        <f>SUM(F7:F105)</f>
        <v>58928.553</v>
      </c>
      <c r="I6" s="9">
        <f>SUM(I7:I105)</f>
        <v>78666.789000000004</v>
      </c>
      <c r="J6" s="9">
        <f t="shared" ref="J6:T6" si="0">SUM(J7:J105)</f>
        <v>-387.00599999999991</v>
      </c>
      <c r="K6" s="9" t="e">
        <f t="shared" si="0"/>
        <v>#REF!</v>
      </c>
      <c r="L6" s="9" t="e">
        <f t="shared" si="0"/>
        <v>#REF!</v>
      </c>
      <c r="M6" s="9" t="e">
        <f t="shared" si="0"/>
        <v>#REF!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15655.956599999996</v>
      </c>
      <c r="T6" s="9">
        <f t="shared" si="0"/>
        <v>8910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14319.495200000003</v>
      </c>
      <c r="Z6" s="9">
        <f t="shared" ref="Z6" si="4">SUM(Z7:Z105)</f>
        <v>14971.542799999999</v>
      </c>
      <c r="AA6" s="9">
        <f t="shared" ref="AA6" si="5">SUM(AA7:AA105)</f>
        <v>15260.008399999999</v>
      </c>
      <c r="AB6" s="9">
        <f t="shared" ref="AB6" si="6">SUM(AB7:AB105)</f>
        <v>20997.606</v>
      </c>
      <c r="AE6" s="9">
        <f t="shared" ref="AE6" si="7">SUM(AE7:AE105)</f>
        <v>3497.3999999999996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75</v>
      </c>
      <c r="D7" s="8">
        <v>369</v>
      </c>
      <c r="E7" s="8">
        <v>252</v>
      </c>
      <c r="F7" s="8">
        <v>185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260</v>
      </c>
      <c r="J7" s="15">
        <f>E7-I7</f>
        <v>-8</v>
      </c>
      <c r="K7" s="15">
        <f>VLOOKUP(A:A,[1]TDSheet!$A:$Q,17,0)</f>
        <v>80</v>
      </c>
      <c r="L7" s="15" t="e">
        <f>VLOOKUP(A:A,[1]TDSheet!$A:$R,18,0)</f>
        <v>#REF!</v>
      </c>
      <c r="M7" s="15">
        <f>VLOOKUP(A:A,[1]TDSheet!$A:$T,20,0)</f>
        <v>80</v>
      </c>
      <c r="N7" s="15"/>
      <c r="O7" s="15"/>
      <c r="P7" s="15"/>
      <c r="Q7" s="15"/>
      <c r="R7" s="15"/>
      <c r="S7" s="15">
        <f>E7/5</f>
        <v>50.4</v>
      </c>
      <c r="T7" s="17">
        <v>40</v>
      </c>
      <c r="U7" s="18" t="e">
        <f>(F7+K7+L7+M7+T7)/S7</f>
        <v>#REF!</v>
      </c>
      <c r="V7" s="15">
        <f>F7/S7</f>
        <v>3.6706349206349209</v>
      </c>
      <c r="W7" s="15"/>
      <c r="X7" s="15"/>
      <c r="Y7" s="15">
        <f>VLOOKUP(A:A,[1]TDSheet!$A:$Z,26,0)</f>
        <v>39</v>
      </c>
      <c r="Z7" s="15">
        <f>VLOOKUP(A:A,[1]TDSheet!$A:$AA,27,0)</f>
        <v>53.6</v>
      </c>
      <c r="AA7" s="15">
        <f>VLOOKUP(A:A,[1]TDSheet!$A:$S,19,0)</f>
        <v>48.4</v>
      </c>
      <c r="AB7" s="15">
        <f>VLOOKUP(A:A,[3]TDSheet!$A:$D,4,0)</f>
        <v>92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16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108.6</v>
      </c>
      <c r="D8" s="8">
        <v>258.125</v>
      </c>
      <c r="E8" s="8">
        <v>223.208</v>
      </c>
      <c r="F8" s="8">
        <v>140.52600000000001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231</v>
      </c>
      <c r="J8" s="15">
        <f t="shared" ref="J8:J71" si="8">E8-I8</f>
        <v>-7.7920000000000016</v>
      </c>
      <c r="K8" s="15">
        <f>VLOOKUP(A:A,[1]TDSheet!$A:$Q,17,0)</f>
        <v>30</v>
      </c>
      <c r="L8" s="15">
        <f>VLOOKUP(A:A,[1]TDSheet!$A:$R,18,0)</f>
        <v>40</v>
      </c>
      <c r="M8" s="15">
        <f>VLOOKUP(A:A,[1]TDSheet!$A:$T,20,0)</f>
        <v>50</v>
      </c>
      <c r="N8" s="15"/>
      <c r="O8" s="15"/>
      <c r="P8" s="15"/>
      <c r="Q8" s="15"/>
      <c r="R8" s="15"/>
      <c r="S8" s="15">
        <f t="shared" ref="S8:S71" si="9">E8/5</f>
        <v>44.641599999999997</v>
      </c>
      <c r="T8" s="17">
        <v>70</v>
      </c>
      <c r="U8" s="18">
        <f t="shared" ref="U8:U71" si="10">(F8+K8+L8+M8+T8)/S8</f>
        <v>7.4039908963836432</v>
      </c>
      <c r="V8" s="15">
        <f t="shared" ref="V8:V71" si="11">F8/S8</f>
        <v>3.1478710440486011</v>
      </c>
      <c r="W8" s="15"/>
      <c r="X8" s="15"/>
      <c r="Y8" s="15">
        <f>VLOOKUP(A:A,[1]TDSheet!$A:$Z,26,0)</f>
        <v>25.933600000000002</v>
      </c>
      <c r="Z8" s="15">
        <f>VLOOKUP(A:A,[1]TDSheet!$A:$AA,27,0)</f>
        <v>41.702199999999998</v>
      </c>
      <c r="AA8" s="15">
        <f>VLOOKUP(A:A,[1]TDSheet!$A:$S,19,0)</f>
        <v>38.431599999999996</v>
      </c>
      <c r="AB8" s="15">
        <f>VLOOKUP(A:A,[3]TDSheet!$A:$D,4,0)</f>
        <v>49.991999999999997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2">T8*G8</f>
        <v>70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1032.6690000000001</v>
      </c>
      <c r="D9" s="8">
        <v>1812.942</v>
      </c>
      <c r="E9" s="8">
        <v>1481.69</v>
      </c>
      <c r="F9" s="8">
        <v>1355.828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1511.7</v>
      </c>
      <c r="J9" s="15">
        <f t="shared" si="8"/>
        <v>-30.009999999999991</v>
      </c>
      <c r="K9" s="15">
        <f>VLOOKUP(A:A,[1]TDSheet!$A:$Q,17,0)</f>
        <v>200</v>
      </c>
      <c r="L9" s="15">
        <f>VLOOKUP(A:A,[1]TDSheet!$A:$R,18,0)</f>
        <v>300</v>
      </c>
      <c r="M9" s="15">
        <f>VLOOKUP(A:A,[1]TDSheet!$A:$T,20,0)</f>
        <v>400</v>
      </c>
      <c r="N9" s="15"/>
      <c r="O9" s="15"/>
      <c r="P9" s="15"/>
      <c r="Q9" s="15"/>
      <c r="R9" s="15"/>
      <c r="S9" s="15">
        <f t="shared" si="9"/>
        <v>296.33800000000002</v>
      </c>
      <c r="T9" s="17"/>
      <c r="U9" s="18">
        <f t="shared" si="10"/>
        <v>7.6123480620102715</v>
      </c>
      <c r="V9" s="15">
        <f t="shared" si="11"/>
        <v>4.5752755299691561</v>
      </c>
      <c r="W9" s="15"/>
      <c r="X9" s="15"/>
      <c r="Y9" s="15">
        <f>VLOOKUP(A:A,[1]TDSheet!$A:$Z,26,0)</f>
        <v>297.87739999999997</v>
      </c>
      <c r="Z9" s="15">
        <f>VLOOKUP(A:A,[1]TDSheet!$A:$AA,27,0)</f>
        <v>298.45799999999997</v>
      </c>
      <c r="AA9" s="15">
        <f>VLOOKUP(A:A,[1]TDSheet!$A:$S,19,0)</f>
        <v>301.32440000000003</v>
      </c>
      <c r="AB9" s="15">
        <f>VLOOKUP(A:A,[3]TDSheet!$A:$D,4,0)</f>
        <v>405.79500000000002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1689.6559999999999</v>
      </c>
      <c r="D10" s="8">
        <v>2169.4180000000001</v>
      </c>
      <c r="E10" s="8">
        <v>1821.7919999999999</v>
      </c>
      <c r="F10" s="8">
        <v>1966.374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1801</v>
      </c>
      <c r="J10" s="15">
        <f t="shared" si="8"/>
        <v>20.791999999999916</v>
      </c>
      <c r="K10" s="15">
        <f>VLOOKUP(A:A,[1]TDSheet!$A:$Q,17,0)</f>
        <v>300</v>
      </c>
      <c r="L10" s="15">
        <f>VLOOKUP(A:A,[1]TDSheet!$A:$R,18,0)</f>
        <v>600</v>
      </c>
      <c r="M10" s="15">
        <f>VLOOKUP(A:A,[1]TDSheet!$A:$T,20,0)</f>
        <v>400</v>
      </c>
      <c r="N10" s="15"/>
      <c r="O10" s="15"/>
      <c r="P10" s="15"/>
      <c r="Q10" s="15"/>
      <c r="R10" s="15"/>
      <c r="S10" s="15">
        <f t="shared" si="9"/>
        <v>364.35839999999996</v>
      </c>
      <c r="T10" s="17"/>
      <c r="U10" s="18">
        <f t="shared" si="10"/>
        <v>8.9647281358135285</v>
      </c>
      <c r="V10" s="15">
        <f t="shared" si="11"/>
        <v>5.3968125889234342</v>
      </c>
      <c r="W10" s="15"/>
      <c r="X10" s="15"/>
      <c r="Y10" s="15">
        <f>VLOOKUP(A:A,[1]TDSheet!$A:$Z,26,0)</f>
        <v>345.05840000000001</v>
      </c>
      <c r="Z10" s="15">
        <f>VLOOKUP(A:A,[1]TDSheet!$A:$AA,27,0)</f>
        <v>400.61279999999999</v>
      </c>
      <c r="AA10" s="15">
        <f>VLOOKUP(A:A,[1]TDSheet!$A:$S,19,0)</f>
        <v>349.3784</v>
      </c>
      <c r="AB10" s="15">
        <f>VLOOKUP(A:A,[3]TDSheet!$A:$D,4,0)</f>
        <v>521.94500000000005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70.912999999999997</v>
      </c>
      <c r="D11" s="8">
        <v>37.795999999999999</v>
      </c>
      <c r="E11" s="8">
        <v>58.139000000000003</v>
      </c>
      <c r="F11" s="8">
        <v>32.673999999999999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65.995999999999995</v>
      </c>
      <c r="J11" s="15">
        <f t="shared" si="8"/>
        <v>-7.8569999999999922</v>
      </c>
      <c r="K11" s="15" t="e">
        <f>VLOOKUP(A:A,[1]TDSheet!$A:$Q,17,0)</f>
        <v>#REF!</v>
      </c>
      <c r="L11" s="15">
        <f>VLOOKUP(A:A,[1]TDSheet!$A:$R,18,0)</f>
        <v>50</v>
      </c>
      <c r="M11" s="15">
        <f>VLOOKUP(A:A,[1]TDSheet!$A:$T,20,0)</f>
        <v>30</v>
      </c>
      <c r="N11" s="15"/>
      <c r="O11" s="15"/>
      <c r="P11" s="15"/>
      <c r="Q11" s="15"/>
      <c r="R11" s="15"/>
      <c r="S11" s="15">
        <f t="shared" si="9"/>
        <v>11.627800000000001</v>
      </c>
      <c r="T11" s="17"/>
      <c r="U11" s="18" t="e">
        <f t="shared" si="10"/>
        <v>#REF!</v>
      </c>
      <c r="V11" s="15">
        <f t="shared" si="11"/>
        <v>2.8099898519066375</v>
      </c>
      <c r="W11" s="15"/>
      <c r="X11" s="15"/>
      <c r="Y11" s="15">
        <f>VLOOKUP(A:A,[1]TDSheet!$A:$Z,26,0)</f>
        <v>9.8412000000000006</v>
      </c>
      <c r="Z11" s="15">
        <f>VLOOKUP(A:A,[1]TDSheet!$A:$AA,27,0)</f>
        <v>6.9657999999999998</v>
      </c>
      <c r="AA11" s="15">
        <f>VLOOKUP(A:A,[1]TDSheet!$A:$S,19,0)</f>
        <v>8.9554000000000009</v>
      </c>
      <c r="AB11" s="15">
        <f>VLOOKUP(A:A,[3]TDSheet!$A:$D,4,0)</f>
        <v>24.61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/>
      <c r="AG11" s="15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20.52</v>
      </c>
      <c r="D12" s="8">
        <v>202.41399999999999</v>
      </c>
      <c r="E12" s="8">
        <v>97.358000000000004</v>
      </c>
      <c r="F12" s="8">
        <v>117.43600000000001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102.55</v>
      </c>
      <c r="J12" s="15">
        <f t="shared" si="8"/>
        <v>-5.1919999999999931</v>
      </c>
      <c r="K12" s="15" t="e">
        <f>VLOOKUP(A:A,[1]TDSheet!$A:$Q,17,0)</f>
        <v>#REF!</v>
      </c>
      <c r="L12" s="15">
        <f>VLOOKUP(A:A,[1]TDSheet!$A:$R,18,0)</f>
        <v>40</v>
      </c>
      <c r="M12" s="15" t="e">
        <f>VLOOKUP(A:A,[1]TDSheet!$A:$T,20,0)</f>
        <v>#REF!</v>
      </c>
      <c r="N12" s="15"/>
      <c r="O12" s="15"/>
      <c r="P12" s="15"/>
      <c r="Q12" s="15"/>
      <c r="R12" s="15"/>
      <c r="S12" s="15">
        <f t="shared" si="9"/>
        <v>19.471600000000002</v>
      </c>
      <c r="T12" s="17"/>
      <c r="U12" s="18" t="e">
        <f t="shared" si="10"/>
        <v>#REF!</v>
      </c>
      <c r="V12" s="15">
        <f t="shared" si="11"/>
        <v>6.0311427925799626</v>
      </c>
      <c r="W12" s="15"/>
      <c r="X12" s="15"/>
      <c r="Y12" s="15">
        <f>VLOOKUP(A:A,[1]TDSheet!$A:$Z,26,0)</f>
        <v>17.571999999999999</v>
      </c>
      <c r="Z12" s="15">
        <f>VLOOKUP(A:A,[1]TDSheet!$A:$AA,27,0)</f>
        <v>22.502000000000002</v>
      </c>
      <c r="AA12" s="15">
        <f>VLOOKUP(A:A,[1]TDSheet!$A:$S,19,0)</f>
        <v>21.0932</v>
      </c>
      <c r="AB12" s="15">
        <f>VLOOKUP(A:A,[3]TDSheet!$A:$D,4,0)</f>
        <v>24.303999999999998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2"/>
        <v>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453.04700000000003</v>
      </c>
      <c r="D13" s="8">
        <v>268.07799999999997</v>
      </c>
      <c r="E13" s="8">
        <v>461.41199999999998</v>
      </c>
      <c r="F13" s="8">
        <v>253.30199999999999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444.3</v>
      </c>
      <c r="J13" s="15">
        <f t="shared" si="8"/>
        <v>17.111999999999966</v>
      </c>
      <c r="K13" s="15">
        <f>VLOOKUP(A:A,[1]TDSheet!$A:$Q,17,0)</f>
        <v>100</v>
      </c>
      <c r="L13" s="15">
        <f>VLOOKUP(A:A,[1]TDSheet!$A:$R,18,0)</f>
        <v>100</v>
      </c>
      <c r="M13" s="15">
        <f>VLOOKUP(A:A,[1]TDSheet!$A:$T,20,0)</f>
        <v>200</v>
      </c>
      <c r="N13" s="15"/>
      <c r="O13" s="15"/>
      <c r="P13" s="15"/>
      <c r="Q13" s="15"/>
      <c r="R13" s="15"/>
      <c r="S13" s="15">
        <f t="shared" si="9"/>
        <v>92.282399999999996</v>
      </c>
      <c r="T13" s="17">
        <v>100</v>
      </c>
      <c r="U13" s="18">
        <f t="shared" si="10"/>
        <v>8.1630083309493475</v>
      </c>
      <c r="V13" s="15">
        <f t="shared" si="11"/>
        <v>2.7448570908428911</v>
      </c>
      <c r="W13" s="15"/>
      <c r="X13" s="15"/>
      <c r="Y13" s="15">
        <f>VLOOKUP(A:A,[1]TDSheet!$A:$Z,26,0)</f>
        <v>87.017399999999995</v>
      </c>
      <c r="Z13" s="15">
        <f>VLOOKUP(A:A,[1]TDSheet!$A:$AA,27,0)</f>
        <v>69.856999999999999</v>
      </c>
      <c r="AA13" s="15">
        <f>VLOOKUP(A:A,[1]TDSheet!$A:$S,19,0)</f>
        <v>78.565399999999997</v>
      </c>
      <c r="AB13" s="15">
        <f>VLOOKUP(A:A,[3]TDSheet!$A:$D,4,0)</f>
        <v>155.494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100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812</v>
      </c>
      <c r="D14" s="8">
        <v>426</v>
      </c>
      <c r="E14" s="8">
        <v>545</v>
      </c>
      <c r="F14" s="8">
        <v>561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552</v>
      </c>
      <c r="J14" s="15">
        <f t="shared" si="8"/>
        <v>-7</v>
      </c>
      <c r="K14" s="15" t="e">
        <f>VLOOKUP(A:A,[1]TDSheet!$A:$Q,17,0)</f>
        <v>#REF!</v>
      </c>
      <c r="L14" s="15" t="e">
        <f>VLOOKUP(A:A,[1]TDSheet!$A:$R,18,0)</f>
        <v>#REF!</v>
      </c>
      <c r="M14" s="15">
        <f>VLOOKUP(A:A,[1]TDSheet!$A:$T,20,0)</f>
        <v>400</v>
      </c>
      <c r="N14" s="15"/>
      <c r="O14" s="15"/>
      <c r="P14" s="15"/>
      <c r="Q14" s="15"/>
      <c r="R14" s="15"/>
      <c r="S14" s="15">
        <f t="shared" si="9"/>
        <v>109</v>
      </c>
      <c r="T14" s="17"/>
      <c r="U14" s="18" t="e">
        <f t="shared" si="10"/>
        <v>#REF!</v>
      </c>
      <c r="V14" s="15">
        <f t="shared" si="11"/>
        <v>5.1467889908256881</v>
      </c>
      <c r="W14" s="15"/>
      <c r="X14" s="15"/>
      <c r="Y14" s="15">
        <f>VLOOKUP(A:A,[1]TDSheet!$A:$Z,26,0)</f>
        <v>82.6</v>
      </c>
      <c r="Z14" s="15">
        <f>VLOOKUP(A:A,[1]TDSheet!$A:$AA,27,0)</f>
        <v>92.2</v>
      </c>
      <c r="AA14" s="15">
        <f>VLOOKUP(A:A,[1]TDSheet!$A:$S,19,0)</f>
        <v>91</v>
      </c>
      <c r="AB14" s="15">
        <f>VLOOKUP(A:A,[3]TDSheet!$A:$D,4,0)</f>
        <v>153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11.901</v>
      </c>
      <c r="D15" s="8">
        <v>20.545000000000002</v>
      </c>
      <c r="E15" s="8">
        <v>19.204999999999998</v>
      </c>
      <c r="F15" s="8">
        <v>13.241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19.5</v>
      </c>
      <c r="J15" s="15">
        <f t="shared" si="8"/>
        <v>-0.29500000000000171</v>
      </c>
      <c r="K15" s="15">
        <f>VLOOKUP(A:A,[1]TDSheet!$A:$Q,17,0)</f>
        <v>10</v>
      </c>
      <c r="L15" s="15">
        <f>VLOOKUP(A:A,[1]TDSheet!$A:$R,18,0)</f>
        <v>10</v>
      </c>
      <c r="M15" s="15">
        <f>VLOOKUP(A:A,[1]TDSheet!$A:$T,20,0)</f>
        <v>10</v>
      </c>
      <c r="N15" s="15"/>
      <c r="O15" s="15"/>
      <c r="P15" s="15"/>
      <c r="Q15" s="15"/>
      <c r="R15" s="15"/>
      <c r="S15" s="15">
        <f t="shared" si="9"/>
        <v>3.8409999999999997</v>
      </c>
      <c r="T15" s="17"/>
      <c r="U15" s="18">
        <f t="shared" si="10"/>
        <v>11.257745378807602</v>
      </c>
      <c r="V15" s="15">
        <f t="shared" si="11"/>
        <v>3.4472793543348086</v>
      </c>
      <c r="W15" s="15"/>
      <c r="X15" s="15"/>
      <c r="Y15" s="15">
        <f>VLOOKUP(A:A,[1]TDSheet!$A:$Z,26,0)</f>
        <v>7.117</v>
      </c>
      <c r="Z15" s="15">
        <f>VLOOKUP(A:A,[1]TDSheet!$A:$AA,27,0)</f>
        <v>2.9582000000000002</v>
      </c>
      <c r="AA15" s="15">
        <f>VLOOKUP(A:A,[1]TDSheet!$A:$S,19,0)</f>
        <v>6.5385999999999997</v>
      </c>
      <c r="AB15" s="15">
        <f>VLOOKUP(A:A,[3]TDSheet!$A:$D,4,0)</f>
        <v>11.760999999999999</v>
      </c>
      <c r="AC15" s="15" t="str">
        <f>VLOOKUP(A:A,[1]TDSheet!$A:$AC,29,0)</f>
        <v>?</v>
      </c>
      <c r="AD15" s="15">
        <f>VLOOKUP(A:A,[1]TDSheet!$A:$AD,30,0)</f>
        <v>0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/>
      <c r="D16" s="8">
        <v>11.79</v>
      </c>
      <c r="E16" s="8">
        <v>11.79</v>
      </c>
      <c r="F16" s="8"/>
      <c r="G16" s="1">
        <f>VLOOKUP(A:A,[1]TDSheet!$A:$G,7,0)</f>
        <v>0</v>
      </c>
      <c r="H16" s="1">
        <f>VLOOKUP(A:A,[1]TDSheet!$A:$H,8,0)</f>
        <v>30</v>
      </c>
      <c r="I16" s="15">
        <f>VLOOKUP(A:A,[2]TDSheet!$A:$F,6,0)</f>
        <v>19.5</v>
      </c>
      <c r="J16" s="15">
        <f t="shared" si="8"/>
        <v>-7.7100000000000009</v>
      </c>
      <c r="K16" s="15" t="e">
        <f>VLOOKUP(A:A,[1]TDSheet!$A:$Q,17,0)</f>
        <v>#REF!</v>
      </c>
      <c r="L16" s="15" t="e">
        <f>VLOOKUP(A:A,[1]TDSheet!$A:$R,18,0)</f>
        <v>#REF!</v>
      </c>
      <c r="M16" s="15" t="e">
        <f>VLOOKUP(A:A,[1]TDSheet!$A:$T,20,0)</f>
        <v>#REF!</v>
      </c>
      <c r="N16" s="15"/>
      <c r="O16" s="15"/>
      <c r="P16" s="15"/>
      <c r="Q16" s="15"/>
      <c r="R16" s="15"/>
      <c r="S16" s="15">
        <f t="shared" si="9"/>
        <v>2.3579999999999997</v>
      </c>
      <c r="T16" s="17">
        <v>20</v>
      </c>
      <c r="U16" s="18" t="e">
        <f t="shared" si="10"/>
        <v>#REF!</v>
      </c>
      <c r="V16" s="15">
        <f t="shared" si="11"/>
        <v>0</v>
      </c>
      <c r="W16" s="15"/>
      <c r="X16" s="15"/>
      <c r="Y16" s="15">
        <f>VLOOKUP(A:A,[1]TDSheet!$A:$Z,26,0)</f>
        <v>7.0936000000000003</v>
      </c>
      <c r="Z16" s="15">
        <f>VLOOKUP(A:A,[1]TDSheet!$A:$AA,27,0)</f>
        <v>7.7477999999999998</v>
      </c>
      <c r="AA16" s="15">
        <f>VLOOKUP(A:A,[1]TDSheet!$A:$S,19,0)</f>
        <v>10.320600000000001</v>
      </c>
      <c r="AB16" s="15">
        <v>0</v>
      </c>
      <c r="AC16" s="15" t="str">
        <f>VLOOKUP(A:A,[1]TDSheet!$A:$AC,29,0)</f>
        <v>вывод</v>
      </c>
      <c r="AD16" s="15">
        <f>VLOOKUP(A:A,[1]TDSheet!$A:$AD,30,0)</f>
        <v>0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503.66699999999997</v>
      </c>
      <c r="D17" s="8">
        <v>265.84699999999998</v>
      </c>
      <c r="E17" s="20">
        <v>546</v>
      </c>
      <c r="F17" s="20">
        <v>287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521.79999999999995</v>
      </c>
      <c r="J17" s="15">
        <f t="shared" si="8"/>
        <v>24.200000000000045</v>
      </c>
      <c r="K17" s="15">
        <f>VLOOKUP(A:A,[1]TDSheet!$A:$Q,17,0)</f>
        <v>150</v>
      </c>
      <c r="L17" s="15">
        <f>VLOOKUP(A:A,[1]TDSheet!$A:$R,18,0)</f>
        <v>100</v>
      </c>
      <c r="M17" s="15">
        <f>VLOOKUP(A:A,[1]TDSheet!$A:$T,20,0)</f>
        <v>100</v>
      </c>
      <c r="N17" s="15"/>
      <c r="O17" s="15"/>
      <c r="P17" s="15"/>
      <c r="Q17" s="15"/>
      <c r="R17" s="15"/>
      <c r="S17" s="15">
        <f t="shared" si="9"/>
        <v>109.2</v>
      </c>
      <c r="T17" s="17">
        <v>200</v>
      </c>
      <c r="U17" s="18">
        <f t="shared" si="10"/>
        <v>7.6648351648351642</v>
      </c>
      <c r="V17" s="15">
        <f t="shared" si="11"/>
        <v>2.6282051282051282</v>
      </c>
      <c r="W17" s="15"/>
      <c r="X17" s="15"/>
      <c r="Y17" s="15">
        <f>VLOOKUP(A:A,[1]TDSheet!$A:$Z,26,0)</f>
        <v>110.4</v>
      </c>
      <c r="Z17" s="15">
        <f>VLOOKUP(A:A,[1]TDSheet!$A:$AA,27,0)</f>
        <v>93.4</v>
      </c>
      <c r="AA17" s="15">
        <f>VLOOKUP(A:A,[1]TDSheet!$A:$S,19,0)</f>
        <v>106.2</v>
      </c>
      <c r="AB17" s="15">
        <f>VLOOKUP(A:A,[3]TDSheet!$A:$D,4,0)</f>
        <v>98.072000000000003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2"/>
        <v>200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58.567</v>
      </c>
      <c r="D18" s="8">
        <v>107.476</v>
      </c>
      <c r="E18" s="8">
        <v>101.157</v>
      </c>
      <c r="F18" s="8">
        <v>62.933999999999997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106.8</v>
      </c>
      <c r="J18" s="15">
        <f t="shared" si="8"/>
        <v>-5.6430000000000007</v>
      </c>
      <c r="K18" s="15">
        <f>VLOOKUP(A:A,[1]TDSheet!$A:$Q,17,0)</f>
        <v>30</v>
      </c>
      <c r="L18" s="15">
        <f>VLOOKUP(A:A,[1]TDSheet!$A:$R,18,0)</f>
        <v>20</v>
      </c>
      <c r="M18" s="15">
        <f>VLOOKUP(A:A,[1]TDSheet!$A:$T,20,0)</f>
        <v>20</v>
      </c>
      <c r="N18" s="15"/>
      <c r="O18" s="15"/>
      <c r="P18" s="15"/>
      <c r="Q18" s="15"/>
      <c r="R18" s="15"/>
      <c r="S18" s="15">
        <f t="shared" si="9"/>
        <v>20.231400000000001</v>
      </c>
      <c r="T18" s="17">
        <v>20</v>
      </c>
      <c r="U18" s="18">
        <f t="shared" si="10"/>
        <v>7.5592395978528426</v>
      </c>
      <c r="V18" s="15">
        <f t="shared" si="11"/>
        <v>3.1107090957620329</v>
      </c>
      <c r="W18" s="15"/>
      <c r="X18" s="15"/>
      <c r="Y18" s="15">
        <f>VLOOKUP(A:A,[1]TDSheet!$A:$Z,26,0)</f>
        <v>16.4298</v>
      </c>
      <c r="Z18" s="15">
        <f>VLOOKUP(A:A,[1]TDSheet!$A:$AA,27,0)</f>
        <v>19.586199999999998</v>
      </c>
      <c r="AA18" s="15">
        <f>VLOOKUP(A:A,[1]TDSheet!$A:$S,19,0)</f>
        <v>17.969000000000001</v>
      </c>
      <c r="AB18" s="15">
        <f>VLOOKUP(A:A,[3]TDSheet!$A:$D,4,0)</f>
        <v>9.68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20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266.37900000000002</v>
      </c>
      <c r="D19" s="8">
        <v>480.387</v>
      </c>
      <c r="E19" s="8">
        <v>408.16399999999999</v>
      </c>
      <c r="F19" s="8">
        <v>292.012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414.4</v>
      </c>
      <c r="J19" s="15">
        <f t="shared" si="8"/>
        <v>-6.23599999999999</v>
      </c>
      <c r="K19" s="15">
        <f>VLOOKUP(A:A,[1]TDSheet!$A:$Q,17,0)</f>
        <v>120</v>
      </c>
      <c r="L19" s="15">
        <f>VLOOKUP(A:A,[1]TDSheet!$A:$R,18,0)</f>
        <v>100</v>
      </c>
      <c r="M19" s="15">
        <f>VLOOKUP(A:A,[1]TDSheet!$A:$T,20,0)</f>
        <v>120</v>
      </c>
      <c r="N19" s="15"/>
      <c r="O19" s="15"/>
      <c r="P19" s="15"/>
      <c r="Q19" s="15"/>
      <c r="R19" s="15"/>
      <c r="S19" s="15">
        <f t="shared" si="9"/>
        <v>81.632800000000003</v>
      </c>
      <c r="T19" s="17"/>
      <c r="U19" s="18">
        <f t="shared" si="10"/>
        <v>7.7421330641604831</v>
      </c>
      <c r="V19" s="15">
        <f t="shared" si="11"/>
        <v>3.5771405611469898</v>
      </c>
      <c r="W19" s="15"/>
      <c r="X19" s="15"/>
      <c r="Y19" s="15">
        <f>VLOOKUP(A:A,[1]TDSheet!$A:$Z,26,0)</f>
        <v>67.025599999999997</v>
      </c>
      <c r="Z19" s="15">
        <f>VLOOKUP(A:A,[1]TDSheet!$A:$AA,27,0)</f>
        <v>71.152000000000001</v>
      </c>
      <c r="AA19" s="15">
        <f>VLOOKUP(A:A,[1]TDSheet!$A:$S,19,0)</f>
        <v>79.197800000000001</v>
      </c>
      <c r="AB19" s="15">
        <f>VLOOKUP(A:A,[3]TDSheet!$A:$D,4,0)</f>
        <v>111.346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1325</v>
      </c>
      <c r="D20" s="8">
        <v>423</v>
      </c>
      <c r="E20" s="8">
        <v>768</v>
      </c>
      <c r="F20" s="8">
        <v>961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772</v>
      </c>
      <c r="J20" s="15">
        <f t="shared" si="8"/>
        <v>-4</v>
      </c>
      <c r="K20" s="15" t="e">
        <f>VLOOKUP(A:A,[1]TDSheet!$A:$Q,17,0)</f>
        <v>#REF!</v>
      </c>
      <c r="L20" s="15" t="e">
        <f>VLOOKUP(A:A,[1]TDSheet!$A:$R,18,0)</f>
        <v>#REF!</v>
      </c>
      <c r="M20" s="15">
        <f>VLOOKUP(A:A,[1]TDSheet!$A:$T,20,0)</f>
        <v>600</v>
      </c>
      <c r="N20" s="15"/>
      <c r="O20" s="15"/>
      <c r="P20" s="15"/>
      <c r="Q20" s="15"/>
      <c r="R20" s="15"/>
      <c r="S20" s="15">
        <f t="shared" si="9"/>
        <v>153.6</v>
      </c>
      <c r="T20" s="17">
        <v>600</v>
      </c>
      <c r="U20" s="18" t="e">
        <f t="shared" si="10"/>
        <v>#REF!</v>
      </c>
      <c r="V20" s="15">
        <f t="shared" si="11"/>
        <v>6.256510416666667</v>
      </c>
      <c r="W20" s="15"/>
      <c r="X20" s="15"/>
      <c r="Y20" s="15">
        <f>VLOOKUP(A:A,[1]TDSheet!$A:$Z,26,0)</f>
        <v>159.4</v>
      </c>
      <c r="Z20" s="15">
        <f>VLOOKUP(A:A,[1]TDSheet!$A:$AA,27,0)</f>
        <v>146.80000000000001</v>
      </c>
      <c r="AA20" s="15">
        <f>VLOOKUP(A:A,[1]TDSheet!$A:$S,19,0)</f>
        <v>131.19999999999999</v>
      </c>
      <c r="AB20" s="15">
        <f>VLOOKUP(A:A,[3]TDSheet!$A:$D,4,0)</f>
        <v>317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2"/>
        <v>150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559.95399999999995</v>
      </c>
      <c r="D21" s="8">
        <v>997.39800000000002</v>
      </c>
      <c r="E21" s="8">
        <v>915.68200000000002</v>
      </c>
      <c r="F21" s="8">
        <v>602.58900000000006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889.19799999999998</v>
      </c>
      <c r="J21" s="15">
        <f t="shared" si="8"/>
        <v>26.484000000000037</v>
      </c>
      <c r="K21" s="15">
        <f>VLOOKUP(A:A,[1]TDSheet!$A:$Q,17,0)</f>
        <v>150</v>
      </c>
      <c r="L21" s="15">
        <f>VLOOKUP(A:A,[1]TDSheet!$A:$R,18,0)</f>
        <v>200</v>
      </c>
      <c r="M21" s="15">
        <f>VLOOKUP(A:A,[1]TDSheet!$A:$T,20,0)</f>
        <v>220</v>
      </c>
      <c r="N21" s="15"/>
      <c r="O21" s="15"/>
      <c r="P21" s="15"/>
      <c r="Q21" s="15"/>
      <c r="R21" s="15"/>
      <c r="S21" s="15">
        <f t="shared" si="9"/>
        <v>183.13640000000001</v>
      </c>
      <c r="T21" s="17">
        <v>200</v>
      </c>
      <c r="U21" s="18">
        <f t="shared" si="10"/>
        <v>7.4948999761926078</v>
      </c>
      <c r="V21" s="15">
        <f t="shared" si="11"/>
        <v>3.2903835611052745</v>
      </c>
      <c r="W21" s="15"/>
      <c r="X21" s="15"/>
      <c r="Y21" s="15">
        <f>VLOOKUP(A:A,[1]TDSheet!$A:$Z,26,0)</f>
        <v>151.70160000000001</v>
      </c>
      <c r="Z21" s="15">
        <f>VLOOKUP(A:A,[1]TDSheet!$A:$AA,27,0)</f>
        <v>164.75979999999998</v>
      </c>
      <c r="AA21" s="15">
        <f>VLOOKUP(A:A,[1]TDSheet!$A:$S,19,0)</f>
        <v>165.40519999999998</v>
      </c>
      <c r="AB21" s="15">
        <f>VLOOKUP(A:A,[3]TDSheet!$A:$D,4,0)</f>
        <v>276.25099999999998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200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1653</v>
      </c>
      <c r="D22" s="8">
        <v>2053</v>
      </c>
      <c r="E22" s="8">
        <v>2205</v>
      </c>
      <c r="F22" s="8">
        <v>1476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2221</v>
      </c>
      <c r="J22" s="15">
        <f t="shared" si="8"/>
        <v>-16</v>
      </c>
      <c r="K22" s="15">
        <f>VLOOKUP(A:A,[1]TDSheet!$A:$Q,17,0)</f>
        <v>600</v>
      </c>
      <c r="L22" s="15">
        <f>VLOOKUP(A:A,[1]TDSheet!$A:$R,18,0)</f>
        <v>600</v>
      </c>
      <c r="M22" s="15">
        <f>VLOOKUP(A:A,[1]TDSheet!$A:$T,20,0)</f>
        <v>600</v>
      </c>
      <c r="N22" s="15"/>
      <c r="O22" s="15"/>
      <c r="P22" s="15"/>
      <c r="Q22" s="15"/>
      <c r="R22" s="15"/>
      <c r="S22" s="15">
        <f t="shared" si="9"/>
        <v>441</v>
      </c>
      <c r="T22" s="17">
        <v>600</v>
      </c>
      <c r="U22" s="18">
        <f t="shared" si="10"/>
        <v>8.7891156462585034</v>
      </c>
      <c r="V22" s="15">
        <f t="shared" si="11"/>
        <v>3.3469387755102042</v>
      </c>
      <c r="W22" s="15"/>
      <c r="X22" s="15"/>
      <c r="Y22" s="15">
        <f>VLOOKUP(A:A,[1]TDSheet!$A:$Z,26,0)</f>
        <v>392.6</v>
      </c>
      <c r="Z22" s="15">
        <f>VLOOKUP(A:A,[1]TDSheet!$A:$AA,27,0)</f>
        <v>403.2</v>
      </c>
      <c r="AA22" s="15">
        <f>VLOOKUP(A:A,[1]TDSheet!$A:$S,19,0)</f>
        <v>452.4</v>
      </c>
      <c r="AB22" s="15">
        <f>VLOOKUP(A:A,[3]TDSheet!$A:$D,4,0)</f>
        <v>733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2"/>
        <v>72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1315</v>
      </c>
      <c r="D23" s="8">
        <v>806</v>
      </c>
      <c r="E23" s="8">
        <v>994</v>
      </c>
      <c r="F23" s="8">
        <v>1111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1020</v>
      </c>
      <c r="J23" s="15">
        <f t="shared" si="8"/>
        <v>-26</v>
      </c>
      <c r="K23" s="15" t="e">
        <f>VLOOKUP(A:A,[1]TDSheet!$A:$Q,17,0)</f>
        <v>#REF!</v>
      </c>
      <c r="L23" s="15">
        <f>VLOOKUP(A:A,[1]TDSheet!$A:$R,18,0)</f>
        <v>600</v>
      </c>
      <c r="M23" s="15">
        <f>VLOOKUP(A:A,[1]TDSheet!$A:$T,20,0)</f>
        <v>800</v>
      </c>
      <c r="N23" s="15"/>
      <c r="O23" s="15"/>
      <c r="P23" s="15"/>
      <c r="Q23" s="15"/>
      <c r="R23" s="15"/>
      <c r="S23" s="15">
        <f t="shared" si="9"/>
        <v>198.8</v>
      </c>
      <c r="T23" s="17"/>
      <c r="U23" s="18" t="e">
        <f t="shared" si="10"/>
        <v>#REF!</v>
      </c>
      <c r="V23" s="15">
        <f t="shared" si="11"/>
        <v>5.5885311871227357</v>
      </c>
      <c r="W23" s="15"/>
      <c r="X23" s="15"/>
      <c r="Y23" s="15">
        <f>VLOOKUP(A:A,[1]TDSheet!$A:$Z,26,0)</f>
        <v>154.80000000000001</v>
      </c>
      <c r="Z23" s="15">
        <f>VLOOKUP(A:A,[1]TDSheet!$A:$AA,27,0)</f>
        <v>142</v>
      </c>
      <c r="AA23" s="15">
        <f>VLOOKUP(A:A,[1]TDSheet!$A:$S,19,0)</f>
        <v>204.2</v>
      </c>
      <c r="AB23" s="15">
        <f>VLOOKUP(A:A,[3]TDSheet!$A:$D,4,0)</f>
        <v>236</v>
      </c>
      <c r="AC23" s="15">
        <f>VLOOKUP(A:A,[1]TDSheet!$A:$AC,29,0)</f>
        <v>0</v>
      </c>
      <c r="AD23" s="15" t="str">
        <f>VLOOKUP(A:A,[1]TDSheet!$A:$AD,30,0)</f>
        <v>м1000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144.53100000000001</v>
      </c>
      <c r="D24" s="8">
        <v>4.4020000000000001</v>
      </c>
      <c r="E24" s="8">
        <v>62.787999999999997</v>
      </c>
      <c r="F24" s="8">
        <v>81.082999999999998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60.213000000000001</v>
      </c>
      <c r="J24" s="15">
        <f t="shared" si="8"/>
        <v>2.5749999999999957</v>
      </c>
      <c r="K24" s="15" t="e">
        <f>VLOOKUP(A:A,[1]TDSheet!$A:$Q,17,0)</f>
        <v>#REF!</v>
      </c>
      <c r="L24" s="15" t="e">
        <f>VLOOKUP(A:A,[1]TDSheet!$A:$R,18,0)</f>
        <v>#REF!</v>
      </c>
      <c r="M24" s="15">
        <f>VLOOKUP(A:A,[1]TDSheet!$A:$T,20,0)</f>
        <v>80</v>
      </c>
      <c r="N24" s="15"/>
      <c r="O24" s="15"/>
      <c r="P24" s="15"/>
      <c r="Q24" s="15"/>
      <c r="R24" s="15"/>
      <c r="S24" s="15">
        <f t="shared" si="9"/>
        <v>12.557599999999999</v>
      </c>
      <c r="T24" s="17"/>
      <c r="U24" s="18" t="e">
        <f t="shared" si="10"/>
        <v>#REF!</v>
      </c>
      <c r="V24" s="15">
        <f t="shared" si="11"/>
        <v>6.4568866662419575</v>
      </c>
      <c r="W24" s="15"/>
      <c r="X24" s="15"/>
      <c r="Y24" s="15">
        <f>VLOOKUP(A:A,[1]TDSheet!$A:$Z,26,0)</f>
        <v>10.9526</v>
      </c>
      <c r="Z24" s="15">
        <f>VLOOKUP(A:A,[1]TDSheet!$A:$AA,27,0)</f>
        <v>8.7463999999999995</v>
      </c>
      <c r="AA24" s="15">
        <f>VLOOKUP(A:A,[1]TDSheet!$A:$S,19,0)</f>
        <v>11.5076</v>
      </c>
      <c r="AB24" s="15">
        <f>VLOOKUP(A:A,[3]TDSheet!$A:$D,4,0)</f>
        <v>16.207999999999998</v>
      </c>
      <c r="AC24" s="15" t="str">
        <f>VLOOKUP(A:A,[1]TDSheet!$A:$AC,29,0)</f>
        <v>увел</v>
      </c>
      <c r="AD24" s="15" t="str">
        <f>VLOOKUP(A:A,[1]TDSheet!$A:$AD,30,0)</f>
        <v>м190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67.007999999999996</v>
      </c>
      <c r="D25" s="8">
        <v>233.56800000000001</v>
      </c>
      <c r="E25" s="8">
        <v>195.779</v>
      </c>
      <c r="F25" s="8">
        <v>82.465999999999994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220.5</v>
      </c>
      <c r="J25" s="15">
        <f t="shared" si="8"/>
        <v>-24.721000000000004</v>
      </c>
      <c r="K25" s="15">
        <f>VLOOKUP(A:A,[1]TDSheet!$A:$Q,17,0)</f>
        <v>40</v>
      </c>
      <c r="L25" s="15">
        <f>VLOOKUP(A:A,[1]TDSheet!$A:$R,18,0)</f>
        <v>30</v>
      </c>
      <c r="M25" s="15">
        <f>VLOOKUP(A:A,[1]TDSheet!$A:$T,20,0)</f>
        <v>40</v>
      </c>
      <c r="N25" s="15"/>
      <c r="O25" s="15"/>
      <c r="P25" s="15"/>
      <c r="Q25" s="15"/>
      <c r="R25" s="15"/>
      <c r="S25" s="15">
        <f t="shared" si="9"/>
        <v>39.155799999999999</v>
      </c>
      <c r="T25" s="17">
        <v>80</v>
      </c>
      <c r="U25" s="18">
        <f t="shared" si="10"/>
        <v>6.9585093396125224</v>
      </c>
      <c r="V25" s="15">
        <f t="shared" si="11"/>
        <v>2.1060992241251615</v>
      </c>
      <c r="W25" s="15"/>
      <c r="X25" s="15"/>
      <c r="Y25" s="15">
        <f>VLOOKUP(A:A,[1]TDSheet!$A:$Z,26,0)</f>
        <v>19.339199999999998</v>
      </c>
      <c r="Z25" s="15">
        <f>VLOOKUP(A:A,[1]TDSheet!$A:$AA,27,0)</f>
        <v>24.787600000000001</v>
      </c>
      <c r="AA25" s="15">
        <f>VLOOKUP(A:A,[1]TDSheet!$A:$S,19,0)</f>
        <v>29.3642</v>
      </c>
      <c r="AB25" s="15">
        <f>VLOOKUP(A:A,[3]TDSheet!$A:$D,4,0)</f>
        <v>29.613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2"/>
        <v>80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268.709</v>
      </c>
      <c r="D26" s="8">
        <v>463.85500000000002</v>
      </c>
      <c r="E26" s="8">
        <v>350.827</v>
      </c>
      <c r="F26" s="8">
        <v>349.70800000000003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331.3</v>
      </c>
      <c r="J26" s="15">
        <f t="shared" si="8"/>
        <v>19.526999999999987</v>
      </c>
      <c r="K26" s="15">
        <f>VLOOKUP(A:A,[1]TDSheet!$A:$Q,17,0)</f>
        <v>100</v>
      </c>
      <c r="L26" s="15" t="e">
        <f>VLOOKUP(A:A,[1]TDSheet!$A:$R,18,0)</f>
        <v>#REF!</v>
      </c>
      <c r="M26" s="15">
        <f>VLOOKUP(A:A,[1]TDSheet!$A:$T,20,0)</f>
        <v>200</v>
      </c>
      <c r="N26" s="15"/>
      <c r="O26" s="15"/>
      <c r="P26" s="15"/>
      <c r="Q26" s="15"/>
      <c r="R26" s="15"/>
      <c r="S26" s="15">
        <f t="shared" si="9"/>
        <v>70.165400000000005</v>
      </c>
      <c r="T26" s="17"/>
      <c r="U26" s="18" t="e">
        <f t="shared" si="10"/>
        <v>#REF!</v>
      </c>
      <c r="V26" s="15">
        <f t="shared" si="11"/>
        <v>4.9840519686341134</v>
      </c>
      <c r="W26" s="15"/>
      <c r="X26" s="15"/>
      <c r="Y26" s="15">
        <f>VLOOKUP(A:A,[1]TDSheet!$A:$Z,26,0)</f>
        <v>61.696600000000004</v>
      </c>
      <c r="Z26" s="15">
        <f>VLOOKUP(A:A,[1]TDSheet!$A:$AA,27,0)</f>
        <v>77.6982</v>
      </c>
      <c r="AA26" s="15">
        <f>VLOOKUP(A:A,[1]TDSheet!$A:$S,19,0)</f>
        <v>69.3506</v>
      </c>
      <c r="AB26" s="15">
        <f>VLOOKUP(A:A,[3]TDSheet!$A:$D,4,0)</f>
        <v>77.052000000000007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279</v>
      </c>
      <c r="D27" s="8">
        <v>1094</v>
      </c>
      <c r="E27" s="8">
        <v>780</v>
      </c>
      <c r="F27" s="8">
        <v>546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804</v>
      </c>
      <c r="J27" s="15">
        <f t="shared" si="8"/>
        <v>-24</v>
      </c>
      <c r="K27" s="15">
        <f>VLOOKUP(A:A,[1]TDSheet!$A:$Q,17,0)</f>
        <v>200</v>
      </c>
      <c r="L27" s="15">
        <f>VLOOKUP(A:A,[1]TDSheet!$A:$R,18,0)</f>
        <v>200</v>
      </c>
      <c r="M27" s="15">
        <f>VLOOKUP(A:A,[1]TDSheet!$A:$T,20,0)</f>
        <v>200</v>
      </c>
      <c r="N27" s="15"/>
      <c r="O27" s="15"/>
      <c r="P27" s="15"/>
      <c r="Q27" s="15"/>
      <c r="R27" s="15"/>
      <c r="S27" s="15">
        <f t="shared" si="9"/>
        <v>156</v>
      </c>
      <c r="T27" s="17">
        <v>200</v>
      </c>
      <c r="U27" s="18">
        <f t="shared" si="10"/>
        <v>8.6282051282051277</v>
      </c>
      <c r="V27" s="15">
        <f t="shared" si="11"/>
        <v>3.5</v>
      </c>
      <c r="W27" s="15"/>
      <c r="X27" s="15"/>
      <c r="Y27" s="15">
        <f>VLOOKUP(A:A,[1]TDSheet!$A:$Z,26,0)</f>
        <v>149.6</v>
      </c>
      <c r="Z27" s="15">
        <f>VLOOKUP(A:A,[1]TDSheet!$A:$AA,27,0)</f>
        <v>131</v>
      </c>
      <c r="AA27" s="15">
        <f>VLOOKUP(A:A,[1]TDSheet!$A:$S,19,0)</f>
        <v>149.4</v>
      </c>
      <c r="AB27" s="15">
        <f>VLOOKUP(A:A,[3]TDSheet!$A:$D,4,0)</f>
        <v>239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44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476</v>
      </c>
      <c r="D28" s="8">
        <v>1394</v>
      </c>
      <c r="E28" s="8">
        <v>1228</v>
      </c>
      <c r="F28" s="8">
        <v>609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1257</v>
      </c>
      <c r="J28" s="15">
        <f t="shared" si="8"/>
        <v>-29</v>
      </c>
      <c r="K28" s="15">
        <f>VLOOKUP(A:A,[1]TDSheet!$A:$Q,17,0)</f>
        <v>360</v>
      </c>
      <c r="L28" s="15">
        <f>VLOOKUP(A:A,[1]TDSheet!$A:$R,18,0)</f>
        <v>200</v>
      </c>
      <c r="M28" s="15">
        <f>VLOOKUP(A:A,[1]TDSheet!$A:$T,20,0)</f>
        <v>280</v>
      </c>
      <c r="N28" s="15"/>
      <c r="O28" s="15"/>
      <c r="P28" s="15"/>
      <c r="Q28" s="15"/>
      <c r="R28" s="15"/>
      <c r="S28" s="15">
        <f t="shared" si="9"/>
        <v>245.6</v>
      </c>
      <c r="T28" s="17">
        <v>400</v>
      </c>
      <c r="U28" s="18">
        <f t="shared" si="10"/>
        <v>7.528501628664495</v>
      </c>
      <c r="V28" s="15">
        <f t="shared" si="11"/>
        <v>2.4796416938110748</v>
      </c>
      <c r="W28" s="15"/>
      <c r="X28" s="15"/>
      <c r="Y28" s="15">
        <f>VLOOKUP(A:A,[1]TDSheet!$A:$Z,26,0)</f>
        <v>162</v>
      </c>
      <c r="Z28" s="15">
        <f>VLOOKUP(A:A,[1]TDSheet!$A:$AA,27,0)</f>
        <v>171.6</v>
      </c>
      <c r="AA28" s="15">
        <f>VLOOKUP(A:A,[1]TDSheet!$A:$S,19,0)</f>
        <v>211.6</v>
      </c>
      <c r="AB28" s="15">
        <f>VLOOKUP(A:A,[3]TDSheet!$A:$D,4,0)</f>
        <v>378</v>
      </c>
      <c r="AC28" s="15">
        <f>VLOOKUP(A:A,[1]TDSheet!$A:$AC,29,0)</f>
        <v>0</v>
      </c>
      <c r="AD28" s="15" t="e">
        <f>VLOOKUP(A:A,[1]TDSheet!$A:$AD,30,0)</f>
        <v>#N/A</v>
      </c>
      <c r="AE28" s="15">
        <f t="shared" si="12"/>
        <v>140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119.97499999999999</v>
      </c>
      <c r="D29" s="8">
        <v>204.143</v>
      </c>
      <c r="E29" s="8">
        <v>230.42099999999999</v>
      </c>
      <c r="F29" s="8">
        <v>91.531999999999996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222.4</v>
      </c>
      <c r="J29" s="15">
        <f t="shared" si="8"/>
        <v>8.0209999999999866</v>
      </c>
      <c r="K29" s="15">
        <f>VLOOKUP(A:A,[1]TDSheet!$A:$Q,17,0)</f>
        <v>100</v>
      </c>
      <c r="L29" s="15">
        <f>VLOOKUP(A:A,[1]TDSheet!$A:$R,18,0)</f>
        <v>50</v>
      </c>
      <c r="M29" s="15">
        <f>VLOOKUP(A:A,[1]TDSheet!$A:$T,20,0)</f>
        <v>80</v>
      </c>
      <c r="N29" s="15"/>
      <c r="O29" s="15"/>
      <c r="P29" s="15"/>
      <c r="Q29" s="15"/>
      <c r="R29" s="15"/>
      <c r="S29" s="15">
        <f t="shared" si="9"/>
        <v>46.084199999999996</v>
      </c>
      <c r="T29" s="17">
        <v>50</v>
      </c>
      <c r="U29" s="18">
        <f t="shared" si="10"/>
        <v>8.0620255966253076</v>
      </c>
      <c r="V29" s="15">
        <f t="shared" si="11"/>
        <v>1.9861904947899716</v>
      </c>
      <c r="W29" s="15"/>
      <c r="X29" s="15"/>
      <c r="Y29" s="15">
        <f>VLOOKUP(A:A,[1]TDSheet!$A:$Z,26,0)</f>
        <v>36.637</v>
      </c>
      <c r="Z29" s="15">
        <f>VLOOKUP(A:A,[1]TDSheet!$A:$AA,27,0)</f>
        <v>28.935600000000001</v>
      </c>
      <c r="AA29" s="15">
        <f>VLOOKUP(A:A,[1]TDSheet!$A:$S,19,0)</f>
        <v>41.921599999999998</v>
      </c>
      <c r="AB29" s="15">
        <f>VLOOKUP(A:A,[3]TDSheet!$A:$D,4,0)</f>
        <v>60.189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2"/>
        <v>50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82</v>
      </c>
      <c r="D30" s="8">
        <v>454</v>
      </c>
      <c r="E30" s="8">
        <v>286</v>
      </c>
      <c r="F30" s="8">
        <v>235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302</v>
      </c>
      <c r="J30" s="15">
        <f t="shared" si="8"/>
        <v>-16</v>
      </c>
      <c r="K30" s="15">
        <f>VLOOKUP(A:A,[1]TDSheet!$A:$Q,17,0)</f>
        <v>40</v>
      </c>
      <c r="L30" s="15">
        <f>VLOOKUP(A:A,[1]TDSheet!$A:$R,18,0)</f>
        <v>80</v>
      </c>
      <c r="M30" s="15">
        <f>VLOOKUP(A:A,[1]TDSheet!$A:$T,20,0)</f>
        <v>40</v>
      </c>
      <c r="N30" s="15"/>
      <c r="O30" s="15"/>
      <c r="P30" s="15"/>
      <c r="Q30" s="15"/>
      <c r="R30" s="15"/>
      <c r="S30" s="15">
        <f t="shared" si="9"/>
        <v>57.2</v>
      </c>
      <c r="T30" s="17">
        <v>40</v>
      </c>
      <c r="U30" s="18">
        <f t="shared" si="10"/>
        <v>7.6048951048951041</v>
      </c>
      <c r="V30" s="15">
        <f t="shared" si="11"/>
        <v>4.1083916083916083</v>
      </c>
      <c r="W30" s="15"/>
      <c r="X30" s="15"/>
      <c r="Y30" s="15">
        <f>VLOOKUP(A:A,[1]TDSheet!$A:$Z,26,0)</f>
        <v>49.6</v>
      </c>
      <c r="Z30" s="15">
        <f>VLOOKUP(A:A,[1]TDSheet!$A:$AA,27,0)</f>
        <v>66.2</v>
      </c>
      <c r="AA30" s="15">
        <f>VLOOKUP(A:A,[1]TDSheet!$A:$S,19,0)</f>
        <v>61.6</v>
      </c>
      <c r="AB30" s="15">
        <f>VLOOKUP(A:A,[3]TDSheet!$A:$D,4,0)</f>
        <v>51</v>
      </c>
      <c r="AC30" s="15" t="str">
        <f>VLOOKUP(A:A,[1]TDSheet!$A:$AC,29,0)</f>
        <v>умень</v>
      </c>
      <c r="AD30" s="15" t="str">
        <f>VLOOKUP(A:A,[1]TDSheet!$A:$AD,30,0)</f>
        <v>костик</v>
      </c>
      <c r="AE30" s="15">
        <f t="shared" si="12"/>
        <v>24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15.095000000000001</v>
      </c>
      <c r="D31" s="8"/>
      <c r="E31" s="8">
        <v>9.0449999999999999</v>
      </c>
      <c r="F31" s="8">
        <v>6.05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7.6</v>
      </c>
      <c r="J31" s="15">
        <f t="shared" si="8"/>
        <v>1.4450000000000003</v>
      </c>
      <c r="K31" s="15" t="e">
        <f>VLOOKUP(A:A,[1]TDSheet!$A:$Q,17,0)</f>
        <v>#REF!</v>
      </c>
      <c r="L31" s="15" t="e">
        <f>VLOOKUP(A:A,[1]TDSheet!$A:$R,18,0)</f>
        <v>#REF!</v>
      </c>
      <c r="M31" s="15" t="e">
        <f>VLOOKUP(A:A,[1]TDSheet!$A:$T,20,0)</f>
        <v>#REF!</v>
      </c>
      <c r="N31" s="15"/>
      <c r="O31" s="15"/>
      <c r="P31" s="15"/>
      <c r="Q31" s="15"/>
      <c r="R31" s="15"/>
      <c r="S31" s="15">
        <f t="shared" si="9"/>
        <v>1.8089999999999999</v>
      </c>
      <c r="T31" s="17">
        <v>10</v>
      </c>
      <c r="U31" s="18" t="e">
        <f t="shared" si="10"/>
        <v>#REF!</v>
      </c>
      <c r="V31" s="15">
        <f t="shared" si="11"/>
        <v>3.3443891652846878</v>
      </c>
      <c r="W31" s="15"/>
      <c r="X31" s="15"/>
      <c r="Y31" s="15">
        <f>VLOOKUP(A:A,[1]TDSheet!$A:$Z,26,0)</f>
        <v>2</v>
      </c>
      <c r="Z31" s="15">
        <f>VLOOKUP(A:A,[1]TDSheet!$A:$AA,27,0)</f>
        <v>1.2070000000000001</v>
      </c>
      <c r="AA31" s="15">
        <f>VLOOKUP(A:A,[1]TDSheet!$A:$S,19,0)</f>
        <v>1.2029999999999998</v>
      </c>
      <c r="AB31" s="15">
        <v>0</v>
      </c>
      <c r="AC31" s="15">
        <v>0</v>
      </c>
      <c r="AD31" s="15" t="e">
        <f>VLOOKUP(A:A,[1]TDSheet!$A:$AD,30,0)</f>
        <v>#N/A</v>
      </c>
      <c r="AE31" s="15">
        <f t="shared" si="12"/>
        <v>10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106.869</v>
      </c>
      <c r="D32" s="8">
        <v>154.53100000000001</v>
      </c>
      <c r="E32" s="8">
        <v>257.18700000000001</v>
      </c>
      <c r="F32" s="8">
        <v>1.054</v>
      </c>
      <c r="G32" s="1">
        <f>VLOOKUP(A:A,[1]TDSheet!$A:$G,7,0)</f>
        <v>0</v>
      </c>
      <c r="H32" s="1">
        <f>VLOOKUP(A:A,[1]TDSheet!$A:$H,8,0)</f>
        <v>45</v>
      </c>
      <c r="I32" s="15">
        <f>VLOOKUP(A:A,[2]TDSheet!$A:$F,6,0)</f>
        <v>253.8</v>
      </c>
      <c r="J32" s="15">
        <f t="shared" si="8"/>
        <v>3.3870000000000005</v>
      </c>
      <c r="K32" s="15" t="e">
        <f>VLOOKUP(A:A,[1]TDSheet!$A:$Q,17,0)</f>
        <v>#REF!</v>
      </c>
      <c r="L32" s="15" t="e">
        <f>VLOOKUP(A:A,[1]TDSheet!$A:$R,18,0)</f>
        <v>#REF!</v>
      </c>
      <c r="M32" s="15" t="e">
        <f>VLOOKUP(A:A,[1]TDSheet!$A:$T,20,0)</f>
        <v>#REF!</v>
      </c>
      <c r="N32" s="15"/>
      <c r="O32" s="15"/>
      <c r="P32" s="15"/>
      <c r="Q32" s="15"/>
      <c r="R32" s="15"/>
      <c r="S32" s="15">
        <f t="shared" si="9"/>
        <v>51.437400000000004</v>
      </c>
      <c r="T32" s="17"/>
      <c r="U32" s="18" t="e">
        <f t="shared" si="10"/>
        <v>#REF!</v>
      </c>
      <c r="V32" s="15">
        <f t="shared" si="11"/>
        <v>2.0490926835337712E-2</v>
      </c>
      <c r="W32" s="15"/>
      <c r="X32" s="15"/>
      <c r="Y32" s="15">
        <f>VLOOKUP(A:A,[1]TDSheet!$A:$Z,26,0)</f>
        <v>49.545200000000001</v>
      </c>
      <c r="Z32" s="15">
        <f>VLOOKUP(A:A,[1]TDSheet!$A:$AA,27,0)</f>
        <v>57.9876</v>
      </c>
      <c r="AA32" s="15">
        <f>VLOOKUP(A:A,[1]TDSheet!$A:$S,19,0)</f>
        <v>51.470600000000005</v>
      </c>
      <c r="AB32" s="15">
        <f>VLOOKUP(A:A,[3]TDSheet!$A:$D,4,0)</f>
        <v>69.92</v>
      </c>
      <c r="AC32" s="15" t="str">
        <f>VLOOKUP(A:A,[1]TDSheet!$A:$AC,29,0)</f>
        <v>зав выв</v>
      </c>
      <c r="AD32" s="15" t="e">
        <f>VLOOKUP(A:A,[1]TDSheet!$A:$AD,30,0)</f>
        <v>#N/A</v>
      </c>
      <c r="AE32" s="15">
        <f t="shared" si="12"/>
        <v>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900</v>
      </c>
      <c r="D33" s="8">
        <v>97</v>
      </c>
      <c r="E33" s="8">
        <v>895</v>
      </c>
      <c r="F33" s="8"/>
      <c r="G33" s="1">
        <f>VLOOKUP(A:A,[1]TDSheet!$A:$G,7,0)</f>
        <v>0</v>
      </c>
      <c r="H33" s="1">
        <f>VLOOKUP(A:A,[1]TDSheet!$A:$H,8,0)</f>
        <v>45</v>
      </c>
      <c r="I33" s="15">
        <f>VLOOKUP(A:A,[2]TDSheet!$A:$F,6,0)</f>
        <v>1178</v>
      </c>
      <c r="J33" s="15">
        <f t="shared" si="8"/>
        <v>-283</v>
      </c>
      <c r="K33" s="15" t="e">
        <f>VLOOKUP(A:A,[1]TDSheet!$A:$Q,17,0)</f>
        <v>#REF!</v>
      </c>
      <c r="L33" s="15" t="e">
        <f>VLOOKUP(A:A,[1]TDSheet!$A:$R,18,0)</f>
        <v>#REF!</v>
      </c>
      <c r="M33" s="15" t="e">
        <f>VLOOKUP(A:A,[1]TDSheet!$A:$T,20,0)</f>
        <v>#REF!</v>
      </c>
      <c r="N33" s="15"/>
      <c r="O33" s="15"/>
      <c r="P33" s="15"/>
      <c r="Q33" s="15"/>
      <c r="R33" s="15"/>
      <c r="S33" s="15">
        <f t="shared" si="9"/>
        <v>179</v>
      </c>
      <c r="T33" s="17"/>
      <c r="U33" s="18" t="e">
        <f t="shared" si="10"/>
        <v>#REF!</v>
      </c>
      <c r="V33" s="15">
        <f t="shared" si="11"/>
        <v>0</v>
      </c>
      <c r="W33" s="15"/>
      <c r="X33" s="15"/>
      <c r="Y33" s="15">
        <f>VLOOKUP(A:A,[1]TDSheet!$A:$Z,26,0)</f>
        <v>183.6</v>
      </c>
      <c r="Z33" s="15">
        <f>VLOOKUP(A:A,[1]TDSheet!$A:$AA,27,0)</f>
        <v>134.80000000000001</v>
      </c>
      <c r="AA33" s="15">
        <f>VLOOKUP(A:A,[1]TDSheet!$A:$S,19,0)</f>
        <v>208</v>
      </c>
      <c r="AB33" s="15">
        <f>VLOOKUP(A:A,[3]TDSheet!$A:$D,4,0)</f>
        <v>46</v>
      </c>
      <c r="AC33" s="15" t="str">
        <f>VLOOKUP(A:A,[1]TDSheet!$A:$AC,29,0)</f>
        <v>зав выв</v>
      </c>
      <c r="AD33" s="15" t="e">
        <f>VLOOKUP(A:A,[1]TDSheet!$A:$AD,30,0)</f>
        <v>#N/A</v>
      </c>
      <c r="AE33" s="15">
        <f t="shared" si="12"/>
        <v>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604.46100000000001</v>
      </c>
      <c r="D34" s="8">
        <v>3624.0830000000001</v>
      </c>
      <c r="E34" s="20">
        <v>1934</v>
      </c>
      <c r="F34" s="20">
        <v>2336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1542.0319999999999</v>
      </c>
      <c r="J34" s="15">
        <f t="shared" si="8"/>
        <v>391.96800000000007</v>
      </c>
      <c r="K34" s="15">
        <f>VLOOKUP(A:A,[1]TDSheet!$A:$Q,17,0)</f>
        <v>200</v>
      </c>
      <c r="L34" s="15">
        <f>VLOOKUP(A:A,[1]TDSheet!$A:$R,18,0)</f>
        <v>500</v>
      </c>
      <c r="M34" s="15">
        <f>VLOOKUP(A:A,[1]TDSheet!$A:$T,20,0)</f>
        <v>700</v>
      </c>
      <c r="N34" s="15"/>
      <c r="O34" s="15"/>
      <c r="P34" s="15"/>
      <c r="Q34" s="15"/>
      <c r="R34" s="15"/>
      <c r="S34" s="15">
        <f t="shared" si="9"/>
        <v>386.8</v>
      </c>
      <c r="T34" s="17"/>
      <c r="U34" s="18">
        <f t="shared" si="10"/>
        <v>9.6587383660806623</v>
      </c>
      <c r="V34" s="15">
        <f t="shared" si="11"/>
        <v>6.0392967942088935</v>
      </c>
      <c r="W34" s="15"/>
      <c r="X34" s="15"/>
      <c r="Y34" s="15">
        <f>VLOOKUP(A:A,[1]TDSheet!$A:$Z,26,0)</f>
        <v>388.4</v>
      </c>
      <c r="Z34" s="15">
        <f>VLOOKUP(A:A,[1]TDSheet!$A:$AA,27,0)</f>
        <v>445.8</v>
      </c>
      <c r="AA34" s="15">
        <f>VLOOKUP(A:A,[1]TDSheet!$A:$S,19,0)</f>
        <v>490.2</v>
      </c>
      <c r="AB34" s="15">
        <f>VLOOKUP(A:A,[3]TDSheet!$A:$D,4,0)</f>
        <v>515.78700000000003</v>
      </c>
      <c r="AC34" s="15">
        <f>VLOOKUP(A:A,[1]TDSheet!$A:$AC,29,0)</f>
        <v>0</v>
      </c>
      <c r="AD34" s="15" t="e">
        <f>VLOOKUP(A:A,[1]TDSheet!$A:$AD,30,0)</f>
        <v>#N/A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382.44900000000001</v>
      </c>
      <c r="D35" s="8">
        <v>597.61400000000003</v>
      </c>
      <c r="E35" s="8">
        <v>483.73500000000001</v>
      </c>
      <c r="F35" s="8">
        <v>492.08499999999998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459.7</v>
      </c>
      <c r="J35" s="15">
        <f t="shared" si="8"/>
        <v>24.035000000000025</v>
      </c>
      <c r="K35" s="15">
        <f>VLOOKUP(A:A,[1]TDSheet!$A:$Q,17,0)</f>
        <v>150</v>
      </c>
      <c r="L35" s="15">
        <f>VLOOKUP(A:A,[1]TDSheet!$A:$R,18,0)</f>
        <v>200</v>
      </c>
      <c r="M35" s="15">
        <f>VLOOKUP(A:A,[1]TDSheet!$A:$T,20,0)</f>
        <v>200</v>
      </c>
      <c r="N35" s="15"/>
      <c r="O35" s="15"/>
      <c r="P35" s="15"/>
      <c r="Q35" s="15"/>
      <c r="R35" s="15"/>
      <c r="S35" s="15">
        <f t="shared" si="9"/>
        <v>96.747</v>
      </c>
      <c r="T35" s="17"/>
      <c r="U35" s="18">
        <f t="shared" si="10"/>
        <v>10.771238384652754</v>
      </c>
      <c r="V35" s="15">
        <f t="shared" si="11"/>
        <v>5.0863075857649331</v>
      </c>
      <c r="W35" s="15"/>
      <c r="X35" s="15"/>
      <c r="Y35" s="15">
        <f>VLOOKUP(A:A,[1]TDSheet!$A:$Z,26,0)</f>
        <v>118.0598</v>
      </c>
      <c r="Z35" s="15">
        <f>VLOOKUP(A:A,[1]TDSheet!$A:$AA,27,0)</f>
        <v>121.6704</v>
      </c>
      <c r="AA35" s="15">
        <f>VLOOKUP(A:A,[1]TDSheet!$A:$S,19,0)</f>
        <v>125.13340000000001</v>
      </c>
      <c r="AB35" s="15">
        <f>VLOOKUP(A:A,[3]TDSheet!$A:$D,4,0)</f>
        <v>94.513000000000005</v>
      </c>
      <c r="AC35" s="15">
        <f>VLOOKUP(A:A,[1]TDSheet!$A:$AC,29,0)</f>
        <v>0</v>
      </c>
      <c r="AD35" s="15" t="str">
        <f>VLOOKUP(A:A,[1]TDSheet!$A:$AD,30,0)</f>
        <v>костик</v>
      </c>
      <c r="AE35" s="15">
        <f t="shared" si="12"/>
        <v>0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3</v>
      </c>
      <c r="D36" s="8">
        <v>42</v>
      </c>
      <c r="E36" s="8">
        <v>25</v>
      </c>
      <c r="F36" s="8">
        <v>19</v>
      </c>
      <c r="G36" s="1">
        <f>VLOOKUP(A:A,[1]TDSheet!$A:$G,7,0)</f>
        <v>0.35</v>
      </c>
      <c r="H36" s="1">
        <f>VLOOKUP(A:A,[1]TDSheet!$A:$H,8,0)</f>
        <v>45</v>
      </c>
      <c r="I36" s="15">
        <f>VLOOKUP(A:A,[2]TDSheet!$A:$F,6,0)</f>
        <v>26</v>
      </c>
      <c r="J36" s="15">
        <f t="shared" si="8"/>
        <v>-1</v>
      </c>
      <c r="K36" s="15" t="e">
        <f>VLOOKUP(A:A,[1]TDSheet!$A:$Q,17,0)</f>
        <v>#REF!</v>
      </c>
      <c r="L36" s="15" t="e">
        <f>VLOOKUP(A:A,[1]TDSheet!$A:$R,18,0)</f>
        <v>#REF!</v>
      </c>
      <c r="M36" s="15" t="e">
        <f>VLOOKUP(A:A,[1]TDSheet!$A:$T,20,0)</f>
        <v>#REF!</v>
      </c>
      <c r="N36" s="15"/>
      <c r="O36" s="15"/>
      <c r="P36" s="15"/>
      <c r="Q36" s="15"/>
      <c r="R36" s="15"/>
      <c r="S36" s="15">
        <f t="shared" si="9"/>
        <v>5</v>
      </c>
      <c r="T36" s="17"/>
      <c r="U36" s="18" t="e">
        <f t="shared" si="10"/>
        <v>#REF!</v>
      </c>
      <c r="V36" s="15">
        <f t="shared" si="11"/>
        <v>3.8</v>
      </c>
      <c r="W36" s="15"/>
      <c r="X36" s="15"/>
      <c r="Y36" s="15">
        <f>VLOOKUP(A:A,[1]TDSheet!$A:$Z,26,0)</f>
        <v>15</v>
      </c>
      <c r="Z36" s="15">
        <f>VLOOKUP(A:A,[1]TDSheet!$A:$AA,27,0)</f>
        <v>6.2</v>
      </c>
      <c r="AA36" s="15">
        <f>VLOOKUP(A:A,[1]TDSheet!$A:$S,19,0)</f>
        <v>4.4000000000000004</v>
      </c>
      <c r="AB36" s="15">
        <f>VLOOKUP(A:A,[3]TDSheet!$A:$D,4,0)</f>
        <v>2</v>
      </c>
      <c r="AC36" s="15" t="str">
        <f>VLOOKUP(A:A,[1]TDSheet!$A:$AC,29,0)</f>
        <v>увел</v>
      </c>
      <c r="AD36" s="15" t="str">
        <f>VLOOKUP(A:A,[1]TDSheet!$A:$AD,30,0)</f>
        <v>не зак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23</v>
      </c>
      <c r="D37" s="8"/>
      <c r="E37" s="8">
        <v>11</v>
      </c>
      <c r="F37" s="8">
        <v>10</v>
      </c>
      <c r="G37" s="1">
        <f>VLOOKUP(A:A,[1]TDSheet!$A:$G,7,0)</f>
        <v>0</v>
      </c>
      <c r="H37" s="1">
        <f>VLOOKUP(A:A,[1]TDSheet!$A:$H,8,0)</f>
        <v>45</v>
      </c>
      <c r="I37" s="15">
        <f>VLOOKUP(A:A,[2]TDSheet!$A:$F,6,0)</f>
        <v>11</v>
      </c>
      <c r="J37" s="15">
        <f t="shared" si="8"/>
        <v>0</v>
      </c>
      <c r="K37" s="15" t="e">
        <f>VLOOKUP(A:A,[1]TDSheet!$A:$Q,17,0)</f>
        <v>#REF!</v>
      </c>
      <c r="L37" s="15" t="e">
        <f>VLOOKUP(A:A,[1]TDSheet!$A:$R,18,0)</f>
        <v>#REF!</v>
      </c>
      <c r="M37" s="15" t="e">
        <f>VLOOKUP(A:A,[1]TDSheet!$A:$T,20,0)</f>
        <v>#REF!</v>
      </c>
      <c r="N37" s="15"/>
      <c r="O37" s="15"/>
      <c r="P37" s="15"/>
      <c r="Q37" s="15"/>
      <c r="R37" s="15"/>
      <c r="S37" s="15">
        <f t="shared" si="9"/>
        <v>2.2000000000000002</v>
      </c>
      <c r="T37" s="17"/>
      <c r="U37" s="18" t="e">
        <f t="shared" si="10"/>
        <v>#REF!</v>
      </c>
      <c r="V37" s="15">
        <f t="shared" si="11"/>
        <v>4.545454545454545</v>
      </c>
      <c r="W37" s="15"/>
      <c r="X37" s="15"/>
      <c r="Y37" s="15">
        <f>VLOOKUP(A:A,[1]TDSheet!$A:$Z,26,0)</f>
        <v>8.8000000000000007</v>
      </c>
      <c r="Z37" s="15">
        <f>VLOOKUP(A:A,[1]TDSheet!$A:$AA,27,0)</f>
        <v>6.8</v>
      </c>
      <c r="AA37" s="15">
        <f>VLOOKUP(A:A,[1]TDSheet!$A:$S,19,0)</f>
        <v>2.6</v>
      </c>
      <c r="AB37" s="15">
        <f>VLOOKUP(A:A,[3]TDSheet!$A:$D,4,0)</f>
        <v>1</v>
      </c>
      <c r="AC37" s="15" t="str">
        <f>VLOOKUP(A:A,[1]TDSheet!$A:$AC,29,0)</f>
        <v>костик</v>
      </c>
      <c r="AD37" s="15" t="str">
        <f>VLOOKUP(A:A,[1]TDSheet!$A:$AD,30,0)</f>
        <v>не зак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40</v>
      </c>
      <c r="D38" s="8">
        <v>2</v>
      </c>
      <c r="E38" s="8">
        <v>31</v>
      </c>
      <c r="F38" s="8">
        <v>9</v>
      </c>
      <c r="G38" s="1">
        <f>VLOOKUP(A:A,[1]TDSheet!$A:$G,7,0)</f>
        <v>0</v>
      </c>
      <c r="H38" s="1">
        <f>VLOOKUP(A:A,[1]TDSheet!$A:$H,8,0)</f>
        <v>45</v>
      </c>
      <c r="I38" s="15">
        <f>VLOOKUP(A:A,[2]TDSheet!$A:$F,6,0)</f>
        <v>34</v>
      </c>
      <c r="J38" s="15">
        <f t="shared" si="8"/>
        <v>-3</v>
      </c>
      <c r="K38" s="15" t="e">
        <f>VLOOKUP(A:A,[1]TDSheet!$A:$Q,17,0)</f>
        <v>#REF!</v>
      </c>
      <c r="L38" s="15" t="e">
        <f>VLOOKUP(A:A,[1]TDSheet!$A:$R,18,0)</f>
        <v>#REF!</v>
      </c>
      <c r="M38" s="15" t="e">
        <f>VLOOKUP(A:A,[1]TDSheet!$A:$T,20,0)</f>
        <v>#REF!</v>
      </c>
      <c r="N38" s="15"/>
      <c r="O38" s="15"/>
      <c r="P38" s="15"/>
      <c r="Q38" s="15"/>
      <c r="R38" s="15"/>
      <c r="S38" s="15">
        <f t="shared" si="9"/>
        <v>6.2</v>
      </c>
      <c r="T38" s="17"/>
      <c r="U38" s="18" t="e">
        <f t="shared" si="10"/>
        <v>#REF!</v>
      </c>
      <c r="V38" s="15">
        <f t="shared" si="11"/>
        <v>1.4516129032258065</v>
      </c>
      <c r="W38" s="15"/>
      <c r="X38" s="15"/>
      <c r="Y38" s="15">
        <f>VLOOKUP(A:A,[1]TDSheet!$A:$Z,26,0)</f>
        <v>1.6</v>
      </c>
      <c r="Z38" s="15">
        <f>VLOOKUP(A:A,[1]TDSheet!$A:$AA,27,0)</f>
        <v>6.6</v>
      </c>
      <c r="AA38" s="15">
        <f>VLOOKUP(A:A,[1]TDSheet!$A:$S,19,0)</f>
        <v>6.6</v>
      </c>
      <c r="AB38" s="15">
        <v>0</v>
      </c>
      <c r="AC38" s="15" t="str">
        <f>VLOOKUP(A:A,[1]TDSheet!$A:$AC,29,0)</f>
        <v>зав выв</v>
      </c>
      <c r="AD38" s="15" t="str">
        <f>VLOOKUP(A:A,[1]TDSheet!$A:$AD,30,0)</f>
        <v>не зак</v>
      </c>
      <c r="AE38" s="15">
        <f t="shared" si="12"/>
        <v>0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202</v>
      </c>
      <c r="D39" s="8">
        <v>335</v>
      </c>
      <c r="E39" s="8">
        <v>202</v>
      </c>
      <c r="F39" s="8">
        <v>330</v>
      </c>
      <c r="G39" s="1">
        <f>VLOOKUP(A:A,[1]TDSheet!$A:$G,7,0)</f>
        <v>0.09</v>
      </c>
      <c r="H39" s="1">
        <f>VLOOKUP(A:A,[1]TDSheet!$A:$H,8,0)</f>
        <v>45</v>
      </c>
      <c r="I39" s="15">
        <f>VLOOKUP(A:A,[2]TDSheet!$A:$F,6,0)</f>
        <v>207</v>
      </c>
      <c r="J39" s="15">
        <f t="shared" si="8"/>
        <v>-5</v>
      </c>
      <c r="K39" s="15" t="e">
        <f>VLOOKUP(A:A,[1]TDSheet!$A:$Q,17,0)</f>
        <v>#REF!</v>
      </c>
      <c r="L39" s="15" t="e">
        <f>VLOOKUP(A:A,[1]TDSheet!$A:$R,18,0)</f>
        <v>#REF!</v>
      </c>
      <c r="M39" s="15">
        <f>VLOOKUP(A:A,[1]TDSheet!$A:$T,20,0)</f>
        <v>80</v>
      </c>
      <c r="N39" s="15"/>
      <c r="O39" s="15"/>
      <c r="P39" s="15"/>
      <c r="Q39" s="15"/>
      <c r="R39" s="15"/>
      <c r="S39" s="15">
        <f t="shared" si="9"/>
        <v>40.4</v>
      </c>
      <c r="T39" s="17"/>
      <c r="U39" s="18" t="e">
        <f t="shared" si="10"/>
        <v>#REF!</v>
      </c>
      <c r="V39" s="15">
        <f t="shared" si="11"/>
        <v>8.1683168316831694</v>
      </c>
      <c r="W39" s="15"/>
      <c r="X39" s="15"/>
      <c r="Y39" s="15">
        <f>VLOOKUP(A:A,[1]TDSheet!$A:$Z,26,0)</f>
        <v>55.8</v>
      </c>
      <c r="Z39" s="15">
        <f>VLOOKUP(A:A,[1]TDSheet!$A:$AA,27,0)</f>
        <v>59.2</v>
      </c>
      <c r="AA39" s="15">
        <f>VLOOKUP(A:A,[1]TDSheet!$A:$S,19,0)</f>
        <v>50.8</v>
      </c>
      <c r="AB39" s="15">
        <f>VLOOKUP(A:A,[3]TDSheet!$A:$D,4,0)</f>
        <v>33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84</v>
      </c>
      <c r="B40" s="7" t="s">
        <v>8</v>
      </c>
      <c r="C40" s="8"/>
      <c r="D40" s="8">
        <v>230</v>
      </c>
      <c r="E40" s="8">
        <v>0</v>
      </c>
      <c r="F40" s="8">
        <v>230</v>
      </c>
      <c r="G40" s="1">
        <f>VLOOKUP(A:A,[1]TDSheet!$A:$G,7,0)</f>
        <v>0.09</v>
      </c>
      <c r="H40" s="1" t="e">
        <f>VLOOKUP(A:A,[1]TDSheet!$A:$H,8,0)</f>
        <v>#N/A</v>
      </c>
      <c r="I40" s="15">
        <v>0</v>
      </c>
      <c r="J40" s="15">
        <f t="shared" si="8"/>
        <v>0</v>
      </c>
      <c r="K40" s="15" t="e">
        <f>VLOOKUP(A:A,[1]TDSheet!$A:$Q,17,0)</f>
        <v>#REF!</v>
      </c>
      <c r="L40" s="15" t="e">
        <f>VLOOKUP(A:A,[1]TDSheet!$A:$R,18,0)</f>
        <v>#REF!</v>
      </c>
      <c r="M40" s="15" t="e">
        <f>VLOOKUP(A:A,[1]TDSheet!$A:$T,20,0)</f>
        <v>#REF!</v>
      </c>
      <c r="N40" s="15"/>
      <c r="O40" s="15"/>
      <c r="P40" s="15"/>
      <c r="Q40" s="15"/>
      <c r="R40" s="15"/>
      <c r="S40" s="15">
        <f t="shared" si="9"/>
        <v>0</v>
      </c>
      <c r="T40" s="17"/>
      <c r="U40" s="18" t="e">
        <f t="shared" si="10"/>
        <v>#REF!</v>
      </c>
      <c r="V40" s="15" t="e">
        <f t="shared" si="11"/>
        <v>#DIV/0!</v>
      </c>
      <c r="W40" s="15"/>
      <c r="X40" s="15"/>
      <c r="Y40" s="15">
        <f>VLOOKUP(A:A,[1]TDSheet!$A:$Z,26,0)</f>
        <v>0</v>
      </c>
      <c r="Z40" s="15">
        <f>VLOOKUP(A:A,[1]TDSheet!$A:$AA,27,0)</f>
        <v>0</v>
      </c>
      <c r="AA40" s="15">
        <f>VLOOKUP(A:A,[1]TDSheet!$A:$S,19,0)</f>
        <v>0</v>
      </c>
      <c r="AB40" s="15">
        <v>0</v>
      </c>
      <c r="AC40" s="15" t="e">
        <f>VLOOKUP(A:A,[1]TDSheet!$A:$AC,29,0)</f>
        <v>#N/A</v>
      </c>
      <c r="AD40" s="15" t="e">
        <f>VLOOKUP(A:A,[1]TDSheet!$A:$AD,30,0)</f>
        <v>#N/A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240</v>
      </c>
      <c r="D41" s="8">
        <v>547</v>
      </c>
      <c r="E41" s="8">
        <v>361</v>
      </c>
      <c r="F41" s="8">
        <v>419</v>
      </c>
      <c r="G41" s="1">
        <f>VLOOKUP(A:A,[1]TDSheet!$A:$G,7,0)</f>
        <v>0.09</v>
      </c>
      <c r="H41" s="1">
        <f>VLOOKUP(A:A,[1]TDSheet!$A:$H,8,0)</f>
        <v>45</v>
      </c>
      <c r="I41" s="15">
        <f>VLOOKUP(A:A,[2]TDSheet!$A:$F,6,0)</f>
        <v>368</v>
      </c>
      <c r="J41" s="15">
        <f t="shared" si="8"/>
        <v>-7</v>
      </c>
      <c r="K41" s="15">
        <f>VLOOKUP(A:A,[1]TDSheet!$A:$Q,17,0)</f>
        <v>60</v>
      </c>
      <c r="L41" s="15">
        <f>VLOOKUP(A:A,[1]TDSheet!$A:$R,18,0)</f>
        <v>80</v>
      </c>
      <c r="M41" s="15">
        <f>VLOOKUP(A:A,[1]TDSheet!$A:$T,20,0)</f>
        <v>100</v>
      </c>
      <c r="N41" s="15"/>
      <c r="O41" s="15"/>
      <c r="P41" s="15"/>
      <c r="Q41" s="15"/>
      <c r="R41" s="15"/>
      <c r="S41" s="15">
        <f t="shared" si="9"/>
        <v>72.2</v>
      </c>
      <c r="T41" s="17"/>
      <c r="U41" s="18">
        <f t="shared" si="10"/>
        <v>9.1274238227146807</v>
      </c>
      <c r="V41" s="15">
        <f t="shared" si="11"/>
        <v>5.8033240997229916</v>
      </c>
      <c r="W41" s="15"/>
      <c r="X41" s="15"/>
      <c r="Y41" s="15">
        <f>VLOOKUP(A:A,[1]TDSheet!$A:$Z,26,0)</f>
        <v>96.6</v>
      </c>
      <c r="Z41" s="15">
        <f>VLOOKUP(A:A,[1]TDSheet!$A:$AA,27,0)</f>
        <v>102.2</v>
      </c>
      <c r="AA41" s="15">
        <f>VLOOKUP(A:A,[1]TDSheet!$A:$S,19,0)</f>
        <v>85.2</v>
      </c>
      <c r="AB41" s="15">
        <f>VLOOKUP(A:A,[3]TDSheet!$A:$D,4,0)</f>
        <v>77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16</v>
      </c>
      <c r="D42" s="8"/>
      <c r="E42" s="8">
        <v>16</v>
      </c>
      <c r="F42" s="8"/>
      <c r="G42" s="14">
        <v>0</v>
      </c>
      <c r="H42" s="1" t="e">
        <f>VLOOKUP(A:A,[1]TDSheet!$A:$H,8,0)</f>
        <v>#N/A</v>
      </c>
      <c r="I42" s="15">
        <f>VLOOKUP(A:A,[2]TDSheet!$A:$F,6,0)</f>
        <v>176</v>
      </c>
      <c r="J42" s="15">
        <f t="shared" si="8"/>
        <v>-160</v>
      </c>
      <c r="K42" s="15">
        <v>0</v>
      </c>
      <c r="L42" s="15">
        <v>0</v>
      </c>
      <c r="M42" s="15">
        <v>0</v>
      </c>
      <c r="N42" s="15"/>
      <c r="O42" s="15"/>
      <c r="P42" s="15"/>
      <c r="Q42" s="15"/>
      <c r="R42" s="15"/>
      <c r="S42" s="15">
        <f t="shared" si="9"/>
        <v>3.2</v>
      </c>
      <c r="T42" s="17"/>
      <c r="U42" s="18">
        <f t="shared" si="10"/>
        <v>0</v>
      </c>
      <c r="V42" s="15">
        <f t="shared" si="11"/>
        <v>0</v>
      </c>
      <c r="W42" s="15"/>
      <c r="X42" s="15"/>
      <c r="Y42" s="15">
        <v>0</v>
      </c>
      <c r="Z42" s="15">
        <v>0</v>
      </c>
      <c r="AA42" s="15">
        <v>0</v>
      </c>
      <c r="AB42" s="15">
        <v>0</v>
      </c>
      <c r="AC42" s="15" t="e">
        <f>VLOOKUP(A:A,[1]TDSheet!$A:$AC,29,0)</f>
        <v>#N/A</v>
      </c>
      <c r="AD42" s="15" t="e">
        <f>VLOOKUP(A:A,[1]TDSheet!$A:$AD,30,0)</f>
        <v>#N/A</v>
      </c>
      <c r="AE42" s="15">
        <f t="shared" si="12"/>
        <v>0</v>
      </c>
      <c r="AF42" s="15"/>
      <c r="AG42" s="15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166</v>
      </c>
      <c r="D43" s="8">
        <v>209</v>
      </c>
      <c r="E43" s="8">
        <v>189</v>
      </c>
      <c r="F43" s="8">
        <v>177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198</v>
      </c>
      <c r="J43" s="15">
        <f t="shared" si="8"/>
        <v>-9</v>
      </c>
      <c r="K43" s="15" t="e">
        <f>VLOOKUP(A:A,[1]TDSheet!$A:$Q,17,0)</f>
        <v>#REF!</v>
      </c>
      <c r="L43" s="15" t="e">
        <f>VLOOKUP(A:A,[1]TDSheet!$A:$R,18,0)</f>
        <v>#REF!</v>
      </c>
      <c r="M43" s="15" t="e">
        <f>VLOOKUP(A:A,[1]TDSheet!$A:$T,20,0)</f>
        <v>#REF!</v>
      </c>
      <c r="N43" s="15"/>
      <c r="O43" s="15"/>
      <c r="P43" s="15"/>
      <c r="Q43" s="15"/>
      <c r="R43" s="15"/>
      <c r="S43" s="15">
        <f t="shared" si="9"/>
        <v>37.799999999999997</v>
      </c>
      <c r="T43" s="17">
        <v>120</v>
      </c>
      <c r="U43" s="18" t="e">
        <f t="shared" si="10"/>
        <v>#REF!</v>
      </c>
      <c r="V43" s="15">
        <f t="shared" si="11"/>
        <v>4.6825396825396828</v>
      </c>
      <c r="W43" s="15"/>
      <c r="X43" s="15"/>
      <c r="Y43" s="15">
        <f>VLOOKUP(A:A,[1]TDSheet!$A:$Z,26,0)</f>
        <v>35</v>
      </c>
      <c r="Z43" s="15">
        <f>VLOOKUP(A:A,[1]TDSheet!$A:$AA,27,0)</f>
        <v>35.6</v>
      </c>
      <c r="AA43" s="15">
        <f>VLOOKUP(A:A,[1]TDSheet!$A:$S,19,0)</f>
        <v>25</v>
      </c>
      <c r="AB43" s="15">
        <f>VLOOKUP(A:A,[3]TDSheet!$A:$D,4,0)</f>
        <v>73</v>
      </c>
      <c r="AC43" s="15" t="str">
        <f>VLOOKUP(A:A,[1]TDSheet!$A:$AC,29,0)</f>
        <v>увел</v>
      </c>
      <c r="AD43" s="15" t="e">
        <f>VLOOKUP(A:A,[1]TDSheet!$A:$AD,30,0)</f>
        <v>#N/A</v>
      </c>
      <c r="AE43" s="15">
        <f t="shared" si="12"/>
        <v>48</v>
      </c>
      <c r="AF43" s="15"/>
      <c r="AG43" s="15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131</v>
      </c>
      <c r="D44" s="8">
        <v>448</v>
      </c>
      <c r="E44" s="8">
        <v>266</v>
      </c>
      <c r="F44" s="8">
        <v>305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276</v>
      </c>
      <c r="J44" s="15">
        <f t="shared" si="8"/>
        <v>-10</v>
      </c>
      <c r="K44" s="15" t="e">
        <f>VLOOKUP(A:A,[1]TDSheet!$A:$Q,17,0)</f>
        <v>#REF!</v>
      </c>
      <c r="L44" s="15">
        <f>VLOOKUP(A:A,[1]TDSheet!$A:$R,18,0)</f>
        <v>80</v>
      </c>
      <c r="M44" s="15">
        <f>VLOOKUP(A:A,[1]TDSheet!$A:$T,20,0)</f>
        <v>80</v>
      </c>
      <c r="N44" s="15"/>
      <c r="O44" s="15"/>
      <c r="P44" s="15"/>
      <c r="Q44" s="15"/>
      <c r="R44" s="15"/>
      <c r="S44" s="15">
        <f t="shared" si="9"/>
        <v>53.2</v>
      </c>
      <c r="T44" s="17"/>
      <c r="U44" s="18" t="e">
        <f t="shared" si="10"/>
        <v>#REF!</v>
      </c>
      <c r="V44" s="15">
        <f t="shared" si="11"/>
        <v>5.7330827067669166</v>
      </c>
      <c r="W44" s="15"/>
      <c r="X44" s="15"/>
      <c r="Y44" s="15">
        <f>VLOOKUP(A:A,[1]TDSheet!$A:$Z,26,0)</f>
        <v>51.4</v>
      </c>
      <c r="Z44" s="15">
        <f>VLOOKUP(A:A,[1]TDSheet!$A:$AA,27,0)</f>
        <v>57.2</v>
      </c>
      <c r="AA44" s="15">
        <f>VLOOKUP(A:A,[1]TDSheet!$A:$S,19,0)</f>
        <v>58.2</v>
      </c>
      <c r="AB44" s="15">
        <f>VLOOKUP(A:A,[3]TDSheet!$A:$D,4,0)</f>
        <v>69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2"/>
        <v>0</v>
      </c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434</v>
      </c>
      <c r="D45" s="8">
        <v>499</v>
      </c>
      <c r="E45" s="8">
        <v>576</v>
      </c>
      <c r="F45" s="8">
        <v>339</v>
      </c>
      <c r="G45" s="1">
        <f>VLOOKUP(A:A,[1]TDSheet!$A:$G,7,0)</f>
        <v>0.3</v>
      </c>
      <c r="H45" s="1">
        <f>VLOOKUP(A:A,[1]TDSheet!$A:$H,8,0)</f>
        <v>45</v>
      </c>
      <c r="I45" s="15">
        <f>VLOOKUP(A:A,[2]TDSheet!$A:$F,6,0)</f>
        <v>579</v>
      </c>
      <c r="J45" s="15">
        <f t="shared" si="8"/>
        <v>-3</v>
      </c>
      <c r="K45" s="15">
        <f>VLOOKUP(A:A,[1]TDSheet!$A:$Q,17,0)</f>
        <v>240</v>
      </c>
      <c r="L45" s="15">
        <f>VLOOKUP(A:A,[1]TDSheet!$A:$R,18,0)</f>
        <v>120</v>
      </c>
      <c r="M45" s="15">
        <f>VLOOKUP(A:A,[1]TDSheet!$A:$T,20,0)</f>
        <v>240</v>
      </c>
      <c r="N45" s="15"/>
      <c r="O45" s="15"/>
      <c r="P45" s="15"/>
      <c r="Q45" s="15"/>
      <c r="R45" s="15"/>
      <c r="S45" s="15">
        <f t="shared" si="9"/>
        <v>115.2</v>
      </c>
      <c r="T45" s="17"/>
      <c r="U45" s="18">
        <f t="shared" si="10"/>
        <v>8.1510416666666661</v>
      </c>
      <c r="V45" s="15">
        <f t="shared" si="11"/>
        <v>2.9427083333333335</v>
      </c>
      <c r="W45" s="15"/>
      <c r="X45" s="15"/>
      <c r="Y45" s="15">
        <f>VLOOKUP(A:A,[1]TDSheet!$A:$Z,26,0)</f>
        <v>109.4</v>
      </c>
      <c r="Z45" s="15">
        <f>VLOOKUP(A:A,[1]TDSheet!$A:$AA,27,0)</f>
        <v>95.8</v>
      </c>
      <c r="AA45" s="15">
        <f>VLOOKUP(A:A,[1]TDSheet!$A:$S,19,0)</f>
        <v>116.2</v>
      </c>
      <c r="AB45" s="15">
        <f>VLOOKUP(A:A,[3]TDSheet!$A:$D,4,0)</f>
        <v>154</v>
      </c>
      <c r="AC45" s="15">
        <f>VLOOKUP(A:A,[1]TDSheet!$A:$AC,29,0)</f>
        <v>0</v>
      </c>
      <c r="AD45" s="15" t="str">
        <f>VLOOKUP(A:A,[1]TDSheet!$A:$AD,30,0)</f>
        <v>кост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1644</v>
      </c>
      <c r="D46" s="8">
        <v>1940</v>
      </c>
      <c r="E46" s="8">
        <v>2159</v>
      </c>
      <c r="F46" s="8">
        <v>1299</v>
      </c>
      <c r="G46" s="1">
        <f>VLOOKUP(A:A,[1]TDSheet!$A:$G,7,0)</f>
        <v>0.27</v>
      </c>
      <c r="H46" s="1">
        <f>VLOOKUP(A:A,[1]TDSheet!$A:$H,8,0)</f>
        <v>45</v>
      </c>
      <c r="I46" s="15">
        <f>VLOOKUP(A:A,[2]TDSheet!$A:$F,6,0)</f>
        <v>2270</v>
      </c>
      <c r="J46" s="15">
        <f t="shared" si="8"/>
        <v>-111</v>
      </c>
      <c r="K46" s="15">
        <f>VLOOKUP(A:A,[1]TDSheet!$A:$Q,17,0)</f>
        <v>480</v>
      </c>
      <c r="L46" s="15">
        <f>VLOOKUP(A:A,[1]TDSheet!$A:$R,18,0)</f>
        <v>600</v>
      </c>
      <c r="M46" s="15">
        <f>VLOOKUP(A:A,[1]TDSheet!$A:$T,20,0)</f>
        <v>600</v>
      </c>
      <c r="N46" s="15"/>
      <c r="O46" s="15"/>
      <c r="P46" s="15"/>
      <c r="Q46" s="15"/>
      <c r="R46" s="15"/>
      <c r="S46" s="15">
        <f t="shared" si="9"/>
        <v>431.8</v>
      </c>
      <c r="T46" s="17">
        <v>300</v>
      </c>
      <c r="U46" s="18">
        <f t="shared" si="10"/>
        <v>7.5937934228809629</v>
      </c>
      <c r="V46" s="15">
        <f t="shared" si="11"/>
        <v>3.0083371931449743</v>
      </c>
      <c r="W46" s="15"/>
      <c r="X46" s="15"/>
      <c r="Y46" s="15">
        <f>VLOOKUP(A:A,[1]TDSheet!$A:$Z,26,0)</f>
        <v>380.4</v>
      </c>
      <c r="Z46" s="15">
        <f>VLOOKUP(A:A,[1]TDSheet!$A:$AA,27,0)</f>
        <v>408.4</v>
      </c>
      <c r="AA46" s="15">
        <f>VLOOKUP(A:A,[1]TDSheet!$A:$S,19,0)</f>
        <v>398.6</v>
      </c>
      <c r="AB46" s="15">
        <f>VLOOKUP(A:A,[3]TDSheet!$A:$D,4,0)</f>
        <v>640</v>
      </c>
      <c r="AC46" s="15">
        <f>VLOOKUP(A:A,[1]TDSheet!$A:$AC,29,0)</f>
        <v>0</v>
      </c>
      <c r="AD46" s="15" t="e">
        <f>VLOOKUP(A:A,[1]TDSheet!$A:$AD,30,0)</f>
        <v>#N/A</v>
      </c>
      <c r="AE46" s="15">
        <f t="shared" si="12"/>
        <v>81</v>
      </c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9</v>
      </c>
      <c r="C47" s="8">
        <v>124.721</v>
      </c>
      <c r="D47" s="8">
        <v>382.351</v>
      </c>
      <c r="E47" s="8">
        <v>313.43900000000002</v>
      </c>
      <c r="F47" s="8">
        <v>188.822</v>
      </c>
      <c r="G47" s="1">
        <f>VLOOKUP(A:A,[1]TDSheet!$A:$G,7,0)</f>
        <v>1</v>
      </c>
      <c r="H47" s="1">
        <f>VLOOKUP(A:A,[1]TDSheet!$A:$H,8,0)</f>
        <v>45</v>
      </c>
      <c r="I47" s="15">
        <f>VLOOKUP(A:A,[2]TDSheet!$A:$F,6,0)</f>
        <v>299.10000000000002</v>
      </c>
      <c r="J47" s="15">
        <f t="shared" si="8"/>
        <v>14.338999999999999</v>
      </c>
      <c r="K47" s="15">
        <f>VLOOKUP(A:A,[1]TDSheet!$A:$Q,17,0)</f>
        <v>50</v>
      </c>
      <c r="L47" s="15">
        <f>VLOOKUP(A:A,[1]TDSheet!$A:$R,18,0)</f>
        <v>30</v>
      </c>
      <c r="M47" s="15">
        <f>VLOOKUP(A:A,[1]TDSheet!$A:$T,20,0)</f>
        <v>80</v>
      </c>
      <c r="N47" s="15"/>
      <c r="O47" s="15"/>
      <c r="P47" s="15"/>
      <c r="Q47" s="15"/>
      <c r="R47" s="15"/>
      <c r="S47" s="15">
        <f t="shared" si="9"/>
        <v>62.687800000000003</v>
      </c>
      <c r="T47" s="17">
        <v>120</v>
      </c>
      <c r="U47" s="18">
        <f t="shared" si="10"/>
        <v>7.4786800621492535</v>
      </c>
      <c r="V47" s="15">
        <f t="shared" si="11"/>
        <v>3.0121012381994583</v>
      </c>
      <c r="W47" s="15"/>
      <c r="X47" s="15"/>
      <c r="Y47" s="15">
        <f>VLOOKUP(A:A,[1]TDSheet!$A:$Z,26,0)</f>
        <v>49.0884</v>
      </c>
      <c r="Z47" s="15">
        <f>VLOOKUP(A:A,[1]TDSheet!$A:$AA,27,0)</f>
        <v>50.313600000000001</v>
      </c>
      <c r="AA47" s="15">
        <f>VLOOKUP(A:A,[1]TDSheet!$A:$S,19,0)</f>
        <v>52.030600000000007</v>
      </c>
      <c r="AB47" s="15">
        <f>VLOOKUP(A:A,[3]TDSheet!$A:$D,4,0)</f>
        <v>91.94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2"/>
        <v>120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443</v>
      </c>
      <c r="D48" s="8">
        <v>662</v>
      </c>
      <c r="E48" s="8">
        <v>579</v>
      </c>
      <c r="F48" s="8">
        <v>504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603</v>
      </c>
      <c r="J48" s="15">
        <f t="shared" si="8"/>
        <v>-24</v>
      </c>
      <c r="K48" s="15">
        <f>VLOOKUP(A:A,[1]TDSheet!$A:$Q,17,0)</f>
        <v>80</v>
      </c>
      <c r="L48" s="15">
        <f>VLOOKUP(A:A,[1]TDSheet!$A:$R,18,0)</f>
        <v>120</v>
      </c>
      <c r="M48" s="15">
        <f>VLOOKUP(A:A,[1]TDSheet!$A:$T,20,0)</f>
        <v>200</v>
      </c>
      <c r="N48" s="15"/>
      <c r="O48" s="15"/>
      <c r="P48" s="15"/>
      <c r="Q48" s="15"/>
      <c r="R48" s="15"/>
      <c r="S48" s="15">
        <f t="shared" si="9"/>
        <v>115.8</v>
      </c>
      <c r="T48" s="17"/>
      <c r="U48" s="18">
        <f t="shared" si="10"/>
        <v>7.8065630397236614</v>
      </c>
      <c r="V48" s="15">
        <f t="shared" si="11"/>
        <v>4.3523316062176169</v>
      </c>
      <c r="W48" s="15"/>
      <c r="X48" s="15"/>
      <c r="Y48" s="15">
        <f>VLOOKUP(A:A,[1]TDSheet!$A:$Z,26,0)</f>
        <v>110.4</v>
      </c>
      <c r="Z48" s="15">
        <f>VLOOKUP(A:A,[1]TDSheet!$A:$AA,27,0)</f>
        <v>109.6</v>
      </c>
      <c r="AA48" s="15">
        <f>VLOOKUP(A:A,[1]TDSheet!$A:$S,19,0)</f>
        <v>115</v>
      </c>
      <c r="AB48" s="15">
        <f>VLOOKUP(A:A,[3]TDSheet!$A:$D,4,0)</f>
        <v>129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2"/>
        <v>0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4806</v>
      </c>
      <c r="D49" s="8">
        <v>6891</v>
      </c>
      <c r="E49" s="8">
        <v>5469</v>
      </c>
      <c r="F49" s="8">
        <v>5757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5537</v>
      </c>
      <c r="J49" s="15">
        <f t="shared" si="8"/>
        <v>-68</v>
      </c>
      <c r="K49" s="15">
        <f>VLOOKUP(A:A,[1]TDSheet!$A:$Q,17,0)</f>
        <v>1000</v>
      </c>
      <c r="L49" s="15">
        <f>VLOOKUP(A:A,[1]TDSheet!$A:$R,18,0)</f>
        <v>1600</v>
      </c>
      <c r="M49" s="15">
        <f>VLOOKUP(A:A,[1]TDSheet!$A:$T,20,0)</f>
        <v>1400</v>
      </c>
      <c r="N49" s="15"/>
      <c r="O49" s="15"/>
      <c r="P49" s="15"/>
      <c r="Q49" s="15"/>
      <c r="R49" s="15"/>
      <c r="S49" s="15">
        <f t="shared" si="9"/>
        <v>1093.8</v>
      </c>
      <c r="T49" s="17"/>
      <c r="U49" s="18">
        <f t="shared" si="10"/>
        <v>8.9202779301517641</v>
      </c>
      <c r="V49" s="15">
        <f t="shared" si="11"/>
        <v>5.2633022490400441</v>
      </c>
      <c r="W49" s="15"/>
      <c r="X49" s="15"/>
      <c r="Y49" s="15">
        <f>VLOOKUP(A:A,[1]TDSheet!$A:$Z,26,0)</f>
        <v>1287.8</v>
      </c>
      <c r="Z49" s="15">
        <f>VLOOKUP(A:A,[1]TDSheet!$A:$AA,27,0)</f>
        <v>1313.2</v>
      </c>
      <c r="AA49" s="15">
        <f>VLOOKUP(A:A,[1]TDSheet!$A:$S,19,0)</f>
        <v>1189.8</v>
      </c>
      <c r="AB49" s="15">
        <f>VLOOKUP(A:A,[3]TDSheet!$A:$D,4,0)</f>
        <v>1502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0</v>
      </c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1320</v>
      </c>
      <c r="D50" s="8">
        <v>2323</v>
      </c>
      <c r="E50" s="8">
        <v>2571</v>
      </c>
      <c r="F50" s="8">
        <v>944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2602</v>
      </c>
      <c r="J50" s="15">
        <f t="shared" si="8"/>
        <v>-31</v>
      </c>
      <c r="K50" s="15">
        <f>VLOOKUP(A:A,[1]TDSheet!$A:$Q,17,0)</f>
        <v>800</v>
      </c>
      <c r="L50" s="15">
        <f>VLOOKUP(A:A,[1]TDSheet!$A:$R,18,0)</f>
        <v>800</v>
      </c>
      <c r="M50" s="15">
        <f>VLOOKUP(A:A,[1]TDSheet!$A:$T,20,0)</f>
        <v>800</v>
      </c>
      <c r="N50" s="15"/>
      <c r="O50" s="15"/>
      <c r="P50" s="15"/>
      <c r="Q50" s="15"/>
      <c r="R50" s="15"/>
      <c r="S50" s="15">
        <f t="shared" si="9"/>
        <v>514.20000000000005</v>
      </c>
      <c r="T50" s="17">
        <v>400</v>
      </c>
      <c r="U50" s="18">
        <f t="shared" si="10"/>
        <v>7.2812135355892647</v>
      </c>
      <c r="V50" s="15">
        <f t="shared" si="11"/>
        <v>1.8358615324776351</v>
      </c>
      <c r="W50" s="15"/>
      <c r="X50" s="15"/>
      <c r="Y50" s="15">
        <f>VLOOKUP(A:A,[1]TDSheet!$A:$Z,26,0)</f>
        <v>338.8</v>
      </c>
      <c r="Z50" s="15">
        <f>VLOOKUP(A:A,[1]TDSheet!$A:$AA,27,0)</f>
        <v>347.4</v>
      </c>
      <c r="AA50" s="15">
        <f>VLOOKUP(A:A,[1]TDSheet!$A:$S,19,0)</f>
        <v>435.6</v>
      </c>
      <c r="AB50" s="15">
        <f>VLOOKUP(A:A,[3]TDSheet!$A:$D,4,0)</f>
        <v>704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2"/>
        <v>160</v>
      </c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3585</v>
      </c>
      <c r="D51" s="8">
        <v>4400</v>
      </c>
      <c r="E51" s="8">
        <v>4028</v>
      </c>
      <c r="F51" s="8">
        <v>3589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4081</v>
      </c>
      <c r="J51" s="15">
        <f t="shared" si="8"/>
        <v>-53</v>
      </c>
      <c r="K51" s="15">
        <f>VLOOKUP(A:A,[1]TDSheet!$A:$Q,17,0)</f>
        <v>1400</v>
      </c>
      <c r="L51" s="15">
        <f>VLOOKUP(A:A,[1]TDSheet!$A:$R,18,0)</f>
        <v>1400</v>
      </c>
      <c r="M51" s="15">
        <f>VLOOKUP(A:A,[1]TDSheet!$A:$T,20,0)</f>
        <v>1000</v>
      </c>
      <c r="N51" s="15"/>
      <c r="O51" s="15"/>
      <c r="P51" s="15"/>
      <c r="Q51" s="15"/>
      <c r="R51" s="15"/>
      <c r="S51" s="15">
        <f t="shared" si="9"/>
        <v>805.6</v>
      </c>
      <c r="T51" s="17"/>
      <c r="U51" s="18">
        <f t="shared" si="10"/>
        <v>9.1720456802383321</v>
      </c>
      <c r="V51" s="15">
        <f t="shared" si="11"/>
        <v>4.4550645481628601</v>
      </c>
      <c r="W51" s="15"/>
      <c r="X51" s="15"/>
      <c r="Y51" s="15">
        <f>VLOOKUP(A:A,[1]TDSheet!$A:$Z,26,0)</f>
        <v>803.2</v>
      </c>
      <c r="Z51" s="15">
        <f>VLOOKUP(A:A,[1]TDSheet!$A:$AA,27,0)</f>
        <v>882.8</v>
      </c>
      <c r="AA51" s="15">
        <f>VLOOKUP(A:A,[1]TDSheet!$A:$S,19,0)</f>
        <v>869.2</v>
      </c>
      <c r="AB51" s="15">
        <f>VLOOKUP(A:A,[3]TDSheet!$A:$D,4,0)</f>
        <v>1008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2"/>
        <v>0</v>
      </c>
      <c r="AF51" s="15"/>
      <c r="AG51" s="15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17</v>
      </c>
      <c r="D52" s="8">
        <v>5253</v>
      </c>
      <c r="E52" s="8">
        <v>4529</v>
      </c>
      <c r="F52" s="8">
        <v>645</v>
      </c>
      <c r="G52" s="1">
        <f>VLOOKUP(A:A,[1]TDSheet!$A:$G,7,0)</f>
        <v>0.35</v>
      </c>
      <c r="H52" s="1">
        <f>VLOOKUP(A:A,[1]TDSheet!$A:$H,8,0)</f>
        <v>60</v>
      </c>
      <c r="I52" s="15">
        <f>VLOOKUP(A:A,[2]TDSheet!$A:$F,6,0)</f>
        <v>4555</v>
      </c>
      <c r="J52" s="15">
        <f t="shared" si="8"/>
        <v>-26</v>
      </c>
      <c r="K52" s="15">
        <f>VLOOKUP(A:A,[1]TDSheet!$A:$Q,17,0)</f>
        <v>800</v>
      </c>
      <c r="L52" s="15">
        <f>VLOOKUP(A:A,[1]TDSheet!$A:$R,18,0)</f>
        <v>800</v>
      </c>
      <c r="M52" s="15">
        <f>VLOOKUP(A:A,[1]TDSheet!$A:$T,20,0)</f>
        <v>600</v>
      </c>
      <c r="N52" s="15"/>
      <c r="O52" s="15"/>
      <c r="P52" s="15"/>
      <c r="Q52" s="15"/>
      <c r="R52" s="15"/>
      <c r="S52" s="15">
        <f t="shared" si="9"/>
        <v>905.8</v>
      </c>
      <c r="T52" s="17">
        <v>800</v>
      </c>
      <c r="U52" s="18">
        <f t="shared" si="10"/>
        <v>4.0240671229852065</v>
      </c>
      <c r="V52" s="15">
        <f t="shared" si="11"/>
        <v>0.71207772135129166</v>
      </c>
      <c r="W52" s="15"/>
      <c r="X52" s="15"/>
      <c r="Y52" s="15">
        <f>VLOOKUP(A:A,[1]TDSheet!$A:$Z,26,0)</f>
        <v>206</v>
      </c>
      <c r="Z52" s="15">
        <f>VLOOKUP(A:A,[1]TDSheet!$A:$AA,27,0)</f>
        <v>471.6</v>
      </c>
      <c r="AA52" s="15">
        <f>VLOOKUP(A:A,[1]TDSheet!$A:$S,19,0)</f>
        <v>662</v>
      </c>
      <c r="AB52" s="15">
        <f>VLOOKUP(A:A,[3]TDSheet!$A:$D,4,0)</f>
        <v>1273</v>
      </c>
      <c r="AC52" s="22" t="str">
        <f>VLOOKUP(A:A,[1]TDSheet!$A:$AC,29,0)</f>
        <v>борд14</v>
      </c>
      <c r="AD52" s="15" t="e">
        <f>VLOOKUP(A:A,[1]TDSheet!$A:$AD,30,0)</f>
        <v>#N/A</v>
      </c>
      <c r="AE52" s="15">
        <f t="shared" si="12"/>
        <v>280</v>
      </c>
      <c r="AF52" s="15"/>
      <c r="AG52" s="15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72</v>
      </c>
      <c r="D53" s="8">
        <v>7</v>
      </c>
      <c r="E53" s="8">
        <v>73</v>
      </c>
      <c r="F53" s="8"/>
      <c r="G53" s="1">
        <f>VLOOKUP(A:A,[1]TDSheet!$A:$G,7,0)</f>
        <v>0</v>
      </c>
      <c r="H53" s="1">
        <f>VLOOKUP(A:A,[1]TDSheet!$A:$H,8,0)</f>
        <v>45</v>
      </c>
      <c r="I53" s="15">
        <f>VLOOKUP(A:A,[2]TDSheet!$A:$F,6,0)</f>
        <v>228</v>
      </c>
      <c r="J53" s="15">
        <f t="shared" si="8"/>
        <v>-155</v>
      </c>
      <c r="K53" s="15" t="e">
        <f>VLOOKUP(A:A,[1]TDSheet!$A:$Q,17,0)</f>
        <v>#REF!</v>
      </c>
      <c r="L53" s="15" t="e">
        <f>VLOOKUP(A:A,[1]TDSheet!$A:$R,18,0)</f>
        <v>#REF!</v>
      </c>
      <c r="M53" s="15" t="e">
        <f>VLOOKUP(A:A,[1]TDSheet!$A:$T,20,0)</f>
        <v>#REF!</v>
      </c>
      <c r="N53" s="15"/>
      <c r="O53" s="15"/>
      <c r="P53" s="15"/>
      <c r="Q53" s="15"/>
      <c r="R53" s="15"/>
      <c r="S53" s="15">
        <f t="shared" si="9"/>
        <v>14.6</v>
      </c>
      <c r="T53" s="17"/>
      <c r="U53" s="18" t="e">
        <f t="shared" si="10"/>
        <v>#REF!</v>
      </c>
      <c r="V53" s="15">
        <f t="shared" si="11"/>
        <v>0</v>
      </c>
      <c r="W53" s="15"/>
      <c r="X53" s="15"/>
      <c r="Y53" s="15">
        <f>VLOOKUP(A:A,[1]TDSheet!$A:$Z,26,0)</f>
        <v>84</v>
      </c>
      <c r="Z53" s="15">
        <f>VLOOKUP(A:A,[1]TDSheet!$A:$AA,27,0)</f>
        <v>81</v>
      </c>
      <c r="AA53" s="15">
        <f>VLOOKUP(A:A,[1]TDSheet!$A:$S,19,0)</f>
        <v>54.6</v>
      </c>
      <c r="AB53" s="15">
        <v>0</v>
      </c>
      <c r="AC53" s="15" t="str">
        <f>VLOOKUP(A:A,[1]TDSheet!$A:$AC,29,0)</f>
        <v>зав выв</v>
      </c>
      <c r="AD53" s="15" t="e">
        <f>VLOOKUP(A:A,[1]TDSheet!$A:$AD,30,0)</f>
        <v>#N/A</v>
      </c>
      <c r="AE53" s="15">
        <f t="shared" si="12"/>
        <v>0</v>
      </c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296</v>
      </c>
      <c r="D54" s="8">
        <v>221</v>
      </c>
      <c r="E54" s="8">
        <v>494</v>
      </c>
      <c r="F54" s="8">
        <v>2</v>
      </c>
      <c r="G54" s="1">
        <f>VLOOKUP(A:A,[1]TDSheet!$A:$G,7,0)</f>
        <v>0</v>
      </c>
      <c r="H54" s="1">
        <f>VLOOKUP(A:A,[1]TDSheet!$A:$H,8,0)</f>
        <v>45</v>
      </c>
      <c r="I54" s="15">
        <f>VLOOKUP(A:A,[2]TDSheet!$A:$F,6,0)</f>
        <v>570</v>
      </c>
      <c r="J54" s="15">
        <f t="shared" si="8"/>
        <v>-76</v>
      </c>
      <c r="K54" s="15" t="e">
        <f>VLOOKUP(A:A,[1]TDSheet!$A:$Q,17,0)</f>
        <v>#REF!</v>
      </c>
      <c r="L54" s="15" t="e">
        <f>VLOOKUP(A:A,[1]TDSheet!$A:$R,18,0)</f>
        <v>#REF!</v>
      </c>
      <c r="M54" s="15" t="e">
        <f>VLOOKUP(A:A,[1]TDSheet!$A:$T,20,0)</f>
        <v>#REF!</v>
      </c>
      <c r="N54" s="15"/>
      <c r="O54" s="15"/>
      <c r="P54" s="15"/>
      <c r="Q54" s="15"/>
      <c r="R54" s="15"/>
      <c r="S54" s="15">
        <f t="shared" si="9"/>
        <v>98.8</v>
      </c>
      <c r="T54" s="17"/>
      <c r="U54" s="18" t="e">
        <f t="shared" si="10"/>
        <v>#REF!</v>
      </c>
      <c r="V54" s="15">
        <f t="shared" si="11"/>
        <v>2.0242914979757085E-2</v>
      </c>
      <c r="W54" s="15"/>
      <c r="X54" s="15"/>
      <c r="Y54" s="15">
        <f>VLOOKUP(A:A,[1]TDSheet!$A:$Z,26,0)</f>
        <v>88</v>
      </c>
      <c r="Z54" s="15">
        <f>VLOOKUP(A:A,[1]TDSheet!$A:$AA,27,0)</f>
        <v>75</v>
      </c>
      <c r="AA54" s="15">
        <f>VLOOKUP(A:A,[1]TDSheet!$A:$S,19,0)</f>
        <v>83.8</v>
      </c>
      <c r="AB54" s="15">
        <f>VLOOKUP(A:A,[3]TDSheet!$A:$D,4,0)</f>
        <v>52</v>
      </c>
      <c r="AC54" s="15" t="str">
        <f>VLOOKUP(A:A,[1]TDSheet!$A:$AC,29,0)</f>
        <v>зав выв</v>
      </c>
      <c r="AD54" s="15" t="e">
        <f>VLOOKUP(A:A,[1]TDSheet!$A:$AD,30,0)</f>
        <v>#N/A</v>
      </c>
      <c r="AE54" s="15">
        <f t="shared" si="12"/>
        <v>0</v>
      </c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1165</v>
      </c>
      <c r="D55" s="8">
        <v>734</v>
      </c>
      <c r="E55" s="8">
        <v>1043</v>
      </c>
      <c r="F55" s="8">
        <v>825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1056</v>
      </c>
      <c r="J55" s="15">
        <f t="shared" si="8"/>
        <v>-13</v>
      </c>
      <c r="K55" s="15">
        <f>VLOOKUP(A:A,[1]TDSheet!$A:$Q,17,0)</f>
        <v>140</v>
      </c>
      <c r="L55" s="15">
        <f>VLOOKUP(A:A,[1]TDSheet!$A:$R,18,0)</f>
        <v>280</v>
      </c>
      <c r="M55" s="15">
        <f>VLOOKUP(A:A,[1]TDSheet!$A:$T,20,0)</f>
        <v>140</v>
      </c>
      <c r="N55" s="15"/>
      <c r="O55" s="15"/>
      <c r="P55" s="15"/>
      <c r="Q55" s="15"/>
      <c r="R55" s="15"/>
      <c r="S55" s="15">
        <f t="shared" si="9"/>
        <v>208.6</v>
      </c>
      <c r="T55" s="17">
        <v>420</v>
      </c>
      <c r="U55" s="18">
        <f t="shared" si="10"/>
        <v>8.6529242569511027</v>
      </c>
      <c r="V55" s="15">
        <f t="shared" si="11"/>
        <v>3.9549376797698947</v>
      </c>
      <c r="W55" s="15"/>
      <c r="X55" s="15"/>
      <c r="Y55" s="15">
        <f>VLOOKUP(A:A,[1]TDSheet!$A:$Z,26,0)</f>
        <v>242.2</v>
      </c>
      <c r="Z55" s="15">
        <f>VLOOKUP(A:A,[1]TDSheet!$A:$AA,27,0)</f>
        <v>218.8</v>
      </c>
      <c r="AA55" s="15">
        <f>VLOOKUP(A:A,[1]TDSheet!$A:$S,19,0)</f>
        <v>198.2</v>
      </c>
      <c r="AB55" s="15">
        <f>VLOOKUP(A:A,[3]TDSheet!$A:$D,4,0)</f>
        <v>257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2"/>
        <v>42</v>
      </c>
      <c r="AF55" s="15"/>
      <c r="AG55" s="15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552</v>
      </c>
      <c r="D56" s="8">
        <v>1181</v>
      </c>
      <c r="E56" s="8">
        <v>966</v>
      </c>
      <c r="F56" s="8">
        <v>716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980</v>
      </c>
      <c r="J56" s="15">
        <f t="shared" si="8"/>
        <v>-14</v>
      </c>
      <c r="K56" s="15">
        <f>VLOOKUP(A:A,[1]TDSheet!$A:$Q,17,0)</f>
        <v>280</v>
      </c>
      <c r="L56" s="15">
        <f>VLOOKUP(A:A,[1]TDSheet!$A:$R,18,0)</f>
        <v>140</v>
      </c>
      <c r="M56" s="15">
        <f>VLOOKUP(A:A,[1]TDSheet!$A:$T,20,0)</f>
        <v>280</v>
      </c>
      <c r="N56" s="15"/>
      <c r="O56" s="15"/>
      <c r="P56" s="15"/>
      <c r="Q56" s="15"/>
      <c r="R56" s="15"/>
      <c r="S56" s="15">
        <f t="shared" si="9"/>
        <v>193.2</v>
      </c>
      <c r="T56" s="17">
        <v>280</v>
      </c>
      <c r="U56" s="18">
        <f t="shared" si="10"/>
        <v>8.7784679089026927</v>
      </c>
      <c r="V56" s="15">
        <f t="shared" si="11"/>
        <v>3.7060041407867499</v>
      </c>
      <c r="W56" s="15"/>
      <c r="X56" s="15"/>
      <c r="Y56" s="15">
        <f>VLOOKUP(A:A,[1]TDSheet!$A:$Z,26,0)</f>
        <v>167.2</v>
      </c>
      <c r="Z56" s="15">
        <f>VLOOKUP(A:A,[1]TDSheet!$A:$AA,27,0)</f>
        <v>161</v>
      </c>
      <c r="AA56" s="15">
        <f>VLOOKUP(A:A,[1]TDSheet!$A:$S,19,0)</f>
        <v>191.6</v>
      </c>
      <c r="AB56" s="15">
        <f>VLOOKUP(A:A,[3]TDSheet!$A:$D,4,0)</f>
        <v>251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2"/>
        <v>28</v>
      </c>
      <c r="AF56" s="15"/>
      <c r="AG56" s="15"/>
    </row>
    <row r="57" spans="1:33" s="1" customFormat="1" ht="11.1" customHeight="1" outlineLevel="1" x14ac:dyDescent="0.2">
      <c r="A57" s="7" t="s">
        <v>85</v>
      </c>
      <c r="B57" s="7" t="s">
        <v>9</v>
      </c>
      <c r="C57" s="8"/>
      <c r="D57" s="8">
        <v>9.7100000000000009</v>
      </c>
      <c r="E57" s="8">
        <v>9.7100000000000009</v>
      </c>
      <c r="F57" s="8"/>
      <c r="G57" s="14">
        <v>1</v>
      </c>
      <c r="H57" s="1" t="e">
        <f>VLOOKUP(A:A,[1]TDSheet!$A:$H,8,0)</f>
        <v>#N/A</v>
      </c>
      <c r="I57" s="15">
        <f>VLOOKUP(A:A,[2]TDSheet!$A:$F,6,0)</f>
        <v>10</v>
      </c>
      <c r="J57" s="15">
        <f t="shared" si="8"/>
        <v>-0.28999999999999915</v>
      </c>
      <c r="K57" s="22">
        <v>30</v>
      </c>
      <c r="L57" s="15">
        <v>0</v>
      </c>
      <c r="M57" s="15">
        <v>0</v>
      </c>
      <c r="N57" s="15"/>
      <c r="O57" s="15"/>
      <c r="P57" s="15"/>
      <c r="Q57" s="15"/>
      <c r="R57" s="15"/>
      <c r="S57" s="15">
        <f t="shared" si="9"/>
        <v>1.9420000000000002</v>
      </c>
      <c r="T57" s="17">
        <v>20</v>
      </c>
      <c r="U57" s="18">
        <f t="shared" si="10"/>
        <v>25.746652935118433</v>
      </c>
      <c r="V57" s="15">
        <f t="shared" si="11"/>
        <v>0</v>
      </c>
      <c r="W57" s="15"/>
      <c r="X57" s="15"/>
      <c r="Y57" s="15">
        <v>0</v>
      </c>
      <c r="Z57" s="15">
        <v>0</v>
      </c>
      <c r="AA57" s="15">
        <v>0</v>
      </c>
      <c r="AB57" s="15">
        <v>0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2"/>
        <v>20</v>
      </c>
      <c r="AF57" s="15"/>
      <c r="AG57" s="15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64</v>
      </c>
      <c r="D58" s="8">
        <v>455</v>
      </c>
      <c r="E58" s="8">
        <v>237</v>
      </c>
      <c r="F58" s="8">
        <v>277</v>
      </c>
      <c r="G58" s="1">
        <f>VLOOKUP(A:A,[1]TDSheet!$A:$G,7,0)</f>
        <v>0.4</v>
      </c>
      <c r="H58" s="1">
        <f>VLOOKUP(A:A,[1]TDSheet!$A:$H,8,0)</f>
        <v>30</v>
      </c>
      <c r="I58" s="15">
        <f>VLOOKUP(A:A,[2]TDSheet!$A:$F,6,0)</f>
        <v>242</v>
      </c>
      <c r="J58" s="15">
        <f t="shared" si="8"/>
        <v>-5</v>
      </c>
      <c r="K58" s="15" t="e">
        <f>VLOOKUP(A:A,[1]TDSheet!$A:$Q,17,0)</f>
        <v>#REF!</v>
      </c>
      <c r="L58" s="15">
        <f>VLOOKUP(A:A,[1]TDSheet!$A:$R,18,0)</f>
        <v>60</v>
      </c>
      <c r="M58" s="15">
        <f>VLOOKUP(A:A,[1]TDSheet!$A:$T,20,0)</f>
        <v>60</v>
      </c>
      <c r="N58" s="15"/>
      <c r="O58" s="15"/>
      <c r="P58" s="15"/>
      <c r="Q58" s="15"/>
      <c r="R58" s="15"/>
      <c r="S58" s="15">
        <f t="shared" si="9"/>
        <v>47.4</v>
      </c>
      <c r="T58" s="17"/>
      <c r="U58" s="18" t="e">
        <f t="shared" si="10"/>
        <v>#REF!</v>
      </c>
      <c r="V58" s="15">
        <f t="shared" si="11"/>
        <v>5.8438818565400847</v>
      </c>
      <c r="W58" s="15"/>
      <c r="X58" s="15"/>
      <c r="Y58" s="15">
        <f>VLOOKUP(A:A,[1]TDSheet!$A:$Z,26,0)</f>
        <v>52.4</v>
      </c>
      <c r="Z58" s="15">
        <f>VLOOKUP(A:A,[1]TDSheet!$A:$AA,27,0)</f>
        <v>62.4</v>
      </c>
      <c r="AA58" s="15">
        <f>VLOOKUP(A:A,[1]TDSheet!$A:$S,19,0)</f>
        <v>52.8</v>
      </c>
      <c r="AB58" s="15">
        <f>VLOOKUP(A:A,[3]TDSheet!$A:$D,4,0)</f>
        <v>54</v>
      </c>
      <c r="AC58" s="15">
        <f>VLOOKUP(A:A,[1]TDSheet!$A:$AC,29,0)</f>
        <v>0</v>
      </c>
      <c r="AD58" s="15" t="e">
        <f>VLOOKUP(A:A,[1]TDSheet!$A:$AD,30,0)</f>
        <v>#N/A</v>
      </c>
      <c r="AE58" s="15">
        <f t="shared" si="12"/>
        <v>0</v>
      </c>
      <c r="AF58" s="15"/>
      <c r="AG58" s="15"/>
    </row>
    <row r="59" spans="1:33" s="1" customFormat="1" ht="11.1" customHeight="1" outlineLevel="1" x14ac:dyDescent="0.2">
      <c r="A59" s="7" t="s">
        <v>60</v>
      </c>
      <c r="B59" s="7" t="s">
        <v>9</v>
      </c>
      <c r="C59" s="8">
        <v>340.10899999999998</v>
      </c>
      <c r="D59" s="8">
        <v>460.91300000000001</v>
      </c>
      <c r="E59" s="8">
        <v>461.28899999999999</v>
      </c>
      <c r="F59" s="8">
        <v>332.77199999999999</v>
      </c>
      <c r="G59" s="1">
        <f>VLOOKUP(A:A,[1]TDSheet!$A:$G,7,0)</f>
        <v>1</v>
      </c>
      <c r="H59" s="1">
        <f>VLOOKUP(A:A,[1]TDSheet!$A:$H,8,0)</f>
        <v>45</v>
      </c>
      <c r="I59" s="15">
        <f>VLOOKUP(A:A,[2]TDSheet!$A:$F,6,0)</f>
        <v>475</v>
      </c>
      <c r="J59" s="15">
        <f t="shared" si="8"/>
        <v>-13.711000000000013</v>
      </c>
      <c r="K59" s="15">
        <f>VLOOKUP(A:A,[1]TDSheet!$A:$Q,17,0)</f>
        <v>100</v>
      </c>
      <c r="L59" s="15">
        <f>VLOOKUP(A:A,[1]TDSheet!$A:$R,18,0)</f>
        <v>100</v>
      </c>
      <c r="M59" s="15">
        <f>VLOOKUP(A:A,[1]TDSheet!$A:$T,20,0)</f>
        <v>100</v>
      </c>
      <c r="N59" s="15"/>
      <c r="O59" s="15"/>
      <c r="P59" s="15"/>
      <c r="Q59" s="15"/>
      <c r="R59" s="15"/>
      <c r="S59" s="15">
        <f t="shared" si="9"/>
        <v>92.257800000000003</v>
      </c>
      <c r="T59" s="17">
        <v>60</v>
      </c>
      <c r="U59" s="18">
        <f t="shared" si="10"/>
        <v>7.5090886624220383</v>
      </c>
      <c r="V59" s="15">
        <f t="shared" si="11"/>
        <v>3.606979572458914</v>
      </c>
      <c r="W59" s="15"/>
      <c r="X59" s="15"/>
      <c r="Y59" s="15">
        <f>VLOOKUP(A:A,[1]TDSheet!$A:$Z,26,0)</f>
        <v>89.034000000000006</v>
      </c>
      <c r="Z59" s="15">
        <f>VLOOKUP(A:A,[1]TDSheet!$A:$AA,27,0)</f>
        <v>88.124600000000001</v>
      </c>
      <c r="AA59" s="15">
        <f>VLOOKUP(A:A,[1]TDSheet!$A:$S,19,0)</f>
        <v>84.830200000000005</v>
      </c>
      <c r="AB59" s="15">
        <f>VLOOKUP(A:A,[3]TDSheet!$A:$D,4,0)</f>
        <v>95.582999999999998</v>
      </c>
      <c r="AC59" s="15">
        <f>VLOOKUP(A:A,[1]TDSheet!$A:$AC,29,0)</f>
        <v>0</v>
      </c>
      <c r="AD59" s="15" t="e">
        <f>VLOOKUP(A:A,[1]TDSheet!$A:$AD,30,0)</f>
        <v>#N/A</v>
      </c>
      <c r="AE59" s="15">
        <f t="shared" si="12"/>
        <v>60</v>
      </c>
      <c r="AF59" s="15"/>
      <c r="AG59" s="15"/>
    </row>
    <row r="60" spans="1:33" s="1" customFormat="1" ht="11.1" customHeight="1" outlineLevel="1" x14ac:dyDescent="0.2">
      <c r="A60" s="7" t="s">
        <v>86</v>
      </c>
      <c r="B60" s="7" t="s">
        <v>8</v>
      </c>
      <c r="C60" s="8"/>
      <c r="D60" s="8">
        <v>1000</v>
      </c>
      <c r="E60" s="8">
        <v>214</v>
      </c>
      <c r="F60" s="8">
        <v>787</v>
      </c>
      <c r="G60" s="1">
        <f>VLOOKUP(A:A,[1]TDSheet!$A:$G,7,0)</f>
        <v>0.1</v>
      </c>
      <c r="H60" s="1" t="e">
        <f>VLOOKUP(A:A,[1]TDSheet!$A:$H,8,0)</f>
        <v>#N/A</v>
      </c>
      <c r="I60" s="15">
        <f>VLOOKUP(A:A,[2]TDSheet!$A:$F,6,0)</f>
        <v>214</v>
      </c>
      <c r="J60" s="15">
        <f t="shared" si="8"/>
        <v>0</v>
      </c>
      <c r="K60" s="22">
        <v>300</v>
      </c>
      <c r="L60" s="22">
        <v>300</v>
      </c>
      <c r="M60" s="22">
        <v>200</v>
      </c>
      <c r="N60" s="15"/>
      <c r="O60" s="15"/>
      <c r="P60" s="15"/>
      <c r="Q60" s="15"/>
      <c r="R60" s="15"/>
      <c r="S60" s="15">
        <f t="shared" si="9"/>
        <v>42.8</v>
      </c>
      <c r="T60" s="17"/>
      <c r="U60" s="18">
        <f t="shared" si="10"/>
        <v>37.079439252336449</v>
      </c>
      <c r="V60" s="15">
        <f t="shared" si="11"/>
        <v>18.38785046728972</v>
      </c>
      <c r="W60" s="15"/>
      <c r="X60" s="15"/>
      <c r="Y60" s="15">
        <f>VLOOKUP(A:A,[1]TDSheet!$A:$Z,26,0)</f>
        <v>0</v>
      </c>
      <c r="Z60" s="15">
        <f>VLOOKUP(A:A,[1]TDSheet!$A:$AA,27,0)</f>
        <v>0</v>
      </c>
      <c r="AA60" s="15">
        <f>VLOOKUP(A:A,[1]TDSheet!$A:$S,19,0)</f>
        <v>0</v>
      </c>
      <c r="AB60" s="15">
        <f>VLOOKUP(A:A,[3]TDSheet!$A:$D,4,0)</f>
        <v>160</v>
      </c>
      <c r="AC60" s="21" t="s">
        <v>116</v>
      </c>
      <c r="AD60" s="15" t="e">
        <f>VLOOKUP(A:A,[1]TDSheet!$A:$AD,30,0)</f>
        <v>#N/A</v>
      </c>
      <c r="AE60" s="15">
        <f t="shared" si="12"/>
        <v>0</v>
      </c>
      <c r="AF60" s="15"/>
      <c r="AG60" s="15"/>
    </row>
    <row r="61" spans="1:33" s="1" customFormat="1" ht="11.1" customHeight="1" outlineLevel="1" x14ac:dyDescent="0.2">
      <c r="A61" s="7" t="s">
        <v>61</v>
      </c>
      <c r="B61" s="7" t="s">
        <v>8</v>
      </c>
      <c r="C61" s="8">
        <v>10</v>
      </c>
      <c r="D61" s="8">
        <v>284</v>
      </c>
      <c r="E61" s="8">
        <v>197</v>
      </c>
      <c r="F61" s="8">
        <v>97</v>
      </c>
      <c r="G61" s="1">
        <f>VLOOKUP(A:A,[1]TDSheet!$A:$G,7,0)</f>
        <v>0.28000000000000003</v>
      </c>
      <c r="H61" s="1">
        <f>VLOOKUP(A:A,[1]TDSheet!$A:$H,8,0)</f>
        <v>45</v>
      </c>
      <c r="I61" s="15">
        <f>VLOOKUP(A:A,[2]TDSheet!$A:$F,6,0)</f>
        <v>195</v>
      </c>
      <c r="J61" s="15">
        <f t="shared" si="8"/>
        <v>2</v>
      </c>
      <c r="K61" s="15">
        <f>VLOOKUP(A:A,[1]TDSheet!$A:$Q,17,0)</f>
        <v>40</v>
      </c>
      <c r="L61" s="15">
        <f>VLOOKUP(A:A,[1]TDSheet!$A:$R,18,0)</f>
        <v>40</v>
      </c>
      <c r="M61" s="15">
        <f>VLOOKUP(A:A,[1]TDSheet!$A:$T,20,0)</f>
        <v>40</v>
      </c>
      <c r="N61" s="15"/>
      <c r="O61" s="15"/>
      <c r="P61" s="15"/>
      <c r="Q61" s="15"/>
      <c r="R61" s="15"/>
      <c r="S61" s="15">
        <f t="shared" si="9"/>
        <v>39.4</v>
      </c>
      <c r="T61" s="17">
        <v>40</v>
      </c>
      <c r="U61" s="18">
        <f t="shared" si="10"/>
        <v>6.5228426395939092</v>
      </c>
      <c r="V61" s="15">
        <f t="shared" si="11"/>
        <v>2.4619289340101522</v>
      </c>
      <c r="W61" s="15"/>
      <c r="X61" s="15"/>
      <c r="Y61" s="15">
        <f>VLOOKUP(A:A,[1]TDSheet!$A:$Z,26,0)</f>
        <v>49.4</v>
      </c>
      <c r="Z61" s="15">
        <f>VLOOKUP(A:A,[1]TDSheet!$A:$AA,27,0)</f>
        <v>41</v>
      </c>
      <c r="AA61" s="15">
        <f>VLOOKUP(A:A,[1]TDSheet!$A:$S,19,0)</f>
        <v>44</v>
      </c>
      <c r="AB61" s="15">
        <f>VLOOKUP(A:A,[3]TDSheet!$A:$D,4,0)</f>
        <v>65</v>
      </c>
      <c r="AC61" s="15" t="str">
        <f>VLOOKUP(A:A,[1]TDSheet!$A:$AC,29,0)</f>
        <v>мин</v>
      </c>
      <c r="AD61" s="15" t="e">
        <f>VLOOKUP(A:A,[1]TDSheet!$A:$AD,30,0)</f>
        <v>#N/A</v>
      </c>
      <c r="AE61" s="15">
        <f t="shared" si="12"/>
        <v>11.200000000000001</v>
      </c>
      <c r="AF61" s="15"/>
      <c r="AG61" s="15"/>
    </row>
    <row r="62" spans="1:33" s="1" customFormat="1" ht="11.1" customHeight="1" outlineLevel="1" x14ac:dyDescent="0.2">
      <c r="A62" s="7" t="s">
        <v>62</v>
      </c>
      <c r="B62" s="7" t="s">
        <v>9</v>
      </c>
      <c r="C62" s="8">
        <v>32.677999999999997</v>
      </c>
      <c r="D62" s="8"/>
      <c r="E62" s="8">
        <v>26.361000000000001</v>
      </c>
      <c r="F62" s="8">
        <v>6.3170000000000002</v>
      </c>
      <c r="G62" s="1">
        <f>VLOOKUP(A:A,[1]TDSheet!$A:$G,7,0)</f>
        <v>1</v>
      </c>
      <c r="H62" s="1">
        <f>VLOOKUP(A:A,[1]TDSheet!$A:$H,8,0)</f>
        <v>45</v>
      </c>
      <c r="I62" s="15">
        <f>VLOOKUP(A:A,[2]TDSheet!$A:$F,6,0)</f>
        <v>25</v>
      </c>
      <c r="J62" s="15">
        <f t="shared" si="8"/>
        <v>1.3610000000000007</v>
      </c>
      <c r="K62" s="15">
        <f>VLOOKUP(A:A,[1]TDSheet!$A:$Q,17,0)</f>
        <v>20</v>
      </c>
      <c r="L62" s="15" t="e">
        <f>VLOOKUP(A:A,[1]TDSheet!$A:$R,18,0)</f>
        <v>#REF!</v>
      </c>
      <c r="M62" s="15">
        <f>VLOOKUP(A:A,[1]TDSheet!$A:$T,20,0)</f>
        <v>20</v>
      </c>
      <c r="N62" s="15"/>
      <c r="O62" s="15"/>
      <c r="P62" s="15"/>
      <c r="Q62" s="15"/>
      <c r="R62" s="15"/>
      <c r="S62" s="15">
        <f t="shared" si="9"/>
        <v>5.2721999999999998</v>
      </c>
      <c r="T62" s="17"/>
      <c r="U62" s="18" t="e">
        <f t="shared" si="10"/>
        <v>#REF!</v>
      </c>
      <c r="V62" s="15">
        <f t="shared" si="11"/>
        <v>1.1981715412920604</v>
      </c>
      <c r="W62" s="15"/>
      <c r="X62" s="15"/>
      <c r="Y62" s="15">
        <f>VLOOKUP(A:A,[1]TDSheet!$A:$Z,26,0)</f>
        <v>5.2304000000000004</v>
      </c>
      <c r="Z62" s="15">
        <f>VLOOKUP(A:A,[1]TDSheet!$A:$AA,27,0)</f>
        <v>3.3801999999999999</v>
      </c>
      <c r="AA62" s="15">
        <f>VLOOKUP(A:A,[1]TDSheet!$A:$S,19,0)</f>
        <v>5.4432</v>
      </c>
      <c r="AB62" s="15">
        <f>VLOOKUP(A:A,[3]TDSheet!$A:$D,4,0)</f>
        <v>6.4349999999999996</v>
      </c>
      <c r="AC62" s="15" t="str">
        <f>VLOOKUP(A:A,[1]TDSheet!$A:$AC,29,0)</f>
        <v>мин</v>
      </c>
      <c r="AD62" s="15" t="str">
        <f>VLOOKUP(A:A,[1]TDSheet!$A:$AD,30,0)</f>
        <v>не зак</v>
      </c>
      <c r="AE62" s="15">
        <f t="shared" si="12"/>
        <v>0</v>
      </c>
      <c r="AF62" s="15"/>
      <c r="AG62" s="15"/>
    </row>
    <row r="63" spans="1:33" s="1" customFormat="1" ht="11.1" customHeight="1" outlineLevel="1" x14ac:dyDescent="0.2">
      <c r="A63" s="7" t="s">
        <v>63</v>
      </c>
      <c r="B63" s="7" t="s">
        <v>8</v>
      </c>
      <c r="C63" s="8">
        <v>258</v>
      </c>
      <c r="D63" s="8">
        <v>238</v>
      </c>
      <c r="E63" s="8">
        <v>184</v>
      </c>
      <c r="F63" s="8">
        <v>304</v>
      </c>
      <c r="G63" s="1">
        <f>VLOOKUP(A:A,[1]TDSheet!$A:$G,7,0)</f>
        <v>0.09</v>
      </c>
      <c r="H63" s="1">
        <f>VLOOKUP(A:A,[1]TDSheet!$A:$H,8,0)</f>
        <v>45</v>
      </c>
      <c r="I63" s="15">
        <f>VLOOKUP(A:A,[2]TDSheet!$A:$F,6,0)</f>
        <v>192</v>
      </c>
      <c r="J63" s="15">
        <f t="shared" si="8"/>
        <v>-8</v>
      </c>
      <c r="K63" s="15" t="e">
        <f>VLOOKUP(A:A,[1]TDSheet!$A:$Q,17,0)</f>
        <v>#REF!</v>
      </c>
      <c r="L63" s="15" t="e">
        <f>VLOOKUP(A:A,[1]TDSheet!$A:$R,18,0)</f>
        <v>#REF!</v>
      </c>
      <c r="M63" s="15">
        <f>VLOOKUP(A:A,[1]TDSheet!$A:$T,20,0)</f>
        <v>40</v>
      </c>
      <c r="N63" s="15"/>
      <c r="O63" s="15"/>
      <c r="P63" s="15"/>
      <c r="Q63" s="15"/>
      <c r="R63" s="15"/>
      <c r="S63" s="15">
        <f t="shared" si="9"/>
        <v>36.799999999999997</v>
      </c>
      <c r="T63" s="17"/>
      <c r="U63" s="18" t="e">
        <f t="shared" si="10"/>
        <v>#REF!</v>
      </c>
      <c r="V63" s="15">
        <f t="shared" si="11"/>
        <v>8.2608695652173925</v>
      </c>
      <c r="W63" s="15"/>
      <c r="X63" s="15"/>
      <c r="Y63" s="15">
        <f>VLOOKUP(A:A,[1]TDSheet!$A:$Z,26,0)</f>
        <v>70.8</v>
      </c>
      <c r="Z63" s="15">
        <f>VLOOKUP(A:A,[1]TDSheet!$A:$AA,27,0)</f>
        <v>45.8</v>
      </c>
      <c r="AA63" s="15">
        <f>VLOOKUP(A:A,[1]TDSheet!$A:$S,19,0)</f>
        <v>42</v>
      </c>
      <c r="AB63" s="15">
        <f>VLOOKUP(A:A,[3]TDSheet!$A:$D,4,0)</f>
        <v>27</v>
      </c>
      <c r="AC63" s="15">
        <f>VLOOKUP(A:A,[1]TDSheet!$A:$AC,29,0)</f>
        <v>0</v>
      </c>
      <c r="AD63" s="15" t="e">
        <f>VLOOKUP(A:A,[1]TDSheet!$A:$AD,30,0)</f>
        <v>#N/A</v>
      </c>
      <c r="AE63" s="15">
        <f t="shared" si="12"/>
        <v>0</v>
      </c>
      <c r="AF63" s="15"/>
      <c r="AG63" s="15"/>
    </row>
    <row r="64" spans="1:33" s="1" customFormat="1" ht="11.1" customHeight="1" outlineLevel="1" x14ac:dyDescent="0.2">
      <c r="A64" s="7" t="s">
        <v>64</v>
      </c>
      <c r="B64" s="7" t="s">
        <v>8</v>
      </c>
      <c r="C64" s="8">
        <v>3</v>
      </c>
      <c r="D64" s="8">
        <v>1</v>
      </c>
      <c r="E64" s="8">
        <v>2</v>
      </c>
      <c r="F64" s="8">
        <v>2</v>
      </c>
      <c r="G64" s="14">
        <v>0</v>
      </c>
      <c r="H64" s="1" t="e">
        <f>VLOOKUP(A:A,[1]TDSheet!$A:$H,8,0)</f>
        <v>#N/A</v>
      </c>
      <c r="I64" s="15">
        <f>VLOOKUP(A:A,[2]TDSheet!$A:$F,6,0)</f>
        <v>2</v>
      </c>
      <c r="J64" s="15">
        <f t="shared" si="8"/>
        <v>0</v>
      </c>
      <c r="K64" s="15">
        <v>0</v>
      </c>
      <c r="L64" s="15">
        <v>0</v>
      </c>
      <c r="M64" s="15">
        <v>0</v>
      </c>
      <c r="N64" s="15"/>
      <c r="O64" s="15"/>
      <c r="P64" s="15"/>
      <c r="Q64" s="15"/>
      <c r="R64" s="15"/>
      <c r="S64" s="15">
        <f t="shared" si="9"/>
        <v>0.4</v>
      </c>
      <c r="T64" s="17"/>
      <c r="U64" s="18">
        <f t="shared" si="10"/>
        <v>5</v>
      </c>
      <c r="V64" s="15">
        <f t="shared" si="11"/>
        <v>5</v>
      </c>
      <c r="W64" s="15"/>
      <c r="X64" s="15"/>
      <c r="Y64" s="15">
        <v>0</v>
      </c>
      <c r="Z64" s="15">
        <v>0</v>
      </c>
      <c r="AA64" s="15">
        <v>0</v>
      </c>
      <c r="AB64" s="15">
        <f>VLOOKUP(A:A,[3]TDSheet!$A:$D,4,0)</f>
        <v>-3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2"/>
        <v>0</v>
      </c>
      <c r="AF64" s="15"/>
      <c r="AG64" s="15"/>
    </row>
    <row r="65" spans="1:33" s="1" customFormat="1" ht="11.1" customHeight="1" outlineLevel="1" x14ac:dyDescent="0.2">
      <c r="A65" s="7" t="s">
        <v>65</v>
      </c>
      <c r="B65" s="7" t="s">
        <v>9</v>
      </c>
      <c r="C65" s="8">
        <v>92.537999999999997</v>
      </c>
      <c r="D65" s="8">
        <v>170.887</v>
      </c>
      <c r="E65" s="8">
        <v>164.126</v>
      </c>
      <c r="F65" s="8">
        <v>99.299000000000007</v>
      </c>
      <c r="G65" s="1">
        <f>VLOOKUP(A:A,[1]TDSheet!$A:$G,7,0)</f>
        <v>1</v>
      </c>
      <c r="H65" s="1">
        <f>VLOOKUP(A:A,[1]TDSheet!$A:$H,8,0)</f>
        <v>45</v>
      </c>
      <c r="I65" s="15">
        <f>VLOOKUP(A:A,[2]TDSheet!$A:$F,6,0)</f>
        <v>156.5</v>
      </c>
      <c r="J65" s="15">
        <f t="shared" si="8"/>
        <v>7.6260000000000048</v>
      </c>
      <c r="K65" s="15">
        <f>VLOOKUP(A:A,[1]TDSheet!$A:$Q,17,0)</f>
        <v>40</v>
      </c>
      <c r="L65" s="15">
        <f>VLOOKUP(A:A,[1]TDSheet!$A:$R,18,0)</f>
        <v>40</v>
      </c>
      <c r="M65" s="15">
        <f>VLOOKUP(A:A,[1]TDSheet!$A:$T,20,0)</f>
        <v>30</v>
      </c>
      <c r="N65" s="15"/>
      <c r="O65" s="15"/>
      <c r="P65" s="15"/>
      <c r="Q65" s="15"/>
      <c r="R65" s="15"/>
      <c r="S65" s="15">
        <f t="shared" si="9"/>
        <v>32.825200000000002</v>
      </c>
      <c r="T65" s="17">
        <v>40</v>
      </c>
      <c r="U65" s="18">
        <f t="shared" si="10"/>
        <v>7.5947442818322504</v>
      </c>
      <c r="V65" s="15">
        <f t="shared" si="11"/>
        <v>3.025084386386069</v>
      </c>
      <c r="W65" s="15"/>
      <c r="X65" s="15"/>
      <c r="Y65" s="15">
        <f>VLOOKUP(A:A,[1]TDSheet!$A:$Z,26,0)</f>
        <v>27.0322</v>
      </c>
      <c r="Z65" s="15">
        <f>VLOOKUP(A:A,[1]TDSheet!$A:$AA,27,0)</f>
        <v>32.0458</v>
      </c>
      <c r="AA65" s="15">
        <f>VLOOKUP(A:A,[1]TDSheet!$A:$S,19,0)</f>
        <v>28.4206</v>
      </c>
      <c r="AB65" s="15">
        <f>VLOOKUP(A:A,[3]TDSheet!$A:$D,4,0)</f>
        <v>19.765999999999998</v>
      </c>
      <c r="AC65" s="15" t="str">
        <f>VLOOKUP(A:A,[1]TDSheet!$A:$AC,29,0)</f>
        <v>?</v>
      </c>
      <c r="AD65" s="15" t="e">
        <f>VLOOKUP(A:A,[1]TDSheet!$A:$AD,30,0)</f>
        <v>#N/A</v>
      </c>
      <c r="AE65" s="15">
        <f t="shared" si="12"/>
        <v>40</v>
      </c>
      <c r="AF65" s="15"/>
      <c r="AG65" s="15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722</v>
      </c>
      <c r="D66" s="8">
        <v>712</v>
      </c>
      <c r="E66" s="8">
        <v>835</v>
      </c>
      <c r="F66" s="8">
        <v>567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867</v>
      </c>
      <c r="J66" s="15">
        <f t="shared" si="8"/>
        <v>-32</v>
      </c>
      <c r="K66" s="15">
        <f>VLOOKUP(A:A,[1]TDSheet!$A:$Q,17,0)</f>
        <v>360</v>
      </c>
      <c r="L66" s="15">
        <f>VLOOKUP(A:A,[1]TDSheet!$A:$R,18,0)</f>
        <v>360</v>
      </c>
      <c r="M66" s="15">
        <f>VLOOKUP(A:A,[1]TDSheet!$A:$T,20,0)</f>
        <v>160</v>
      </c>
      <c r="N66" s="15"/>
      <c r="O66" s="15"/>
      <c r="P66" s="15"/>
      <c r="Q66" s="15"/>
      <c r="R66" s="15"/>
      <c r="S66" s="15">
        <f t="shared" si="9"/>
        <v>167</v>
      </c>
      <c r="T66" s="17">
        <v>120</v>
      </c>
      <c r="U66" s="18">
        <f t="shared" si="10"/>
        <v>9.3832335329341312</v>
      </c>
      <c r="V66" s="15">
        <f t="shared" si="11"/>
        <v>3.3952095808383231</v>
      </c>
      <c r="W66" s="15"/>
      <c r="X66" s="15"/>
      <c r="Y66" s="15">
        <f>VLOOKUP(A:A,[1]TDSheet!$A:$Z,26,0)</f>
        <v>183.8</v>
      </c>
      <c r="Z66" s="15">
        <f>VLOOKUP(A:A,[1]TDSheet!$A:$AA,27,0)</f>
        <v>114.8</v>
      </c>
      <c r="AA66" s="15">
        <f>VLOOKUP(A:A,[1]TDSheet!$A:$S,19,0)</f>
        <v>176.2</v>
      </c>
      <c r="AB66" s="15">
        <f>VLOOKUP(A:A,[3]TDSheet!$A:$D,4,0)</f>
        <v>96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42</v>
      </c>
      <c r="AF66" s="15"/>
      <c r="AG66" s="15"/>
    </row>
    <row r="67" spans="1:33" s="1" customFormat="1" ht="11.1" customHeight="1" outlineLevel="1" x14ac:dyDescent="0.2">
      <c r="A67" s="7" t="s">
        <v>87</v>
      </c>
      <c r="B67" s="7" t="s">
        <v>8</v>
      </c>
      <c r="C67" s="8"/>
      <c r="D67" s="8">
        <v>240</v>
      </c>
      <c r="E67" s="8">
        <v>6</v>
      </c>
      <c r="F67" s="8">
        <v>234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6</v>
      </c>
      <c r="J67" s="15">
        <f t="shared" si="8"/>
        <v>0</v>
      </c>
      <c r="K67" s="15" t="e">
        <f>VLOOKUP(A:A,[1]TDSheet!$A:$Q,17,0)</f>
        <v>#REF!</v>
      </c>
      <c r="L67" s="15" t="e">
        <f>VLOOKUP(A:A,[1]TDSheet!$A:$R,18,0)</f>
        <v>#REF!</v>
      </c>
      <c r="M67" s="15" t="e">
        <f>VLOOKUP(A:A,[1]TDSheet!$A:$T,20,0)</f>
        <v>#REF!</v>
      </c>
      <c r="N67" s="15"/>
      <c r="O67" s="15"/>
      <c r="P67" s="15"/>
      <c r="Q67" s="15"/>
      <c r="R67" s="15"/>
      <c r="S67" s="15">
        <f t="shared" si="9"/>
        <v>1.2</v>
      </c>
      <c r="T67" s="17"/>
      <c r="U67" s="18" t="e">
        <f t="shared" si="10"/>
        <v>#REF!</v>
      </c>
      <c r="V67" s="15">
        <f t="shared" si="11"/>
        <v>195</v>
      </c>
      <c r="W67" s="15"/>
      <c r="X67" s="15"/>
      <c r="Y67" s="15">
        <f>VLOOKUP(A:A,[1]TDSheet!$A:$Z,26,0)</f>
        <v>0</v>
      </c>
      <c r="Z67" s="15">
        <f>VLOOKUP(A:A,[1]TDSheet!$A:$AA,27,0)</f>
        <v>0</v>
      </c>
      <c r="AA67" s="15">
        <f>VLOOKUP(A:A,[1]TDSheet!$A:$S,19,0)</f>
        <v>0</v>
      </c>
      <c r="AB67" s="15">
        <f>VLOOKUP(A:A,[3]TDSheet!$A:$D,4,0)</f>
        <v>6</v>
      </c>
      <c r="AC67" s="15" t="e">
        <f>VLOOKUP(A:A,[1]TDSheet!$A:$AC,29,0)</f>
        <v>#N/A</v>
      </c>
      <c r="AD67" s="15" t="e">
        <f>VLOOKUP(A:A,[1]TDSheet!$A:$AD,30,0)</f>
        <v>#N/A</v>
      </c>
      <c r="AE67" s="15">
        <f t="shared" si="12"/>
        <v>0</v>
      </c>
      <c r="AF67" s="15"/>
      <c r="AG67" s="15"/>
    </row>
    <row r="68" spans="1:33" s="1" customFormat="1" ht="11.1" customHeight="1" outlineLevel="1" x14ac:dyDescent="0.2">
      <c r="A68" s="7" t="s">
        <v>67</v>
      </c>
      <c r="B68" s="7" t="s">
        <v>8</v>
      </c>
      <c r="C68" s="8">
        <v>16</v>
      </c>
      <c r="D68" s="8"/>
      <c r="E68" s="8">
        <v>15</v>
      </c>
      <c r="F68" s="8">
        <v>1</v>
      </c>
      <c r="G68" s="1">
        <f>VLOOKUP(A:A,[1]TDSheet!$A:$G,7,0)</f>
        <v>0</v>
      </c>
      <c r="H68" s="1">
        <f>VLOOKUP(A:A,[1]TDSheet!$A:$H,8,0)</f>
        <v>60</v>
      </c>
      <c r="I68" s="15">
        <f>VLOOKUP(A:A,[2]TDSheet!$A:$F,6,0)</f>
        <v>15</v>
      </c>
      <c r="J68" s="15">
        <f t="shared" si="8"/>
        <v>0</v>
      </c>
      <c r="K68" s="15" t="e">
        <f>VLOOKUP(A:A,[1]TDSheet!$A:$Q,17,0)</f>
        <v>#REF!</v>
      </c>
      <c r="L68" s="15" t="e">
        <f>VLOOKUP(A:A,[1]TDSheet!$A:$R,18,0)</f>
        <v>#REF!</v>
      </c>
      <c r="M68" s="15" t="e">
        <f>VLOOKUP(A:A,[1]TDSheet!$A:$T,20,0)</f>
        <v>#REF!</v>
      </c>
      <c r="N68" s="15"/>
      <c r="O68" s="15"/>
      <c r="P68" s="15"/>
      <c r="Q68" s="15"/>
      <c r="R68" s="15"/>
      <c r="S68" s="15">
        <f t="shared" si="9"/>
        <v>3</v>
      </c>
      <c r="T68" s="17"/>
      <c r="U68" s="18" t="e">
        <f t="shared" si="10"/>
        <v>#REF!</v>
      </c>
      <c r="V68" s="15">
        <f t="shared" si="11"/>
        <v>0.33333333333333331</v>
      </c>
      <c r="W68" s="15"/>
      <c r="X68" s="15"/>
      <c r="Y68" s="15">
        <f>VLOOKUP(A:A,[1]TDSheet!$A:$Z,26,0)</f>
        <v>4.8</v>
      </c>
      <c r="Z68" s="15">
        <f>VLOOKUP(A:A,[1]TDSheet!$A:$AA,27,0)</f>
        <v>6.6</v>
      </c>
      <c r="AA68" s="15">
        <f>VLOOKUP(A:A,[1]TDSheet!$A:$S,19,0)</f>
        <v>4.4000000000000004</v>
      </c>
      <c r="AB68" s="15">
        <v>0</v>
      </c>
      <c r="AC68" s="15" t="str">
        <f>VLOOKUP(A:A,[1]TDSheet!$A:$AC,29,0)</f>
        <v>не зак</v>
      </c>
      <c r="AD68" s="15" t="str">
        <f>VLOOKUP(A:A,[1]TDSheet!$A:$AD,30,0)</f>
        <v>не зак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7" t="s">
        <v>68</v>
      </c>
      <c r="B69" s="7" t="s">
        <v>9</v>
      </c>
      <c r="C69" s="8">
        <v>46.219000000000001</v>
      </c>
      <c r="D69" s="8">
        <v>79.153999999999996</v>
      </c>
      <c r="E69" s="8">
        <v>74.334000000000003</v>
      </c>
      <c r="F69" s="8">
        <v>47.984999999999999</v>
      </c>
      <c r="G69" s="1">
        <f>VLOOKUP(A:A,[1]TDSheet!$A:$G,7,0)</f>
        <v>1</v>
      </c>
      <c r="H69" s="1">
        <f>VLOOKUP(A:A,[1]TDSheet!$A:$H,8,0)</f>
        <v>45</v>
      </c>
      <c r="I69" s="15">
        <f>VLOOKUP(A:A,[2]TDSheet!$A:$F,6,0)</f>
        <v>74.099999999999994</v>
      </c>
      <c r="J69" s="15">
        <f t="shared" si="8"/>
        <v>0.23400000000000887</v>
      </c>
      <c r="K69" s="15">
        <f>VLOOKUP(A:A,[1]TDSheet!$A:$Q,17,0)</f>
        <v>20</v>
      </c>
      <c r="L69" s="15" t="e">
        <f>VLOOKUP(A:A,[1]TDSheet!$A:$R,18,0)</f>
        <v>#REF!</v>
      </c>
      <c r="M69" s="15">
        <f>VLOOKUP(A:A,[1]TDSheet!$A:$T,20,0)</f>
        <v>20</v>
      </c>
      <c r="N69" s="15"/>
      <c r="O69" s="15"/>
      <c r="P69" s="15"/>
      <c r="Q69" s="15"/>
      <c r="R69" s="15"/>
      <c r="S69" s="15">
        <f t="shared" si="9"/>
        <v>14.866800000000001</v>
      </c>
      <c r="T69" s="17">
        <v>30</v>
      </c>
      <c r="U69" s="18" t="e">
        <f t="shared" si="10"/>
        <v>#REF!</v>
      </c>
      <c r="V69" s="15">
        <f t="shared" si="11"/>
        <v>3.2276616353216561</v>
      </c>
      <c r="W69" s="15"/>
      <c r="X69" s="15"/>
      <c r="Y69" s="15">
        <f>VLOOKUP(A:A,[1]TDSheet!$A:$Z,26,0)</f>
        <v>13.108600000000001</v>
      </c>
      <c r="Z69" s="15">
        <f>VLOOKUP(A:A,[1]TDSheet!$A:$AA,27,0)</f>
        <v>14.037799999999999</v>
      </c>
      <c r="AA69" s="15">
        <f>VLOOKUP(A:A,[1]TDSheet!$A:$S,19,0)</f>
        <v>12.053000000000001</v>
      </c>
      <c r="AB69" s="15">
        <f>VLOOKUP(A:A,[3]TDSheet!$A:$D,4,0)</f>
        <v>15.507</v>
      </c>
      <c r="AC69" s="15">
        <f>VLOOKUP(A:A,[1]TDSheet!$A:$AC,29,0)</f>
        <v>0</v>
      </c>
      <c r="AD69" s="15" t="e">
        <f>VLOOKUP(A:A,[1]TDSheet!$A:$AD,30,0)</f>
        <v>#N/A</v>
      </c>
      <c r="AE69" s="15">
        <f t="shared" si="12"/>
        <v>30</v>
      </c>
      <c r="AF69" s="15"/>
      <c r="AG69" s="15"/>
    </row>
    <row r="70" spans="1:33" s="1" customFormat="1" ht="11.1" customHeight="1" outlineLevel="1" x14ac:dyDescent="0.2">
      <c r="A70" s="7" t="s">
        <v>69</v>
      </c>
      <c r="B70" s="7" t="s">
        <v>8</v>
      </c>
      <c r="C70" s="8">
        <v>784</v>
      </c>
      <c r="D70" s="8">
        <v>2155</v>
      </c>
      <c r="E70" s="8">
        <v>1440</v>
      </c>
      <c r="F70" s="8">
        <v>1470</v>
      </c>
      <c r="G70" s="1">
        <f>VLOOKUP(A:A,[1]TDSheet!$A:$G,7,0)</f>
        <v>0.28000000000000003</v>
      </c>
      <c r="H70" s="1">
        <f>VLOOKUP(A:A,[1]TDSheet!$A:$H,8,0)</f>
        <v>45</v>
      </c>
      <c r="I70" s="15">
        <f>VLOOKUP(A:A,[2]TDSheet!$A:$F,6,0)</f>
        <v>1471</v>
      </c>
      <c r="J70" s="15">
        <f t="shared" si="8"/>
        <v>-31</v>
      </c>
      <c r="K70" s="15" t="e">
        <f>VLOOKUP(A:A,[1]TDSheet!$A:$Q,17,0)</f>
        <v>#REF!</v>
      </c>
      <c r="L70" s="15">
        <f>VLOOKUP(A:A,[1]TDSheet!$A:$R,18,0)</f>
        <v>400</v>
      </c>
      <c r="M70" s="15">
        <f>VLOOKUP(A:A,[1]TDSheet!$A:$T,20,0)</f>
        <v>280</v>
      </c>
      <c r="N70" s="15"/>
      <c r="O70" s="15"/>
      <c r="P70" s="15"/>
      <c r="Q70" s="15"/>
      <c r="R70" s="15"/>
      <c r="S70" s="15">
        <f t="shared" si="9"/>
        <v>288</v>
      </c>
      <c r="T70" s="17"/>
      <c r="U70" s="18" t="e">
        <f t="shared" si="10"/>
        <v>#REF!</v>
      </c>
      <c r="V70" s="15">
        <f t="shared" si="11"/>
        <v>5.104166666666667</v>
      </c>
      <c r="W70" s="15"/>
      <c r="X70" s="15"/>
      <c r="Y70" s="15">
        <f>VLOOKUP(A:A,[1]TDSheet!$A:$Z,26,0)</f>
        <v>271.8</v>
      </c>
      <c r="Z70" s="15">
        <f>VLOOKUP(A:A,[1]TDSheet!$A:$AA,27,0)</f>
        <v>290.60000000000002</v>
      </c>
      <c r="AA70" s="15">
        <f>VLOOKUP(A:A,[1]TDSheet!$A:$S,19,0)</f>
        <v>280.39999999999998</v>
      </c>
      <c r="AB70" s="15">
        <f>VLOOKUP(A:A,[3]TDSheet!$A:$D,4,0)</f>
        <v>350</v>
      </c>
      <c r="AC70" s="15">
        <f>VLOOKUP(A:A,[1]TDSheet!$A:$AC,29,0)</f>
        <v>0</v>
      </c>
      <c r="AD70" s="15" t="e">
        <f>VLOOKUP(A:A,[1]TDSheet!$A:$AD,30,0)</f>
        <v>#N/A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70</v>
      </c>
      <c r="B71" s="7" t="s">
        <v>8</v>
      </c>
      <c r="C71" s="8">
        <v>242</v>
      </c>
      <c r="D71" s="8">
        <v>804</v>
      </c>
      <c r="E71" s="8">
        <v>616</v>
      </c>
      <c r="F71" s="8">
        <v>421</v>
      </c>
      <c r="G71" s="1">
        <f>VLOOKUP(A:A,[1]TDSheet!$A:$G,7,0)</f>
        <v>0.28000000000000003</v>
      </c>
      <c r="H71" s="1">
        <f>VLOOKUP(A:A,[1]TDSheet!$A:$H,8,0)</f>
        <v>45</v>
      </c>
      <c r="I71" s="15">
        <f>VLOOKUP(A:A,[2]TDSheet!$A:$F,6,0)</f>
        <v>626</v>
      </c>
      <c r="J71" s="15">
        <f t="shared" si="8"/>
        <v>-10</v>
      </c>
      <c r="K71" s="15">
        <f>VLOOKUP(A:A,[1]TDSheet!$A:$Q,17,0)</f>
        <v>160</v>
      </c>
      <c r="L71" s="15" t="e">
        <f>VLOOKUP(A:A,[1]TDSheet!$A:$R,18,0)</f>
        <v>#REF!</v>
      </c>
      <c r="M71" s="15">
        <f>VLOOKUP(A:A,[1]TDSheet!$A:$T,20,0)</f>
        <v>280</v>
      </c>
      <c r="N71" s="15"/>
      <c r="O71" s="15"/>
      <c r="P71" s="15"/>
      <c r="Q71" s="15"/>
      <c r="R71" s="15"/>
      <c r="S71" s="15">
        <f t="shared" si="9"/>
        <v>123.2</v>
      </c>
      <c r="T71" s="17">
        <v>120</v>
      </c>
      <c r="U71" s="18" t="e">
        <f t="shared" si="10"/>
        <v>#REF!</v>
      </c>
      <c r="V71" s="15">
        <f t="shared" si="11"/>
        <v>3.4172077922077921</v>
      </c>
      <c r="W71" s="15"/>
      <c r="X71" s="15"/>
      <c r="Y71" s="15">
        <f>VLOOKUP(A:A,[1]TDSheet!$A:$Z,26,0)</f>
        <v>85.8</v>
      </c>
      <c r="Z71" s="15">
        <f>VLOOKUP(A:A,[1]TDSheet!$A:$AA,27,0)</f>
        <v>101.2</v>
      </c>
      <c r="AA71" s="15">
        <f>VLOOKUP(A:A,[1]TDSheet!$A:$S,19,0)</f>
        <v>115.6</v>
      </c>
      <c r="AB71" s="15">
        <f>VLOOKUP(A:A,[3]TDSheet!$A:$D,4,0)</f>
        <v>153</v>
      </c>
      <c r="AC71" s="15">
        <f>VLOOKUP(A:A,[1]TDSheet!$A:$AC,29,0)</f>
        <v>0</v>
      </c>
      <c r="AD71" s="15" t="e">
        <f>VLOOKUP(A:A,[1]TDSheet!$A:$AD,30,0)</f>
        <v>#N/A</v>
      </c>
      <c r="AE71" s="15">
        <f t="shared" si="12"/>
        <v>33.6</v>
      </c>
      <c r="AF71" s="15"/>
      <c r="AG71" s="15"/>
    </row>
    <row r="72" spans="1:33" s="1" customFormat="1" ht="11.1" customHeight="1" outlineLevel="1" x14ac:dyDescent="0.2">
      <c r="A72" s="7" t="s">
        <v>71</v>
      </c>
      <c r="B72" s="7" t="s">
        <v>8</v>
      </c>
      <c r="C72" s="8">
        <v>1377</v>
      </c>
      <c r="D72" s="8">
        <v>3203</v>
      </c>
      <c r="E72" s="8">
        <v>3035</v>
      </c>
      <c r="F72" s="8">
        <v>1433</v>
      </c>
      <c r="G72" s="1">
        <f>VLOOKUP(A:A,[1]TDSheet!$A:$G,7,0)</f>
        <v>0.35</v>
      </c>
      <c r="H72" s="1">
        <f>VLOOKUP(A:A,[1]TDSheet!$A:$H,8,0)</f>
        <v>45</v>
      </c>
      <c r="I72" s="15">
        <f>VLOOKUP(A:A,[2]TDSheet!$A:$F,6,0)</f>
        <v>3147</v>
      </c>
      <c r="J72" s="15">
        <f t="shared" ref="J72:J89" si="13">E72-I72</f>
        <v>-112</v>
      </c>
      <c r="K72" s="15">
        <f>VLOOKUP(A:A,[1]TDSheet!$A:$Q,17,0)</f>
        <v>800</v>
      </c>
      <c r="L72" s="15">
        <f>VLOOKUP(A:A,[1]TDSheet!$A:$R,18,0)</f>
        <v>600</v>
      </c>
      <c r="M72" s="15">
        <f>VLOOKUP(A:A,[1]TDSheet!$A:$T,20,0)</f>
        <v>800</v>
      </c>
      <c r="N72" s="15"/>
      <c r="O72" s="15"/>
      <c r="P72" s="15"/>
      <c r="Q72" s="15"/>
      <c r="R72" s="15"/>
      <c r="S72" s="15">
        <f t="shared" ref="S72:S89" si="14">E72/5</f>
        <v>607</v>
      </c>
      <c r="T72" s="17">
        <v>920</v>
      </c>
      <c r="U72" s="18">
        <f t="shared" ref="U72:U89" si="15">(F72+K72+L72+M72+T72)/S72</f>
        <v>7.5008237232289954</v>
      </c>
      <c r="V72" s="15">
        <f t="shared" ref="V72:V89" si="16">F72/S72</f>
        <v>2.3607907742998351</v>
      </c>
      <c r="W72" s="15"/>
      <c r="X72" s="15"/>
      <c r="Y72" s="15">
        <f>VLOOKUP(A:A,[1]TDSheet!$A:$Z,26,0)</f>
        <v>450.8</v>
      </c>
      <c r="Z72" s="15">
        <f>VLOOKUP(A:A,[1]TDSheet!$A:$AA,27,0)</f>
        <v>445.6</v>
      </c>
      <c r="AA72" s="15">
        <f>VLOOKUP(A:A,[1]TDSheet!$A:$S,19,0)</f>
        <v>508.4</v>
      </c>
      <c r="AB72" s="15">
        <f>VLOOKUP(A:A,[3]TDSheet!$A:$D,4,0)</f>
        <v>859</v>
      </c>
      <c r="AC72" s="15">
        <f>VLOOKUP(A:A,[1]TDSheet!$A:$AC,29,0)</f>
        <v>0</v>
      </c>
      <c r="AD72" s="15" t="e">
        <f>VLOOKUP(A:A,[1]TDSheet!$A:$AD,30,0)</f>
        <v>#N/A</v>
      </c>
      <c r="AE72" s="15">
        <f t="shared" ref="AE72:AE89" si="17">T72*G72</f>
        <v>322</v>
      </c>
      <c r="AF72" s="15"/>
      <c r="AG72" s="15"/>
    </row>
    <row r="73" spans="1:33" s="1" customFormat="1" ht="11.1" customHeight="1" outlineLevel="1" x14ac:dyDescent="0.2">
      <c r="A73" s="7" t="s">
        <v>72</v>
      </c>
      <c r="B73" s="7" t="s">
        <v>8</v>
      </c>
      <c r="C73" s="8">
        <v>1665</v>
      </c>
      <c r="D73" s="8">
        <v>2319</v>
      </c>
      <c r="E73" s="8">
        <v>2231</v>
      </c>
      <c r="F73" s="8">
        <v>1726</v>
      </c>
      <c r="G73" s="1">
        <f>VLOOKUP(A:A,[1]TDSheet!$A:$G,7,0)</f>
        <v>0.28000000000000003</v>
      </c>
      <c r="H73" s="1">
        <f>VLOOKUP(A:A,[1]TDSheet!$A:$H,8,0)</f>
        <v>45</v>
      </c>
      <c r="I73" s="15">
        <f>VLOOKUP(A:A,[2]TDSheet!$A:$F,6,0)</f>
        <v>2266</v>
      </c>
      <c r="J73" s="15">
        <f t="shared" si="13"/>
        <v>-35</v>
      </c>
      <c r="K73" s="15" t="e">
        <f>VLOOKUP(A:A,[1]TDSheet!$A:$Q,17,0)</f>
        <v>#REF!</v>
      </c>
      <c r="L73" s="15">
        <f>VLOOKUP(A:A,[1]TDSheet!$A:$R,18,0)</f>
        <v>600</v>
      </c>
      <c r="M73" s="15">
        <f>VLOOKUP(A:A,[1]TDSheet!$A:$T,20,0)</f>
        <v>600</v>
      </c>
      <c r="N73" s="15"/>
      <c r="O73" s="15"/>
      <c r="P73" s="15"/>
      <c r="Q73" s="15"/>
      <c r="R73" s="15"/>
      <c r="S73" s="15">
        <f t="shared" si="14"/>
        <v>446.2</v>
      </c>
      <c r="T73" s="17">
        <v>400</v>
      </c>
      <c r="U73" s="18" t="e">
        <f t="shared" si="15"/>
        <v>#REF!</v>
      </c>
      <c r="V73" s="15">
        <f t="shared" si="16"/>
        <v>3.8682205289108023</v>
      </c>
      <c r="W73" s="15"/>
      <c r="X73" s="15"/>
      <c r="Y73" s="15">
        <f>VLOOKUP(A:A,[1]TDSheet!$A:$Z,26,0)</f>
        <v>431.2</v>
      </c>
      <c r="Z73" s="15">
        <f>VLOOKUP(A:A,[1]TDSheet!$A:$AA,27,0)</f>
        <v>389.6</v>
      </c>
      <c r="AA73" s="15">
        <f>VLOOKUP(A:A,[1]TDSheet!$A:$S,19,0)</f>
        <v>396.4</v>
      </c>
      <c r="AB73" s="15">
        <f>VLOOKUP(A:A,[3]TDSheet!$A:$D,4,0)</f>
        <v>599</v>
      </c>
      <c r="AC73" s="15">
        <f>VLOOKUP(A:A,[1]TDSheet!$A:$AC,29,0)</f>
        <v>0</v>
      </c>
      <c r="AD73" s="15" t="e">
        <f>VLOOKUP(A:A,[1]TDSheet!$A:$AD,30,0)</f>
        <v>#N/A</v>
      </c>
      <c r="AE73" s="15">
        <f t="shared" si="17"/>
        <v>112.00000000000001</v>
      </c>
      <c r="AF73" s="15"/>
      <c r="AG73" s="15"/>
    </row>
    <row r="74" spans="1:33" s="1" customFormat="1" ht="11.1" customHeight="1" outlineLevel="1" x14ac:dyDescent="0.2">
      <c r="A74" s="7" t="s">
        <v>73</v>
      </c>
      <c r="B74" s="7" t="s">
        <v>8</v>
      </c>
      <c r="C74" s="8">
        <v>4482</v>
      </c>
      <c r="D74" s="8">
        <v>6366</v>
      </c>
      <c r="E74" s="8">
        <v>5470</v>
      </c>
      <c r="F74" s="8">
        <v>5282</v>
      </c>
      <c r="G74" s="1">
        <f>VLOOKUP(A:A,[1]TDSheet!$A:$G,7,0)</f>
        <v>0.35</v>
      </c>
      <c r="H74" s="1">
        <f>VLOOKUP(A:A,[1]TDSheet!$A:$H,8,0)</f>
        <v>45</v>
      </c>
      <c r="I74" s="15">
        <f>VLOOKUP(A:A,[2]TDSheet!$A:$F,6,0)</f>
        <v>5547</v>
      </c>
      <c r="J74" s="15">
        <f t="shared" si="13"/>
        <v>-77</v>
      </c>
      <c r="K74" s="15">
        <f>VLOOKUP(A:A,[1]TDSheet!$A:$Q,17,0)</f>
        <v>1200</v>
      </c>
      <c r="L74" s="15">
        <f>VLOOKUP(A:A,[1]TDSheet!$A:$R,18,0)</f>
        <v>1200</v>
      </c>
      <c r="M74" s="15">
        <f>VLOOKUP(A:A,[1]TDSheet!$A:$T,20,0)</f>
        <v>2000</v>
      </c>
      <c r="N74" s="15"/>
      <c r="O74" s="15"/>
      <c r="P74" s="15"/>
      <c r="Q74" s="15"/>
      <c r="R74" s="15"/>
      <c r="S74" s="15">
        <f t="shared" si="14"/>
        <v>1094</v>
      </c>
      <c r="T74" s="17"/>
      <c r="U74" s="18">
        <f t="shared" si="15"/>
        <v>8.8500914076782458</v>
      </c>
      <c r="V74" s="15">
        <f t="shared" si="16"/>
        <v>4.8281535648994511</v>
      </c>
      <c r="W74" s="15"/>
      <c r="X74" s="15"/>
      <c r="Y74" s="15">
        <f>VLOOKUP(A:A,[1]TDSheet!$A:$Z,26,0)</f>
        <v>1192.4000000000001</v>
      </c>
      <c r="Z74" s="15">
        <f>VLOOKUP(A:A,[1]TDSheet!$A:$AA,27,0)</f>
        <v>1227.2</v>
      </c>
      <c r="AA74" s="15">
        <f>VLOOKUP(A:A,[1]TDSheet!$A:$S,19,0)</f>
        <v>1198</v>
      </c>
      <c r="AB74" s="15">
        <f>VLOOKUP(A:A,[3]TDSheet!$A:$D,4,0)</f>
        <v>1396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74</v>
      </c>
      <c r="B75" s="7" t="s">
        <v>8</v>
      </c>
      <c r="C75" s="8">
        <v>217</v>
      </c>
      <c r="D75" s="8">
        <v>807</v>
      </c>
      <c r="E75" s="8">
        <v>579</v>
      </c>
      <c r="F75" s="8">
        <v>439</v>
      </c>
      <c r="G75" s="1">
        <f>VLOOKUP(A:A,[1]TDSheet!$A:$G,7,0)</f>
        <v>0.28000000000000003</v>
      </c>
      <c r="H75" s="1">
        <f>VLOOKUP(A:A,[1]TDSheet!$A:$H,8,0)</f>
        <v>45</v>
      </c>
      <c r="I75" s="15">
        <f>VLOOKUP(A:A,[2]TDSheet!$A:$F,6,0)</f>
        <v>593</v>
      </c>
      <c r="J75" s="15">
        <f t="shared" si="13"/>
        <v>-14</v>
      </c>
      <c r="K75" s="15" t="e">
        <f>VLOOKUP(A:A,[1]TDSheet!$A:$Q,17,0)</f>
        <v>#REF!</v>
      </c>
      <c r="L75" s="15">
        <f>VLOOKUP(A:A,[1]TDSheet!$A:$R,18,0)</f>
        <v>120</v>
      </c>
      <c r="M75" s="15">
        <f>VLOOKUP(A:A,[1]TDSheet!$A:$T,20,0)</f>
        <v>200</v>
      </c>
      <c r="N75" s="15"/>
      <c r="O75" s="15"/>
      <c r="P75" s="15"/>
      <c r="Q75" s="15"/>
      <c r="R75" s="15"/>
      <c r="S75" s="15">
        <f t="shared" si="14"/>
        <v>115.8</v>
      </c>
      <c r="T75" s="17">
        <v>120</v>
      </c>
      <c r="U75" s="18" t="e">
        <f t="shared" si="15"/>
        <v>#REF!</v>
      </c>
      <c r="V75" s="15">
        <f t="shared" si="16"/>
        <v>3.7910189982728846</v>
      </c>
      <c r="W75" s="15"/>
      <c r="X75" s="15"/>
      <c r="Y75" s="15">
        <f>VLOOKUP(A:A,[1]TDSheet!$A:$Z,26,0)</f>
        <v>80.2</v>
      </c>
      <c r="Z75" s="15">
        <f>VLOOKUP(A:A,[1]TDSheet!$A:$AA,27,0)</f>
        <v>87.6</v>
      </c>
      <c r="AA75" s="15">
        <f>VLOOKUP(A:A,[1]TDSheet!$A:$S,19,0)</f>
        <v>103.8</v>
      </c>
      <c r="AB75" s="15">
        <f>VLOOKUP(A:A,[3]TDSheet!$A:$D,4,0)</f>
        <v>126</v>
      </c>
      <c r="AC75" s="15">
        <f>VLOOKUP(A:A,[1]TDSheet!$A:$AC,29,0)</f>
        <v>0</v>
      </c>
      <c r="AD75" s="15" t="e">
        <f>VLOOKUP(A:A,[1]TDSheet!$A:$AD,30,0)</f>
        <v>#N/A</v>
      </c>
      <c r="AE75" s="15">
        <f t="shared" si="17"/>
        <v>33.6</v>
      </c>
      <c r="AF75" s="15"/>
      <c r="AG75" s="15"/>
    </row>
    <row r="76" spans="1:33" s="1" customFormat="1" ht="11.1" customHeight="1" outlineLevel="1" x14ac:dyDescent="0.2">
      <c r="A76" s="7" t="s">
        <v>75</v>
      </c>
      <c r="B76" s="7" t="s">
        <v>8</v>
      </c>
      <c r="C76" s="8">
        <v>4525</v>
      </c>
      <c r="D76" s="8">
        <v>5748</v>
      </c>
      <c r="E76" s="8">
        <v>5774</v>
      </c>
      <c r="F76" s="8">
        <v>4380</v>
      </c>
      <c r="G76" s="1">
        <f>VLOOKUP(A:A,[1]TDSheet!$A:$G,7,0)</f>
        <v>0.35</v>
      </c>
      <c r="H76" s="1">
        <f>VLOOKUP(A:A,[1]TDSheet!$A:$H,8,0)</f>
        <v>45</v>
      </c>
      <c r="I76" s="15">
        <f>VLOOKUP(A:A,[2]TDSheet!$A:$F,6,0)</f>
        <v>5893</v>
      </c>
      <c r="J76" s="15">
        <f t="shared" si="13"/>
        <v>-119</v>
      </c>
      <c r="K76" s="15">
        <f>VLOOKUP(A:A,[1]TDSheet!$A:$Q,17,0)</f>
        <v>1000</v>
      </c>
      <c r="L76" s="15">
        <f>VLOOKUP(A:A,[1]TDSheet!$A:$R,18,0)</f>
        <v>1000</v>
      </c>
      <c r="M76" s="15">
        <f>VLOOKUP(A:A,[1]TDSheet!$A:$T,20,0)</f>
        <v>1600</v>
      </c>
      <c r="N76" s="15"/>
      <c r="O76" s="15"/>
      <c r="P76" s="15"/>
      <c r="Q76" s="15"/>
      <c r="R76" s="15"/>
      <c r="S76" s="15">
        <f t="shared" si="14"/>
        <v>1154.8</v>
      </c>
      <c r="T76" s="17">
        <v>680</v>
      </c>
      <c r="U76" s="18">
        <f t="shared" si="15"/>
        <v>7.4991340491860061</v>
      </c>
      <c r="V76" s="15">
        <f t="shared" si="16"/>
        <v>3.7928645652926916</v>
      </c>
      <c r="W76" s="15"/>
      <c r="X76" s="15"/>
      <c r="Y76" s="15">
        <f>VLOOKUP(A:A,[1]TDSheet!$A:$Z,26,0)</f>
        <v>1139</v>
      </c>
      <c r="Z76" s="15">
        <f>VLOOKUP(A:A,[1]TDSheet!$A:$AA,27,0)</f>
        <v>1221.8</v>
      </c>
      <c r="AA76" s="15">
        <f>VLOOKUP(A:A,[1]TDSheet!$A:$S,19,0)</f>
        <v>1068.8</v>
      </c>
      <c r="AB76" s="15">
        <f>VLOOKUP(A:A,[3]TDSheet!$A:$D,4,0)</f>
        <v>1836</v>
      </c>
      <c r="AC76" s="15">
        <f>VLOOKUP(A:A,[1]TDSheet!$A:$AC,29,0)</f>
        <v>0</v>
      </c>
      <c r="AD76" s="15" t="e">
        <f>VLOOKUP(A:A,[1]TDSheet!$A:$AD,30,0)</f>
        <v>#N/A</v>
      </c>
      <c r="AE76" s="15">
        <f t="shared" si="17"/>
        <v>237.99999999999997</v>
      </c>
      <c r="AF76" s="15"/>
      <c r="AG76" s="15"/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959</v>
      </c>
      <c r="D77" s="8">
        <v>1866</v>
      </c>
      <c r="E77" s="8">
        <v>1609</v>
      </c>
      <c r="F77" s="8">
        <v>1185</v>
      </c>
      <c r="G77" s="1">
        <f>VLOOKUP(A:A,[1]TDSheet!$A:$G,7,0)</f>
        <v>0.41</v>
      </c>
      <c r="H77" s="1">
        <f>VLOOKUP(A:A,[1]TDSheet!$A:$H,8,0)</f>
        <v>45</v>
      </c>
      <c r="I77" s="15">
        <f>VLOOKUP(A:A,[2]TDSheet!$A:$F,6,0)</f>
        <v>1645</v>
      </c>
      <c r="J77" s="15">
        <f t="shared" si="13"/>
        <v>-36</v>
      </c>
      <c r="K77" s="15">
        <f>VLOOKUP(A:A,[1]TDSheet!$A:$Q,17,0)</f>
        <v>600</v>
      </c>
      <c r="L77" s="15">
        <f>VLOOKUP(A:A,[1]TDSheet!$A:$R,18,0)</f>
        <v>280</v>
      </c>
      <c r="M77" s="15">
        <f>VLOOKUP(A:A,[1]TDSheet!$A:$T,20,0)</f>
        <v>360</v>
      </c>
      <c r="N77" s="15"/>
      <c r="O77" s="15"/>
      <c r="P77" s="15"/>
      <c r="Q77" s="15"/>
      <c r="R77" s="15"/>
      <c r="S77" s="15">
        <f t="shared" si="14"/>
        <v>321.8</v>
      </c>
      <c r="T77" s="17"/>
      <c r="U77" s="18">
        <f t="shared" si="15"/>
        <v>7.5357364822871347</v>
      </c>
      <c r="V77" s="15">
        <f t="shared" si="16"/>
        <v>3.6824114356743318</v>
      </c>
      <c r="W77" s="15"/>
      <c r="X77" s="15"/>
      <c r="Y77" s="15">
        <f>VLOOKUP(A:A,[1]TDSheet!$A:$Z,26,0)</f>
        <v>288.39999999999998</v>
      </c>
      <c r="Z77" s="15">
        <f>VLOOKUP(A:A,[1]TDSheet!$A:$AA,27,0)</f>
        <v>355.6</v>
      </c>
      <c r="AA77" s="15">
        <f>VLOOKUP(A:A,[1]TDSheet!$A:$S,19,0)</f>
        <v>337.2</v>
      </c>
      <c r="AB77" s="15">
        <f>VLOOKUP(A:A,[3]TDSheet!$A:$D,4,0)</f>
        <v>370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77</v>
      </c>
      <c r="B78" s="7" t="s">
        <v>8</v>
      </c>
      <c r="C78" s="8">
        <v>379</v>
      </c>
      <c r="D78" s="8">
        <v>672</v>
      </c>
      <c r="E78" s="20">
        <v>779</v>
      </c>
      <c r="F78" s="20">
        <v>427</v>
      </c>
      <c r="G78" s="1">
        <f>VLOOKUP(A:A,[1]TDSheet!$A:$G,7,0)</f>
        <v>0.5</v>
      </c>
      <c r="H78" s="1">
        <f>VLOOKUP(A:A,[1]TDSheet!$A:$H,8,0)</f>
        <v>0.6</v>
      </c>
      <c r="I78" s="15">
        <f>VLOOKUP(A:A,[2]TDSheet!$A:$F,6,0)</f>
        <v>781</v>
      </c>
      <c r="J78" s="15">
        <f t="shared" si="13"/>
        <v>-2</v>
      </c>
      <c r="K78" s="15">
        <f>VLOOKUP(A:A,[1]TDSheet!$A:$Q,17,0)</f>
        <v>240</v>
      </c>
      <c r="L78" s="15">
        <f>VLOOKUP(A:A,[1]TDSheet!$A:$R,18,0)</f>
        <v>200</v>
      </c>
      <c r="M78" s="15">
        <f>VLOOKUP(A:A,[1]TDSheet!$A:$T,20,0)</f>
        <v>120</v>
      </c>
      <c r="N78" s="15"/>
      <c r="O78" s="15"/>
      <c r="P78" s="15"/>
      <c r="Q78" s="15"/>
      <c r="R78" s="15"/>
      <c r="S78" s="15">
        <f t="shared" si="14"/>
        <v>155.80000000000001</v>
      </c>
      <c r="T78" s="17">
        <v>160</v>
      </c>
      <c r="U78" s="18">
        <f t="shared" si="15"/>
        <v>7.3620025673940948</v>
      </c>
      <c r="V78" s="15">
        <f t="shared" si="16"/>
        <v>2.740693196405648</v>
      </c>
      <c r="W78" s="15"/>
      <c r="X78" s="15"/>
      <c r="Y78" s="15">
        <f>VLOOKUP(A:A,[1]TDSheet!$A:$Z,26,0)</f>
        <v>144.19999999999999</v>
      </c>
      <c r="Z78" s="15">
        <f>VLOOKUP(A:A,[1]TDSheet!$A:$AA,27,0)</f>
        <v>138.4</v>
      </c>
      <c r="AA78" s="15">
        <f>VLOOKUP(A:A,[1]TDSheet!$A:$S,19,0)</f>
        <v>141.4</v>
      </c>
      <c r="AB78" s="15">
        <f>VLOOKUP(A:A,[3]TDSheet!$A:$D,4,0)</f>
        <v>153</v>
      </c>
      <c r="AC78" s="15">
        <f>VLOOKUP(A:A,[1]TDSheet!$A:$AC,29,0)</f>
        <v>0</v>
      </c>
      <c r="AD78" s="15" t="str">
        <f>VLOOKUP(A:A,[1]TDSheet!$A:$AD,30,0)</f>
        <v>кост</v>
      </c>
      <c r="AE78" s="15">
        <f t="shared" si="17"/>
        <v>80</v>
      </c>
      <c r="AF78" s="15"/>
      <c r="AG78" s="15"/>
    </row>
    <row r="79" spans="1:33" s="1" customFormat="1" ht="11.1" customHeight="1" outlineLevel="1" x14ac:dyDescent="0.2">
      <c r="A79" s="7" t="s">
        <v>78</v>
      </c>
      <c r="B79" s="7" t="s">
        <v>8</v>
      </c>
      <c r="C79" s="8">
        <v>4955</v>
      </c>
      <c r="D79" s="8">
        <v>9129</v>
      </c>
      <c r="E79" s="20">
        <v>7586</v>
      </c>
      <c r="F79" s="20">
        <v>5515</v>
      </c>
      <c r="G79" s="1">
        <f>VLOOKUP(A:A,[1]TDSheet!$A:$G,7,0)</f>
        <v>0.41</v>
      </c>
      <c r="H79" s="1">
        <f>VLOOKUP(A:A,[1]TDSheet!$A:$H,8,0)</f>
        <v>45</v>
      </c>
      <c r="I79" s="15">
        <f>VLOOKUP(A:A,[2]TDSheet!$A:$F,6,0)</f>
        <v>6641</v>
      </c>
      <c r="J79" s="15">
        <f t="shared" si="13"/>
        <v>945</v>
      </c>
      <c r="K79" s="15">
        <f>VLOOKUP(A:A,[1]TDSheet!$A:$Q,17,0)</f>
        <v>2500</v>
      </c>
      <c r="L79" s="15">
        <f>VLOOKUP(A:A,[1]TDSheet!$A:$R,18,0)</f>
        <v>2200</v>
      </c>
      <c r="M79" s="15">
        <f>VLOOKUP(A:A,[1]TDSheet!$A:$T,20,0)</f>
        <v>1500</v>
      </c>
      <c r="N79" s="15"/>
      <c r="O79" s="15"/>
      <c r="P79" s="15"/>
      <c r="Q79" s="15"/>
      <c r="R79" s="15"/>
      <c r="S79" s="15">
        <f t="shared" si="14"/>
        <v>1517.2</v>
      </c>
      <c r="T79" s="17"/>
      <c r="U79" s="18">
        <f t="shared" si="15"/>
        <v>7.7214605852886891</v>
      </c>
      <c r="V79" s="15">
        <f t="shared" si="16"/>
        <v>3.6349854996045345</v>
      </c>
      <c r="W79" s="15"/>
      <c r="X79" s="15"/>
      <c r="Y79" s="15">
        <f>VLOOKUP(A:A,[1]TDSheet!$A:$Z,26,0)</f>
        <v>1526.4</v>
      </c>
      <c r="Z79" s="15">
        <f>VLOOKUP(A:A,[1]TDSheet!$A:$AA,27,0)</f>
        <v>1581.6</v>
      </c>
      <c r="AA79" s="15">
        <f>VLOOKUP(A:A,[1]TDSheet!$A:$S,19,0)</f>
        <v>1559</v>
      </c>
      <c r="AB79" s="15">
        <f>VLOOKUP(A:A,[3]TDSheet!$A:$D,4,0)</f>
        <v>1856</v>
      </c>
      <c r="AC79" s="15">
        <f>VLOOKUP(A:A,[1]TDSheet!$A:$AC,29,0)</f>
        <v>0</v>
      </c>
      <c r="AD79" s="15" t="e">
        <f>VLOOKUP(A:A,[1]TDSheet!$A:$AD,30,0)</f>
        <v>#N/A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79</v>
      </c>
      <c r="B80" s="7" t="s">
        <v>8</v>
      </c>
      <c r="C80" s="8">
        <v>2007</v>
      </c>
      <c r="D80" s="8">
        <v>2784</v>
      </c>
      <c r="E80" s="8">
        <v>3244</v>
      </c>
      <c r="F80" s="8">
        <v>1502</v>
      </c>
      <c r="G80" s="1">
        <f>VLOOKUP(A:A,[1]TDSheet!$A:$G,7,0)</f>
        <v>0.41</v>
      </c>
      <c r="H80" s="1">
        <f>VLOOKUP(A:A,[1]TDSheet!$A:$H,8,0)</f>
        <v>45</v>
      </c>
      <c r="I80" s="15">
        <f>VLOOKUP(A:A,[2]TDSheet!$A:$F,6,0)</f>
        <v>3299</v>
      </c>
      <c r="J80" s="15">
        <f t="shared" si="13"/>
        <v>-55</v>
      </c>
      <c r="K80" s="15">
        <f>VLOOKUP(A:A,[1]TDSheet!$A:$Q,17,0)</f>
        <v>1200</v>
      </c>
      <c r="L80" s="15">
        <f>VLOOKUP(A:A,[1]TDSheet!$A:$R,18,0)</f>
        <v>700</v>
      </c>
      <c r="M80" s="15">
        <f>VLOOKUP(A:A,[1]TDSheet!$A:$T,20,0)</f>
        <v>500</v>
      </c>
      <c r="N80" s="15"/>
      <c r="O80" s="15"/>
      <c r="P80" s="15"/>
      <c r="Q80" s="15"/>
      <c r="R80" s="15"/>
      <c r="S80" s="15">
        <f t="shared" si="14"/>
        <v>648.79999999999995</v>
      </c>
      <c r="T80" s="17">
        <v>1000</v>
      </c>
      <c r="U80" s="18">
        <f t="shared" si="15"/>
        <v>7.5554870530209621</v>
      </c>
      <c r="V80" s="15">
        <f t="shared" si="16"/>
        <v>2.3150431565967944</v>
      </c>
      <c r="W80" s="15"/>
      <c r="X80" s="15"/>
      <c r="Y80" s="15">
        <f>VLOOKUP(A:A,[1]TDSheet!$A:$Z,26,0)</f>
        <v>535.20000000000005</v>
      </c>
      <c r="Z80" s="15">
        <f>VLOOKUP(A:A,[1]TDSheet!$A:$AA,27,0)</f>
        <v>559.6</v>
      </c>
      <c r="AA80" s="15">
        <f>VLOOKUP(A:A,[1]TDSheet!$A:$S,19,0)</f>
        <v>598</v>
      </c>
      <c r="AB80" s="15">
        <f>VLOOKUP(A:A,[3]TDSheet!$A:$D,4,0)</f>
        <v>1027</v>
      </c>
      <c r="AC80" s="15">
        <f>VLOOKUP(A:A,[1]TDSheet!$A:$AC,29,0)</f>
        <v>0</v>
      </c>
      <c r="AD80" s="15" t="e">
        <f>VLOOKUP(A:A,[1]TDSheet!$A:$AD,30,0)</f>
        <v>#N/A</v>
      </c>
      <c r="AE80" s="15">
        <f t="shared" si="17"/>
        <v>410</v>
      </c>
      <c r="AF80" s="15"/>
      <c r="AG80" s="15"/>
    </row>
    <row r="81" spans="1:33" s="1" customFormat="1" ht="11.1" customHeight="1" outlineLevel="1" x14ac:dyDescent="0.2">
      <c r="A81" s="7" t="s">
        <v>80</v>
      </c>
      <c r="B81" s="7" t="s">
        <v>8</v>
      </c>
      <c r="C81" s="8">
        <v>509</v>
      </c>
      <c r="D81" s="8">
        <v>17</v>
      </c>
      <c r="E81" s="8">
        <v>186</v>
      </c>
      <c r="F81" s="8">
        <v>323</v>
      </c>
      <c r="G81" s="1">
        <f>VLOOKUP(A:A,[1]TDSheet!$A:$G,7,0)</f>
        <v>0.5</v>
      </c>
      <c r="H81" s="1">
        <f>VLOOKUP(A:A,[1]TDSheet!$A:$H,8,0)</f>
        <v>60</v>
      </c>
      <c r="I81" s="15">
        <f>VLOOKUP(A:A,[2]TDSheet!$A:$F,6,0)</f>
        <v>203</v>
      </c>
      <c r="J81" s="15">
        <f t="shared" si="13"/>
        <v>-17</v>
      </c>
      <c r="K81" s="15" t="e">
        <f>VLOOKUP(A:A,[1]TDSheet!$A:$Q,17,0)</f>
        <v>#REF!</v>
      </c>
      <c r="L81" s="15" t="e">
        <f>VLOOKUP(A:A,[1]TDSheet!$A:$R,18,0)</f>
        <v>#REF!</v>
      </c>
      <c r="M81" s="15" t="e">
        <f>VLOOKUP(A:A,[1]TDSheet!$A:$T,20,0)</f>
        <v>#REF!</v>
      </c>
      <c r="N81" s="15"/>
      <c r="O81" s="15"/>
      <c r="P81" s="15"/>
      <c r="Q81" s="15"/>
      <c r="R81" s="15"/>
      <c r="S81" s="15">
        <f t="shared" si="14"/>
        <v>37.200000000000003</v>
      </c>
      <c r="T81" s="17"/>
      <c r="U81" s="18" t="e">
        <f t="shared" si="15"/>
        <v>#REF!</v>
      </c>
      <c r="V81" s="15">
        <f t="shared" si="16"/>
        <v>8.6827956989247301</v>
      </c>
      <c r="W81" s="15"/>
      <c r="X81" s="15"/>
      <c r="Y81" s="15">
        <f>VLOOKUP(A:A,[1]TDSheet!$A:$Z,26,0)</f>
        <v>29.8</v>
      </c>
      <c r="Z81" s="15">
        <f>VLOOKUP(A:A,[1]TDSheet!$A:$AA,27,0)</f>
        <v>27.8</v>
      </c>
      <c r="AA81" s="15">
        <f>VLOOKUP(A:A,[1]TDSheet!$A:$S,19,0)</f>
        <v>34.799999999999997</v>
      </c>
      <c r="AB81" s="15">
        <f>VLOOKUP(A:A,[3]TDSheet!$A:$D,4,0)</f>
        <v>56</v>
      </c>
      <c r="AC81" s="15" t="str">
        <f>VLOOKUP(A:A,[1]TDSheet!$A:$AC,29,0)</f>
        <v>костик</v>
      </c>
      <c r="AD81" s="15" t="str">
        <f>VLOOKUP(A:A,[1]TDSheet!$A:$AD,30,0)</f>
        <v>не зак</v>
      </c>
      <c r="AE81" s="15">
        <f t="shared" si="17"/>
        <v>0</v>
      </c>
      <c r="AF81" s="15"/>
      <c r="AG81" s="15"/>
    </row>
    <row r="82" spans="1:33" s="1" customFormat="1" ht="11.1" customHeight="1" outlineLevel="1" x14ac:dyDescent="0.2">
      <c r="A82" s="7" t="s">
        <v>81</v>
      </c>
      <c r="B82" s="7" t="s">
        <v>9</v>
      </c>
      <c r="C82" s="8">
        <v>198.66</v>
      </c>
      <c r="D82" s="8">
        <v>147.40799999999999</v>
      </c>
      <c r="E82" s="8">
        <v>200.42</v>
      </c>
      <c r="F82" s="8">
        <v>145.25800000000001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198.8</v>
      </c>
      <c r="J82" s="15">
        <f t="shared" si="13"/>
        <v>1.6199999999999761</v>
      </c>
      <c r="K82" s="15" t="e">
        <f>VLOOKUP(A:A,[1]TDSheet!$A:$Q,17,0)</f>
        <v>#REF!</v>
      </c>
      <c r="L82" s="15" t="e">
        <f>VLOOKUP(A:A,[1]TDSheet!$A:$R,18,0)</f>
        <v>#REF!</v>
      </c>
      <c r="M82" s="15">
        <f>VLOOKUP(A:A,[1]TDSheet!$A:$T,20,0)</f>
        <v>20</v>
      </c>
      <c r="N82" s="15"/>
      <c r="O82" s="15"/>
      <c r="P82" s="15"/>
      <c r="Q82" s="15"/>
      <c r="R82" s="15"/>
      <c r="S82" s="15">
        <f t="shared" si="14"/>
        <v>40.083999999999996</v>
      </c>
      <c r="T82" s="17">
        <v>130</v>
      </c>
      <c r="U82" s="18" t="e">
        <f t="shared" si="15"/>
        <v>#REF!</v>
      </c>
      <c r="V82" s="15">
        <f t="shared" si="16"/>
        <v>3.6238399361341189</v>
      </c>
      <c r="W82" s="15"/>
      <c r="X82" s="15"/>
      <c r="Y82" s="15">
        <f>VLOOKUP(A:A,[1]TDSheet!$A:$Z,26,0)</f>
        <v>32.077600000000004</v>
      </c>
      <c r="Z82" s="15">
        <f>VLOOKUP(A:A,[1]TDSheet!$A:$AA,27,0)</f>
        <v>44.481000000000002</v>
      </c>
      <c r="AA82" s="15">
        <f>VLOOKUP(A:A,[1]TDSheet!$A:$S,19,0)</f>
        <v>28.588200000000001</v>
      </c>
      <c r="AB82" s="15">
        <f>VLOOKUP(A:A,[3]TDSheet!$A:$D,4,0)</f>
        <v>90.852999999999994</v>
      </c>
      <c r="AC82" s="15">
        <f>VLOOKUP(A:A,[1]TDSheet!$A:$AC,29,0)</f>
        <v>0</v>
      </c>
      <c r="AD82" s="15" t="e">
        <f>VLOOKUP(A:A,[1]TDSheet!$A:$AD,30,0)</f>
        <v>#N/A</v>
      </c>
      <c r="AE82" s="15">
        <f t="shared" si="17"/>
        <v>130</v>
      </c>
      <c r="AF82" s="15"/>
      <c r="AG82" s="15"/>
    </row>
    <row r="83" spans="1:33" s="1" customFormat="1" ht="11.1" customHeight="1" outlineLevel="1" x14ac:dyDescent="0.2">
      <c r="A83" s="7" t="s">
        <v>82</v>
      </c>
      <c r="B83" s="7" t="s">
        <v>8</v>
      </c>
      <c r="C83" s="8"/>
      <c r="D83" s="8">
        <v>97</v>
      </c>
      <c r="E83" s="8">
        <v>98</v>
      </c>
      <c r="F83" s="8"/>
      <c r="G83" s="1">
        <f>VLOOKUP(A:A,[1]TDSheet!$A:$G,7,0)</f>
        <v>0.35</v>
      </c>
      <c r="H83" s="1" t="e">
        <f>VLOOKUP(A:A,[1]TDSheet!$A:$H,8,0)</f>
        <v>#N/A</v>
      </c>
      <c r="I83" s="15">
        <f>VLOOKUP(A:A,[2]TDSheet!$A:$F,6,0)</f>
        <v>140</v>
      </c>
      <c r="J83" s="15">
        <f t="shared" si="13"/>
        <v>-42</v>
      </c>
      <c r="K83" s="15">
        <v>100</v>
      </c>
      <c r="L83" s="15">
        <v>0</v>
      </c>
      <c r="M83" s="22">
        <v>450</v>
      </c>
      <c r="N83" s="15"/>
      <c r="O83" s="15"/>
      <c r="P83" s="15"/>
      <c r="Q83" s="15"/>
      <c r="R83" s="15"/>
      <c r="S83" s="15">
        <f t="shared" si="14"/>
        <v>19.600000000000001</v>
      </c>
      <c r="T83" s="17"/>
      <c r="U83" s="18">
        <f t="shared" si="15"/>
        <v>28.061224489795915</v>
      </c>
      <c r="V83" s="15">
        <f t="shared" si="16"/>
        <v>0</v>
      </c>
      <c r="W83" s="15"/>
      <c r="X83" s="15"/>
      <c r="Y83" s="15">
        <f>VLOOKUP(A:A,[1]TDSheet!$A:$Z,26,0)</f>
        <v>0</v>
      </c>
      <c r="Z83" s="15">
        <f>VLOOKUP(A:A,[1]TDSheet!$A:$AA,27,0)</f>
        <v>0</v>
      </c>
      <c r="AA83" s="15">
        <f>VLOOKUP(A:A,[1]TDSheet!$A:$S,19,0)</f>
        <v>0</v>
      </c>
      <c r="AB83" s="15">
        <f>VLOOKUP(A:A,[3]TDSheet!$A:$D,4,0)</f>
        <v>89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88</v>
      </c>
      <c r="B84" s="7" t="s">
        <v>8</v>
      </c>
      <c r="C84" s="8"/>
      <c r="D84" s="8">
        <v>240</v>
      </c>
      <c r="E84" s="8">
        <v>0</v>
      </c>
      <c r="F84" s="8">
        <v>240</v>
      </c>
      <c r="G84" s="14">
        <v>0.4</v>
      </c>
      <c r="H84" s="1" t="e">
        <f>VLOOKUP(A:A,[1]TDSheet!$A:$H,8,0)</f>
        <v>#N/A</v>
      </c>
      <c r="I84" s="15">
        <v>0</v>
      </c>
      <c r="J84" s="15">
        <f t="shared" si="13"/>
        <v>0</v>
      </c>
      <c r="K84" s="22">
        <v>500</v>
      </c>
      <c r="L84" s="22">
        <v>300</v>
      </c>
      <c r="M84" s="22">
        <v>200</v>
      </c>
      <c r="N84" s="15"/>
      <c r="O84" s="15"/>
      <c r="P84" s="15"/>
      <c r="Q84" s="15"/>
      <c r="R84" s="15"/>
      <c r="S84" s="15">
        <f t="shared" si="14"/>
        <v>0</v>
      </c>
      <c r="T84" s="17"/>
      <c r="U84" s="18" t="e">
        <f t="shared" si="15"/>
        <v>#DIV/0!</v>
      </c>
      <c r="V84" s="15" t="e">
        <f t="shared" si="16"/>
        <v>#DIV/0!</v>
      </c>
      <c r="W84" s="15"/>
      <c r="X84" s="15"/>
      <c r="Y84" s="15">
        <v>0</v>
      </c>
      <c r="Z84" s="15">
        <v>0</v>
      </c>
      <c r="AA84" s="15">
        <v>0</v>
      </c>
      <c r="AB84" s="15">
        <v>0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89</v>
      </c>
      <c r="B85" s="7" t="s">
        <v>8</v>
      </c>
      <c r="C85" s="8"/>
      <c r="D85" s="8">
        <v>96</v>
      </c>
      <c r="E85" s="8">
        <v>39</v>
      </c>
      <c r="F85" s="8">
        <v>57</v>
      </c>
      <c r="G85" s="14">
        <v>0.36</v>
      </c>
      <c r="H85" s="1" t="e">
        <f>VLOOKUP(A:A,[1]TDSheet!$A:$H,8,0)</f>
        <v>#N/A</v>
      </c>
      <c r="I85" s="15">
        <f>VLOOKUP(A:A,[2]TDSheet!$A:$F,6,0)</f>
        <v>39</v>
      </c>
      <c r="J85" s="15">
        <f t="shared" si="13"/>
        <v>0</v>
      </c>
      <c r="K85" s="15">
        <v>0</v>
      </c>
      <c r="L85" s="15">
        <v>0</v>
      </c>
      <c r="M85" s="15">
        <v>0</v>
      </c>
      <c r="N85" s="15"/>
      <c r="O85" s="15"/>
      <c r="P85" s="15"/>
      <c r="Q85" s="15"/>
      <c r="R85" s="15"/>
      <c r="S85" s="15">
        <f t="shared" si="14"/>
        <v>7.8</v>
      </c>
      <c r="T85" s="17"/>
      <c r="U85" s="18">
        <f t="shared" si="15"/>
        <v>7.3076923076923075</v>
      </c>
      <c r="V85" s="15">
        <f t="shared" si="16"/>
        <v>7.3076923076923075</v>
      </c>
      <c r="W85" s="15"/>
      <c r="X85" s="15"/>
      <c r="Y85" s="15">
        <v>0</v>
      </c>
      <c r="Z85" s="15">
        <v>0</v>
      </c>
      <c r="AA85" s="15">
        <v>0</v>
      </c>
      <c r="AB85" s="15">
        <f>VLOOKUP(A:A,[3]TDSheet!$A:$D,4,0)</f>
        <v>39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90</v>
      </c>
      <c r="B86" s="7" t="s">
        <v>9</v>
      </c>
      <c r="C86" s="8">
        <v>69.254999999999995</v>
      </c>
      <c r="D86" s="8"/>
      <c r="E86" s="20">
        <v>33.679000000000002</v>
      </c>
      <c r="F86" s="20">
        <v>35.576000000000001</v>
      </c>
      <c r="G86" s="1">
        <f>VLOOKUP(A:A,[1]TDSheet!$A:$G,7,0)</f>
        <v>0</v>
      </c>
      <c r="H86" s="1" t="e">
        <f>VLOOKUP(A:A,[1]TDSheet!$A:$H,8,0)</f>
        <v>#N/A</v>
      </c>
      <c r="I86" s="15">
        <f>VLOOKUP(A:A,[2]TDSheet!$A:$F,6,0)</f>
        <v>34</v>
      </c>
      <c r="J86" s="15">
        <f t="shared" si="13"/>
        <v>-0.32099999999999795</v>
      </c>
      <c r="K86" s="15" t="e">
        <f>VLOOKUP(A:A,[1]TDSheet!$A:$Q,17,0)</f>
        <v>#REF!</v>
      </c>
      <c r="L86" s="15" t="e">
        <f>VLOOKUP(A:A,[1]TDSheet!$A:$R,18,0)</f>
        <v>#REF!</v>
      </c>
      <c r="M86" s="15" t="e">
        <f>VLOOKUP(A:A,[1]TDSheet!$A:$T,20,0)</f>
        <v>#REF!</v>
      </c>
      <c r="N86" s="15"/>
      <c r="O86" s="15"/>
      <c r="P86" s="15"/>
      <c r="Q86" s="15"/>
      <c r="R86" s="15"/>
      <c r="S86" s="15">
        <f t="shared" si="14"/>
        <v>6.7358000000000002</v>
      </c>
      <c r="T86" s="17"/>
      <c r="U86" s="18" t="e">
        <f t="shared" si="15"/>
        <v>#REF!</v>
      </c>
      <c r="V86" s="15">
        <f t="shared" si="16"/>
        <v>5.2816295020636002</v>
      </c>
      <c r="W86" s="15"/>
      <c r="X86" s="15"/>
      <c r="Y86" s="15">
        <f>VLOOKUP(A:A,[1]TDSheet!$A:$Z,26,0)</f>
        <v>7.8790000000000004</v>
      </c>
      <c r="Z86" s="15">
        <f>VLOOKUP(A:A,[1]TDSheet!$A:$AA,27,0)</f>
        <v>9.4483999999999995</v>
      </c>
      <c r="AA86" s="15">
        <f>VLOOKUP(A:A,[1]TDSheet!$A:$S,19,0)</f>
        <v>6.6913999999999998</v>
      </c>
      <c r="AB86" s="15">
        <f>VLOOKUP(A:A,[3]TDSheet!$A:$D,4,0)</f>
        <v>5.9189999999999996</v>
      </c>
      <c r="AC86" s="15" t="str">
        <f>VLOOKUP(A:A,[1]TDSheet!$A:$AC,29,0)</f>
        <v>акция</v>
      </c>
      <c r="AD86" s="15" t="e">
        <f>VLOOKUP(A:A,[1]TDSheet!$A:$AD,30,0)</f>
        <v>#N/A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91</v>
      </c>
      <c r="B87" s="7" t="s">
        <v>8</v>
      </c>
      <c r="C87" s="8">
        <v>178</v>
      </c>
      <c r="D87" s="8"/>
      <c r="E87" s="20">
        <v>29</v>
      </c>
      <c r="F87" s="20">
        <v>149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29</v>
      </c>
      <c r="J87" s="15">
        <f t="shared" si="13"/>
        <v>0</v>
      </c>
      <c r="K87" s="15" t="e">
        <f>VLOOKUP(A:A,[1]TDSheet!$A:$Q,17,0)</f>
        <v>#REF!</v>
      </c>
      <c r="L87" s="15" t="e">
        <f>VLOOKUP(A:A,[1]TDSheet!$A:$R,18,0)</f>
        <v>#REF!</v>
      </c>
      <c r="M87" s="15" t="e">
        <f>VLOOKUP(A:A,[1]TDSheet!$A:$T,20,0)</f>
        <v>#REF!</v>
      </c>
      <c r="N87" s="15"/>
      <c r="O87" s="15"/>
      <c r="P87" s="15"/>
      <c r="Q87" s="15"/>
      <c r="R87" s="15"/>
      <c r="S87" s="15">
        <f t="shared" si="14"/>
        <v>5.8</v>
      </c>
      <c r="T87" s="17"/>
      <c r="U87" s="18" t="e">
        <f t="shared" si="15"/>
        <v>#REF!</v>
      </c>
      <c r="V87" s="15">
        <f t="shared" si="16"/>
        <v>25.689655172413794</v>
      </c>
      <c r="W87" s="15"/>
      <c r="X87" s="15"/>
      <c r="Y87" s="15">
        <f>VLOOKUP(A:A,[1]TDSheet!$A:$Z,26,0)</f>
        <v>7.2</v>
      </c>
      <c r="Z87" s="15">
        <f>VLOOKUP(A:A,[1]TDSheet!$A:$AA,27,0)</f>
        <v>6.8</v>
      </c>
      <c r="AA87" s="15">
        <f>VLOOKUP(A:A,[1]TDSheet!$A:$S,19,0)</f>
        <v>5.2</v>
      </c>
      <c r="AB87" s="15">
        <f>VLOOKUP(A:A,[3]TDSheet!$A:$D,4,0)</f>
        <v>1</v>
      </c>
      <c r="AC87" s="15" t="str">
        <f>VLOOKUP(A:A,[1]TDSheet!$A:$AC,29,0)</f>
        <v>акция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83</v>
      </c>
      <c r="B88" s="7" t="s">
        <v>8</v>
      </c>
      <c r="C88" s="8">
        <v>894</v>
      </c>
      <c r="D88" s="8">
        <v>932</v>
      </c>
      <c r="E88" s="20">
        <v>1046</v>
      </c>
      <c r="F88" s="20">
        <v>757</v>
      </c>
      <c r="G88" s="1">
        <f>VLOOKUP(A:A,[1]TDSheet!$A:$G,7,0)</f>
        <v>0</v>
      </c>
      <c r="H88" s="1">
        <f>VLOOKUP(A:A,[1]TDSheet!$A:$H,8,0)</f>
        <v>0</v>
      </c>
      <c r="I88" s="15">
        <f>VLOOKUP(A:A,[2]TDSheet!$A:$F,6,0)</f>
        <v>1072</v>
      </c>
      <c r="J88" s="15">
        <f t="shared" si="13"/>
        <v>-26</v>
      </c>
      <c r="K88" s="15" t="e">
        <f>VLOOKUP(A:A,[1]TDSheet!$A:$Q,17,0)</f>
        <v>#REF!</v>
      </c>
      <c r="L88" s="15" t="e">
        <f>VLOOKUP(A:A,[1]TDSheet!$A:$R,18,0)</f>
        <v>#REF!</v>
      </c>
      <c r="M88" s="15" t="e">
        <f>VLOOKUP(A:A,[1]TDSheet!$A:$T,20,0)</f>
        <v>#REF!</v>
      </c>
      <c r="N88" s="15"/>
      <c r="O88" s="15"/>
      <c r="P88" s="15"/>
      <c r="Q88" s="15"/>
      <c r="R88" s="15"/>
      <c r="S88" s="15">
        <f t="shared" si="14"/>
        <v>209.2</v>
      </c>
      <c r="T88" s="17"/>
      <c r="U88" s="18" t="e">
        <f t="shared" si="15"/>
        <v>#REF!</v>
      </c>
      <c r="V88" s="15">
        <f t="shared" si="16"/>
        <v>3.6185468451242833</v>
      </c>
      <c r="W88" s="15"/>
      <c r="X88" s="15"/>
      <c r="Y88" s="15">
        <f>VLOOKUP(A:A,[1]TDSheet!$A:$Z,26,0)</f>
        <v>203.6</v>
      </c>
      <c r="Z88" s="15">
        <f>VLOOKUP(A:A,[1]TDSheet!$A:$AA,27,0)</f>
        <v>200.8</v>
      </c>
      <c r="AA88" s="15">
        <f>VLOOKUP(A:A,[1]TDSheet!$A:$S,19,0)</f>
        <v>192.6</v>
      </c>
      <c r="AB88" s="15">
        <f>VLOOKUP(A:A,[3]TDSheet!$A:$D,4,0)</f>
        <v>201</v>
      </c>
      <c r="AC88" s="15">
        <f>VLOOKUP(A:A,[1]TDSheet!$A:$AC,29,0)</f>
        <v>0</v>
      </c>
      <c r="AD88" s="15" t="e">
        <f>VLOOKUP(A:A,[1]TDSheet!$A:$AD,30,0)</f>
        <v>#N/A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92</v>
      </c>
      <c r="B89" s="7" t="s">
        <v>9</v>
      </c>
      <c r="C89" s="8">
        <v>171.81399999999999</v>
      </c>
      <c r="D89" s="8">
        <v>301.02999999999997</v>
      </c>
      <c r="E89" s="20">
        <v>335.04599999999999</v>
      </c>
      <c r="F89" s="20">
        <v>130.63</v>
      </c>
      <c r="G89" s="1">
        <f>VLOOKUP(A:A,[1]TDSheet!$A:$G,7,0)</f>
        <v>0</v>
      </c>
      <c r="H89" s="1">
        <f>VLOOKUP(A:A,[1]TDSheet!$A:$H,8,0)</f>
        <v>0</v>
      </c>
      <c r="I89" s="15">
        <f>VLOOKUP(A:A,[2]TDSheet!$A:$F,6,0)</f>
        <v>321</v>
      </c>
      <c r="J89" s="15">
        <f t="shared" si="13"/>
        <v>14.045999999999992</v>
      </c>
      <c r="K89" s="15" t="e">
        <f>VLOOKUP(A:A,[1]TDSheet!$A:$Q,17,0)</f>
        <v>#REF!</v>
      </c>
      <c r="L89" s="15" t="e">
        <f>VLOOKUP(A:A,[1]TDSheet!$A:$R,18,0)</f>
        <v>#REF!</v>
      </c>
      <c r="M89" s="15" t="e">
        <f>VLOOKUP(A:A,[1]TDSheet!$A:$T,20,0)</f>
        <v>#REF!</v>
      </c>
      <c r="N89" s="15"/>
      <c r="O89" s="15"/>
      <c r="P89" s="15"/>
      <c r="Q89" s="15"/>
      <c r="R89" s="15"/>
      <c r="S89" s="15">
        <f t="shared" si="14"/>
        <v>67.009199999999993</v>
      </c>
      <c r="T89" s="17"/>
      <c r="U89" s="18" t="e">
        <f t="shared" si="15"/>
        <v>#REF!</v>
      </c>
      <c r="V89" s="15">
        <f t="shared" si="16"/>
        <v>1.9494338090889014</v>
      </c>
      <c r="W89" s="15"/>
      <c r="X89" s="15"/>
      <c r="Y89" s="15">
        <f>VLOOKUP(A:A,[1]TDSheet!$A:$Z,26,0)</f>
        <v>64.347000000000008</v>
      </c>
      <c r="Z89" s="15">
        <f>VLOOKUP(A:A,[1]TDSheet!$A:$AA,27,0)</f>
        <v>78.576800000000006</v>
      </c>
      <c r="AA89" s="15">
        <f>VLOOKUP(A:A,[1]TDSheet!$A:$S,19,0)</f>
        <v>74.220600000000005</v>
      </c>
      <c r="AB89" s="15">
        <f>VLOOKUP(A:A,[3]TDSheet!$A:$D,4,0)</f>
        <v>133.071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2024-04-09T11:21:44Z</dcterms:modified>
</cp:coreProperties>
</file>