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81" i="1" l="1"/>
  <c r="U11" i="1" l="1"/>
  <c r="U15" i="1"/>
  <c r="U19" i="1"/>
  <c r="U20" i="1"/>
  <c r="U23" i="1"/>
  <c r="U24" i="1"/>
  <c r="U27" i="1"/>
  <c r="U28" i="1"/>
  <c r="U31" i="1"/>
  <c r="U32" i="1"/>
  <c r="U36" i="1"/>
  <c r="U40" i="1"/>
  <c r="U44" i="1"/>
  <c r="U48" i="1"/>
  <c r="U52" i="1"/>
  <c r="U56" i="1"/>
  <c r="U60" i="1"/>
  <c r="U64" i="1"/>
  <c r="U68" i="1"/>
  <c r="U72" i="1"/>
  <c r="U79" i="1"/>
  <c r="U83" i="1"/>
  <c r="U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6" i="1"/>
  <c r="AC47" i="1"/>
  <c r="AC48" i="1"/>
  <c r="AC50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70" i="1"/>
  <c r="AC71" i="1"/>
  <c r="AC72" i="1"/>
  <c r="AC73" i="1"/>
  <c r="AC74" i="1"/>
  <c r="AC75" i="1"/>
  <c r="AC76" i="1"/>
  <c r="AC77" i="1"/>
  <c r="AC78" i="1"/>
  <c r="AC79" i="1"/>
  <c r="AC80" i="1"/>
  <c r="AC82" i="1"/>
  <c r="AC83" i="1"/>
  <c r="AC84" i="1"/>
  <c r="AC85" i="1"/>
  <c r="AC86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7" i="1"/>
  <c r="AA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7" i="1"/>
  <c r="Z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7" i="1"/>
  <c r="Y6" i="1" s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7" i="1"/>
  <c r="V78" i="1"/>
  <c r="V79" i="1"/>
  <c r="V80" i="1"/>
  <c r="V81" i="1"/>
  <c r="V82" i="1"/>
  <c r="V83" i="1"/>
  <c r="V84" i="1"/>
  <c r="V85" i="1"/>
  <c r="V86" i="1"/>
  <c r="V7" i="1"/>
  <c r="U8" i="1"/>
  <c r="U9" i="1"/>
  <c r="U10" i="1"/>
  <c r="U12" i="1"/>
  <c r="U13" i="1"/>
  <c r="U14" i="1"/>
  <c r="U16" i="1"/>
  <c r="U18" i="1"/>
  <c r="U21" i="1"/>
  <c r="U22" i="1"/>
  <c r="U25" i="1"/>
  <c r="U26" i="1"/>
  <c r="U29" i="1"/>
  <c r="U30" i="1"/>
  <c r="U33" i="1"/>
  <c r="U34" i="1"/>
  <c r="U37" i="1"/>
  <c r="U38" i="1"/>
  <c r="U39" i="1"/>
  <c r="U41" i="1"/>
  <c r="U42" i="1"/>
  <c r="U43" i="1"/>
  <c r="U45" i="1"/>
  <c r="U46" i="1"/>
  <c r="U47" i="1"/>
  <c r="U49" i="1"/>
  <c r="U50" i="1"/>
  <c r="U51" i="1"/>
  <c r="U53" i="1"/>
  <c r="U54" i="1"/>
  <c r="U55" i="1"/>
  <c r="U57" i="1"/>
  <c r="U58" i="1"/>
  <c r="U59" i="1"/>
  <c r="U61" i="1"/>
  <c r="U62" i="1"/>
  <c r="U63" i="1"/>
  <c r="U65" i="1"/>
  <c r="U66" i="1"/>
  <c r="U67" i="1"/>
  <c r="U69" i="1"/>
  <c r="U70" i="1"/>
  <c r="U71" i="1"/>
  <c r="U73" i="1"/>
  <c r="U74" i="1"/>
  <c r="U77" i="1"/>
  <c r="U78" i="1"/>
  <c r="U80" i="1"/>
  <c r="U81" i="1"/>
  <c r="U82" i="1"/>
  <c r="U84" i="1"/>
  <c r="U85" i="1"/>
  <c r="U86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V35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2" i="1"/>
  <c r="S83" i="1"/>
  <c r="S84" i="1"/>
  <c r="S85" i="1"/>
  <c r="S86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7" i="1"/>
  <c r="M6" i="1" s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7" i="1"/>
  <c r="K6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7" i="1"/>
  <c r="X6" i="1"/>
  <c r="AB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" i="1"/>
  <c r="E6" i="1"/>
  <c r="F6" i="1"/>
  <c r="U76" i="1" l="1"/>
  <c r="U75" i="1"/>
  <c r="U35" i="1"/>
  <c r="S6" i="1"/>
  <c r="V76" i="1"/>
  <c r="U17" i="1"/>
  <c r="AE6" i="1"/>
  <c r="J6" i="1"/>
  <c r="I6" i="1"/>
</calcChain>
</file>

<file path=xl/sharedStrings.xml><?xml version="1.0" encoding="utf-8"?>
<sst xmlns="http://schemas.openxmlformats.org/spreadsheetml/2006/main" count="207" uniqueCount="115">
  <si>
    <t>Период: 04.04.2024 - 11.04.2024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</si>
  <si>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</si>
  <si>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</si>
  <si>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</si>
  <si>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</si>
  <si>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</si>
  <si>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</si>
  <si>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</si>
  <si>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</si>
  <si>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</si>
  <si>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</si>
  <si>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</si>
  <si>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</si>
  <si>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</si>
  <si>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</si>
  <si>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</si>
  <si>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</si>
  <si>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</si>
  <si>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</si>
  <si>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</si>
  <si>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</si>
  <si>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</si>
  <si>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</si>
  <si>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</si>
  <si>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</si>
  <si>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</si>
  <si>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</si>
  <si>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</si>
  <si>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</si>
  <si>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</si>
  <si>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</si>
  <si>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</si>
  <si>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</si>
  <si>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</si>
  <si>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</si>
  <si>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</si>
  <si>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</si>
  <si>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</si>
  <si>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</si>
  <si>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</si>
  <si>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</si>
  <si>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</si>
  <si>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</si>
  <si>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</si>
  <si>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</si>
  <si>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</si>
  <si>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</si>
  <si>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</si>
  <si>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</si>
  <si>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</si>
  <si>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</si>
  <si>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</si>
  <si>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</si>
  <si>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</si>
  <si>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</si>
  <si>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</si>
  <si>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</si>
  <si>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</si>
  <si>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</si>
  <si>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</si>
  <si>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</si>
  <si>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</si>
  <si>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</si>
  <si>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</si>
  <si>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</si>
  <si>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</si>
  <si>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</si>
  <si>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</si>
  <si>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</si>
  <si>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</si>
  <si>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</si>
  <si>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</si>
  <si>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</si>
  <si>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</si>
  <si>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</si>
  <si>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</si>
  <si>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</si>
  <si>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</si>
  <si>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6756 ВЕТЧ.ЛЮБИТЕЛЬСКАЯ п/о  ОСТАНКИНО</t>
  </si>
  <si>
    <t>6776 ХОТ-ДОГ Папа может сос п/о мгс 0.35кг  ОСТАНКИНО</t>
  </si>
  <si>
    <t>БОНУС СОЧНЫЕ сос п/о мгс 0.41кг_UZ (6087)  ОСТАНКИНО</t>
  </si>
  <si>
    <t>6222 ИТАЛЬЯНСКОЕ АССОРТИ с/в с/н мгс 1/90 ОСТАНКИНО</t>
  </si>
  <si>
    <t>6470 ВЕТЧ.МРАМОРНАЯ в/у_45с  ОСТАНКИНО</t>
  </si>
  <si>
    <t>6555 ПОСОЛЬСКАЯ с/к с/н в/у 1/100 10шт.  ОСТАНКИНО</t>
  </si>
  <si>
    <t>6616 МОЛОЧНЫЕ КЛАССИЧЕСКИЕ сос п/о в/у 0.3кг  ОСТАНКИНО</t>
  </si>
  <si>
    <t>6777 МЯСНЫЕ С ГОВЯДИНОЙ ПМ сос п/о мгс 0.4кг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</si>
  <si>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</si>
  <si>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</si>
  <si>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</si>
  <si>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</si>
  <si>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</si>
  <si>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</si>
  <si>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</si>
  <si>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</si>
  <si>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</si>
  <si>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</si>
  <si>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</si>
  <si>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</si>
  <si>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</si>
  <si>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</si>
  <si>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</si>
  <si>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</si>
  <si>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</si>
  <si>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11,04,</t>
  </si>
  <si>
    <t>12,04,</t>
  </si>
  <si>
    <t>14,04,</t>
  </si>
  <si>
    <t>16,04,</t>
  </si>
  <si>
    <t>22,03,</t>
  </si>
  <si>
    <t>29,03,</t>
  </si>
  <si>
    <t>05,04,</t>
  </si>
  <si>
    <t>1,5т</t>
  </si>
  <si>
    <t>5,5д</t>
  </si>
  <si>
    <t>борд</t>
  </si>
  <si>
    <t>14борд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</si>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</sst>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8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02.04.2024 - 09.04.2024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10,04,</v>
          </cell>
          <cell r="L5" t="str">
            <v>11,04,</v>
          </cell>
          <cell r="M5" t="str">
            <v>12,04,</v>
          </cell>
          <cell r="T5" t="str">
            <v>14,04,</v>
          </cell>
          <cell r="Y5" t="str">
            <v>22,03,</v>
          </cell>
          <cell r="Z5" t="str">
            <v>29,03,</v>
          </cell>
          <cell r="AA5" t="str">
            <v>05,04,</v>
          </cell>
          <cell r="AB5" t="str">
            <v>09,04,</v>
          </cell>
        </row>
        <row r="6">
          <cell r="E6">
            <v>78279.782999999996</v>
          </cell>
          <cell r="F6">
            <v>58928.553</v>
          </cell>
          <cell r="I6">
            <v>78666.789000000004</v>
          </cell>
          <cell r="J6">
            <v>-387.00599999999991</v>
          </cell>
          <cell r="K6">
            <v>17500</v>
          </cell>
          <cell r="L6">
            <v>18570</v>
          </cell>
          <cell r="M6">
            <v>21030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15655.956599999996</v>
          </cell>
          <cell r="T6">
            <v>8890</v>
          </cell>
          <cell r="W6">
            <v>0</v>
          </cell>
          <cell r="X6">
            <v>0</v>
          </cell>
          <cell r="Y6">
            <v>14319.495200000003</v>
          </cell>
          <cell r="Z6">
            <v>14971.542799999999</v>
          </cell>
          <cell r="AA6">
            <v>15260.008399999999</v>
          </cell>
          <cell r="AB6">
            <v>20997.606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75</v>
          </cell>
          <cell r="D7">
            <v>369</v>
          </cell>
          <cell r="E7">
            <v>252</v>
          </cell>
          <cell r="F7">
            <v>185</v>
          </cell>
          <cell r="G7">
            <v>0.4</v>
          </cell>
          <cell r="H7">
            <v>60</v>
          </cell>
          <cell r="I7">
            <v>260</v>
          </cell>
          <cell r="J7">
            <v>-8</v>
          </cell>
          <cell r="K7">
            <v>80</v>
          </cell>
          <cell r="L7">
            <v>0</v>
          </cell>
          <cell r="M7">
            <v>80</v>
          </cell>
          <cell r="S7">
            <v>50.4</v>
          </cell>
          <cell r="T7">
            <v>40</v>
          </cell>
          <cell r="U7">
            <v>7.6388888888888893</v>
          </cell>
          <cell r="V7">
            <v>3.6706349206349209</v>
          </cell>
          <cell r="Y7">
            <v>39</v>
          </cell>
          <cell r="Z7">
            <v>53.6</v>
          </cell>
          <cell r="AA7">
            <v>48.4</v>
          </cell>
          <cell r="AB7">
            <v>92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108.6</v>
          </cell>
          <cell r="D8">
            <v>258.125</v>
          </cell>
          <cell r="E8">
            <v>223.208</v>
          </cell>
          <cell r="F8">
            <v>140.52600000000001</v>
          </cell>
          <cell r="G8">
            <v>1</v>
          </cell>
          <cell r="H8">
            <v>45</v>
          </cell>
          <cell r="I8">
            <v>231</v>
          </cell>
          <cell r="J8">
            <v>-7.7920000000000016</v>
          </cell>
          <cell r="K8">
            <v>30</v>
          </cell>
          <cell r="L8">
            <v>40</v>
          </cell>
          <cell r="M8">
            <v>50</v>
          </cell>
          <cell r="S8">
            <v>44.641599999999997</v>
          </cell>
          <cell r="T8">
            <v>70</v>
          </cell>
          <cell r="U8">
            <v>7.4039908963836432</v>
          </cell>
          <cell r="V8">
            <v>3.1478710440486011</v>
          </cell>
          <cell r="Y8">
            <v>25.933600000000002</v>
          </cell>
          <cell r="Z8">
            <v>41.702199999999998</v>
          </cell>
          <cell r="AA8">
            <v>38.431599999999996</v>
          </cell>
          <cell r="AB8">
            <v>49.991999999999997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1032.6690000000001</v>
          </cell>
          <cell r="D9">
            <v>1812.942</v>
          </cell>
          <cell r="E9">
            <v>1481.69</v>
          </cell>
          <cell r="F9">
            <v>1355.828</v>
          </cell>
          <cell r="G9">
            <v>1</v>
          </cell>
          <cell r="H9">
            <v>45</v>
          </cell>
          <cell r="I9">
            <v>1511.7</v>
          </cell>
          <cell r="J9">
            <v>-30.009999999999991</v>
          </cell>
          <cell r="K9">
            <v>200</v>
          </cell>
          <cell r="L9">
            <v>300</v>
          </cell>
          <cell r="M9">
            <v>400</v>
          </cell>
          <cell r="S9">
            <v>296.33800000000002</v>
          </cell>
          <cell r="U9">
            <v>7.6123480620102715</v>
          </cell>
          <cell r="V9">
            <v>4.5752755299691561</v>
          </cell>
          <cell r="Y9">
            <v>297.87739999999997</v>
          </cell>
          <cell r="Z9">
            <v>298.45799999999997</v>
          </cell>
          <cell r="AA9">
            <v>301.32440000000003</v>
          </cell>
          <cell r="AB9">
            <v>405.79500000000002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1689.6559999999999</v>
          </cell>
          <cell r="D10">
            <v>2169.4180000000001</v>
          </cell>
          <cell r="E10">
            <v>1821.7919999999999</v>
          </cell>
          <cell r="F10">
            <v>1966.374</v>
          </cell>
          <cell r="G10">
            <v>1</v>
          </cell>
          <cell r="H10">
            <v>60</v>
          </cell>
          <cell r="I10">
            <v>1801</v>
          </cell>
          <cell r="J10">
            <v>20.791999999999916</v>
          </cell>
          <cell r="K10">
            <v>300</v>
          </cell>
          <cell r="L10">
            <v>600</v>
          </cell>
          <cell r="M10">
            <v>400</v>
          </cell>
          <cell r="S10">
            <v>364.35839999999996</v>
          </cell>
          <cell r="U10">
            <v>8.9647281358135285</v>
          </cell>
          <cell r="V10">
            <v>5.3968125889234342</v>
          </cell>
          <cell r="Y10">
            <v>345.05840000000001</v>
          </cell>
          <cell r="Z10">
            <v>400.61279999999999</v>
          </cell>
          <cell r="AA10">
            <v>349.3784</v>
          </cell>
          <cell r="AB10">
            <v>521.94500000000005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70.912999999999997</v>
          </cell>
          <cell r="D11">
            <v>37.795999999999999</v>
          </cell>
          <cell r="E11">
            <v>58.139000000000003</v>
          </cell>
          <cell r="F11">
            <v>32.673999999999999</v>
          </cell>
          <cell r="G11">
            <v>1</v>
          </cell>
          <cell r="H11">
            <v>120</v>
          </cell>
          <cell r="I11">
            <v>65.995999999999995</v>
          </cell>
          <cell r="J11">
            <v>-7.8569999999999922</v>
          </cell>
          <cell r="K11">
            <v>0</v>
          </cell>
          <cell r="L11">
            <v>50</v>
          </cell>
          <cell r="M11">
            <v>30</v>
          </cell>
          <cell r="S11">
            <v>11.627800000000001</v>
          </cell>
          <cell r="U11">
            <v>9.6900531484889658</v>
          </cell>
          <cell r="V11">
            <v>2.8099898519066375</v>
          </cell>
          <cell r="Y11">
            <v>9.8412000000000006</v>
          </cell>
          <cell r="Z11">
            <v>6.9657999999999998</v>
          </cell>
          <cell r="AA11">
            <v>8.9554000000000009</v>
          </cell>
          <cell r="AB11">
            <v>24.61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20.52</v>
          </cell>
          <cell r="D12">
            <v>202.41399999999999</v>
          </cell>
          <cell r="E12">
            <v>97.358000000000004</v>
          </cell>
          <cell r="F12">
            <v>117.43600000000001</v>
          </cell>
          <cell r="G12">
            <v>1</v>
          </cell>
          <cell r="H12">
            <v>60</v>
          </cell>
          <cell r="I12">
            <v>102.55</v>
          </cell>
          <cell r="J12">
            <v>-5.1919999999999931</v>
          </cell>
          <cell r="K12">
            <v>0</v>
          </cell>
          <cell r="L12">
            <v>40</v>
          </cell>
          <cell r="M12">
            <v>0</v>
          </cell>
          <cell r="S12">
            <v>19.471600000000002</v>
          </cell>
          <cell r="U12">
            <v>8.0854167094640399</v>
          </cell>
          <cell r="V12">
            <v>6.0311427925799626</v>
          </cell>
          <cell r="Y12">
            <v>17.571999999999999</v>
          </cell>
          <cell r="Z12">
            <v>22.502000000000002</v>
          </cell>
          <cell r="AA12">
            <v>21.0932</v>
          </cell>
          <cell r="AB12">
            <v>24.303999999999998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453.04700000000003</v>
          </cell>
          <cell r="D13">
            <v>268.07799999999997</v>
          </cell>
          <cell r="E13">
            <v>461.41199999999998</v>
          </cell>
          <cell r="F13">
            <v>253.30199999999999</v>
          </cell>
          <cell r="G13">
            <v>1</v>
          </cell>
          <cell r="H13">
            <v>60</v>
          </cell>
          <cell r="I13">
            <v>444.3</v>
          </cell>
          <cell r="J13">
            <v>17.111999999999966</v>
          </cell>
          <cell r="K13">
            <v>100</v>
          </cell>
          <cell r="L13">
            <v>100</v>
          </cell>
          <cell r="M13">
            <v>200</v>
          </cell>
          <cell r="S13">
            <v>92.282399999999996</v>
          </cell>
          <cell r="T13">
            <v>100</v>
          </cell>
          <cell r="U13">
            <v>8.1630083309493475</v>
          </cell>
          <cell r="V13">
            <v>2.7448570908428911</v>
          </cell>
          <cell r="Y13">
            <v>87.017399999999995</v>
          </cell>
          <cell r="Z13">
            <v>69.856999999999999</v>
          </cell>
          <cell r="AA13">
            <v>78.565399999999997</v>
          </cell>
          <cell r="AB13">
            <v>155.494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812</v>
          </cell>
          <cell r="D14">
            <v>426</v>
          </cell>
          <cell r="E14">
            <v>545</v>
          </cell>
          <cell r="F14">
            <v>561</v>
          </cell>
          <cell r="G14">
            <v>0.25</v>
          </cell>
          <cell r="H14">
            <v>120</v>
          </cell>
          <cell r="I14">
            <v>552</v>
          </cell>
          <cell r="J14">
            <v>-7</v>
          </cell>
          <cell r="K14">
            <v>0</v>
          </cell>
          <cell r="L14">
            <v>0</v>
          </cell>
          <cell r="M14">
            <v>400</v>
          </cell>
          <cell r="S14">
            <v>109</v>
          </cell>
          <cell r="U14">
            <v>8.8165137614678901</v>
          </cell>
          <cell r="V14">
            <v>5.1467889908256881</v>
          </cell>
          <cell r="Y14">
            <v>82.6</v>
          </cell>
          <cell r="Z14">
            <v>92.2</v>
          </cell>
          <cell r="AA14">
            <v>91</v>
          </cell>
          <cell r="AB14">
            <v>153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11.901</v>
          </cell>
          <cell r="D15">
            <v>20.545000000000002</v>
          </cell>
          <cell r="E15">
            <v>19.204999999999998</v>
          </cell>
          <cell r="F15">
            <v>13.241</v>
          </cell>
          <cell r="G15">
            <v>1</v>
          </cell>
          <cell r="H15">
            <v>30</v>
          </cell>
          <cell r="I15">
            <v>19.5</v>
          </cell>
          <cell r="J15">
            <v>-0.29500000000000171</v>
          </cell>
          <cell r="K15">
            <v>10</v>
          </cell>
          <cell r="L15">
            <v>10</v>
          </cell>
          <cell r="M15">
            <v>10</v>
          </cell>
          <cell r="S15">
            <v>3.8409999999999997</v>
          </cell>
          <cell r="U15">
            <v>11.257745378807602</v>
          </cell>
          <cell r="V15">
            <v>3.4472793543348086</v>
          </cell>
          <cell r="Y15">
            <v>7.117</v>
          </cell>
          <cell r="Z15">
            <v>2.9582000000000002</v>
          </cell>
          <cell r="AA15">
            <v>6.5385999999999997</v>
          </cell>
          <cell r="AB15">
            <v>11.760999999999999</v>
          </cell>
          <cell r="AC15" t="str">
            <v>?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D16">
            <v>11.79</v>
          </cell>
          <cell r="E16">
            <v>11.79</v>
          </cell>
          <cell r="G16">
            <v>1</v>
          </cell>
          <cell r="H16">
            <v>30</v>
          </cell>
          <cell r="I16">
            <v>19.5</v>
          </cell>
          <cell r="J16">
            <v>-7.7100000000000009</v>
          </cell>
          <cell r="K16">
            <v>0</v>
          </cell>
          <cell r="L16">
            <v>0</v>
          </cell>
          <cell r="M16">
            <v>0</v>
          </cell>
          <cell r="S16">
            <v>2.3579999999999997</v>
          </cell>
          <cell r="T16">
            <v>20</v>
          </cell>
          <cell r="U16">
            <v>8.4817642069550487</v>
          </cell>
          <cell r="V16">
            <v>0</v>
          </cell>
          <cell r="Y16">
            <v>7.0936000000000003</v>
          </cell>
          <cell r="Z16">
            <v>7.7477999999999998</v>
          </cell>
          <cell r="AA16">
            <v>10.320600000000001</v>
          </cell>
          <cell r="AB16">
            <v>0</v>
          </cell>
          <cell r="AC16" t="str">
            <v>вывод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503.66699999999997</v>
          </cell>
          <cell r="D17">
            <v>265.84699999999998</v>
          </cell>
          <cell r="E17">
            <v>546</v>
          </cell>
          <cell r="F17">
            <v>287</v>
          </cell>
          <cell r="G17">
            <v>1</v>
          </cell>
          <cell r="H17">
            <v>60</v>
          </cell>
          <cell r="I17">
            <v>521.79999999999995</v>
          </cell>
          <cell r="J17">
            <v>24.200000000000045</v>
          </cell>
          <cell r="K17">
            <v>150</v>
          </cell>
          <cell r="L17">
            <v>100</v>
          </cell>
          <cell r="M17">
            <v>100</v>
          </cell>
          <cell r="S17">
            <v>109.2</v>
          </cell>
          <cell r="T17">
            <v>200</v>
          </cell>
          <cell r="U17">
            <v>7.6648351648351642</v>
          </cell>
          <cell r="V17">
            <v>2.6282051282051282</v>
          </cell>
          <cell r="Y17">
            <v>110.4</v>
          </cell>
          <cell r="Z17">
            <v>93.4</v>
          </cell>
          <cell r="AA17">
            <v>106.2</v>
          </cell>
          <cell r="AB17">
            <v>98.072000000000003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58.567</v>
          </cell>
          <cell r="D18">
            <v>107.476</v>
          </cell>
          <cell r="E18">
            <v>101.157</v>
          </cell>
          <cell r="F18">
            <v>62.933999999999997</v>
          </cell>
          <cell r="G18">
            <v>1</v>
          </cell>
          <cell r="H18">
            <v>60</v>
          </cell>
          <cell r="I18">
            <v>106.8</v>
          </cell>
          <cell r="J18">
            <v>-5.6430000000000007</v>
          </cell>
          <cell r="K18">
            <v>30</v>
          </cell>
          <cell r="L18">
            <v>20</v>
          </cell>
          <cell r="M18">
            <v>20</v>
          </cell>
          <cell r="S18">
            <v>20.231400000000001</v>
          </cell>
          <cell r="T18">
            <v>20</v>
          </cell>
          <cell r="U18">
            <v>7.5592395978528426</v>
          </cell>
          <cell r="V18">
            <v>3.1107090957620329</v>
          </cell>
          <cell r="Y18">
            <v>16.4298</v>
          </cell>
          <cell r="Z18">
            <v>19.586199999999998</v>
          </cell>
          <cell r="AA18">
            <v>17.969000000000001</v>
          </cell>
          <cell r="AB18">
            <v>9.68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266.37900000000002</v>
          </cell>
          <cell r="D19">
            <v>480.387</v>
          </cell>
          <cell r="E19">
            <v>408.16399999999999</v>
          </cell>
          <cell r="F19">
            <v>292.012</v>
          </cell>
          <cell r="G19">
            <v>1</v>
          </cell>
          <cell r="H19">
            <v>45</v>
          </cell>
          <cell r="I19">
            <v>414.4</v>
          </cell>
          <cell r="J19">
            <v>-6.23599999999999</v>
          </cell>
          <cell r="K19">
            <v>120</v>
          </cell>
          <cell r="L19">
            <v>100</v>
          </cell>
          <cell r="M19">
            <v>120</v>
          </cell>
          <cell r="S19">
            <v>81.632800000000003</v>
          </cell>
          <cell r="U19">
            <v>7.7421330641604831</v>
          </cell>
          <cell r="V19">
            <v>3.5771405611469898</v>
          </cell>
          <cell r="Y19">
            <v>67.025599999999997</v>
          </cell>
          <cell r="Z19">
            <v>71.152000000000001</v>
          </cell>
          <cell r="AA19">
            <v>79.197800000000001</v>
          </cell>
          <cell r="AB19">
            <v>111.346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1325</v>
          </cell>
          <cell r="D20">
            <v>423</v>
          </cell>
          <cell r="E20">
            <v>768</v>
          </cell>
          <cell r="F20">
            <v>961</v>
          </cell>
          <cell r="G20">
            <v>0.25</v>
          </cell>
          <cell r="H20">
            <v>120</v>
          </cell>
          <cell r="I20">
            <v>772</v>
          </cell>
          <cell r="J20">
            <v>-4</v>
          </cell>
          <cell r="K20">
            <v>0</v>
          </cell>
          <cell r="L20">
            <v>0</v>
          </cell>
          <cell r="M20">
            <v>600</v>
          </cell>
          <cell r="S20">
            <v>153.6</v>
          </cell>
          <cell r="T20">
            <v>600</v>
          </cell>
          <cell r="U20">
            <v>14.069010416666668</v>
          </cell>
          <cell r="V20">
            <v>6.256510416666667</v>
          </cell>
          <cell r="Y20">
            <v>159.4</v>
          </cell>
          <cell r="Z20">
            <v>146.80000000000001</v>
          </cell>
          <cell r="AA20">
            <v>131.19999999999999</v>
          </cell>
          <cell r="AB20">
            <v>317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559.95399999999995</v>
          </cell>
          <cell r="D21">
            <v>997.39800000000002</v>
          </cell>
          <cell r="E21">
            <v>915.68200000000002</v>
          </cell>
          <cell r="F21">
            <v>602.58900000000006</v>
          </cell>
          <cell r="G21">
            <v>1</v>
          </cell>
          <cell r="H21">
            <v>45</v>
          </cell>
          <cell r="I21">
            <v>889.19799999999998</v>
          </cell>
          <cell r="J21">
            <v>26.484000000000037</v>
          </cell>
          <cell r="K21">
            <v>150</v>
          </cell>
          <cell r="L21">
            <v>200</v>
          </cell>
          <cell r="M21">
            <v>220</v>
          </cell>
          <cell r="S21">
            <v>183.13640000000001</v>
          </cell>
          <cell r="T21">
            <v>200</v>
          </cell>
          <cell r="U21">
            <v>7.4948999761926078</v>
          </cell>
          <cell r="V21">
            <v>3.2903835611052745</v>
          </cell>
          <cell r="Y21">
            <v>151.70160000000001</v>
          </cell>
          <cell r="Z21">
            <v>164.75979999999998</v>
          </cell>
          <cell r="AA21">
            <v>165.40519999999998</v>
          </cell>
          <cell r="AB21">
            <v>276.25099999999998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1653</v>
          </cell>
          <cell r="D22">
            <v>2053</v>
          </cell>
          <cell r="E22">
            <v>2205</v>
          </cell>
          <cell r="F22">
            <v>1476</v>
          </cell>
          <cell r="G22">
            <v>0.12</v>
          </cell>
          <cell r="H22">
            <v>60</v>
          </cell>
          <cell r="I22">
            <v>2221</v>
          </cell>
          <cell r="J22">
            <v>-16</v>
          </cell>
          <cell r="K22">
            <v>600</v>
          </cell>
          <cell r="L22">
            <v>600</v>
          </cell>
          <cell r="M22">
            <v>600</v>
          </cell>
          <cell r="S22">
            <v>441</v>
          </cell>
          <cell r="T22">
            <v>600</v>
          </cell>
          <cell r="U22">
            <v>8.7891156462585034</v>
          </cell>
          <cell r="V22">
            <v>3.3469387755102042</v>
          </cell>
          <cell r="Y22">
            <v>392.6</v>
          </cell>
          <cell r="Z22">
            <v>403.2</v>
          </cell>
          <cell r="AA22">
            <v>452.4</v>
          </cell>
          <cell r="AB22">
            <v>733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1315</v>
          </cell>
          <cell r="D23">
            <v>806</v>
          </cell>
          <cell r="E23">
            <v>994</v>
          </cell>
          <cell r="F23">
            <v>1111</v>
          </cell>
          <cell r="G23">
            <v>0.25</v>
          </cell>
          <cell r="H23">
            <v>120</v>
          </cell>
          <cell r="I23">
            <v>1020</v>
          </cell>
          <cell r="J23">
            <v>-26</v>
          </cell>
          <cell r="K23">
            <v>0</v>
          </cell>
          <cell r="L23">
            <v>600</v>
          </cell>
          <cell r="M23">
            <v>800</v>
          </cell>
          <cell r="S23">
            <v>198.8</v>
          </cell>
          <cell r="U23">
            <v>12.630784708249497</v>
          </cell>
          <cell r="V23">
            <v>5.5885311871227357</v>
          </cell>
          <cell r="Y23">
            <v>154.80000000000001</v>
          </cell>
          <cell r="Z23">
            <v>142</v>
          </cell>
          <cell r="AA23">
            <v>204.2</v>
          </cell>
          <cell r="AB23">
            <v>236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144.53100000000001</v>
          </cell>
          <cell r="D24">
            <v>4.4020000000000001</v>
          </cell>
          <cell r="E24">
            <v>62.787999999999997</v>
          </cell>
          <cell r="F24">
            <v>81.082999999999998</v>
          </cell>
          <cell r="G24">
            <v>1</v>
          </cell>
          <cell r="H24">
            <v>120</v>
          </cell>
          <cell r="I24">
            <v>60.213000000000001</v>
          </cell>
          <cell r="J24">
            <v>2.5749999999999957</v>
          </cell>
          <cell r="K24">
            <v>0</v>
          </cell>
          <cell r="L24">
            <v>0</v>
          </cell>
          <cell r="M24">
            <v>80</v>
          </cell>
          <cell r="S24">
            <v>12.557599999999999</v>
          </cell>
          <cell r="U24">
            <v>12.827530738357648</v>
          </cell>
          <cell r="V24">
            <v>6.4568866662419575</v>
          </cell>
          <cell r="Y24">
            <v>10.9526</v>
          </cell>
          <cell r="Z24">
            <v>8.7463999999999995</v>
          </cell>
          <cell r="AA24">
            <v>11.5076</v>
          </cell>
          <cell r="AB24">
            <v>16.207999999999998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67.007999999999996</v>
          </cell>
          <cell r="D25">
            <v>233.56800000000001</v>
          </cell>
          <cell r="E25">
            <v>195.779</v>
          </cell>
          <cell r="F25">
            <v>82.465999999999994</v>
          </cell>
          <cell r="G25">
            <v>1</v>
          </cell>
          <cell r="H25">
            <v>45</v>
          </cell>
          <cell r="I25">
            <v>220.5</v>
          </cell>
          <cell r="J25">
            <v>-24.721000000000004</v>
          </cell>
          <cell r="K25">
            <v>40</v>
          </cell>
          <cell r="L25">
            <v>30</v>
          </cell>
          <cell r="M25">
            <v>40</v>
          </cell>
          <cell r="S25">
            <v>39.155799999999999</v>
          </cell>
          <cell r="T25">
            <v>80</v>
          </cell>
          <cell r="U25">
            <v>6.9585093396125224</v>
          </cell>
          <cell r="V25">
            <v>2.1060992241251615</v>
          </cell>
          <cell r="Y25">
            <v>19.339199999999998</v>
          </cell>
          <cell r="Z25">
            <v>24.787600000000001</v>
          </cell>
          <cell r="AA25">
            <v>29.3642</v>
          </cell>
          <cell r="AB25">
            <v>29.613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268.709</v>
          </cell>
          <cell r="D26">
            <v>463.85500000000002</v>
          </cell>
          <cell r="E26">
            <v>350.827</v>
          </cell>
          <cell r="F26">
            <v>349.70800000000003</v>
          </cell>
          <cell r="G26">
            <v>1</v>
          </cell>
          <cell r="H26">
            <v>60</v>
          </cell>
          <cell r="I26">
            <v>331.3</v>
          </cell>
          <cell r="J26">
            <v>19.526999999999987</v>
          </cell>
          <cell r="K26">
            <v>100</v>
          </cell>
          <cell r="L26">
            <v>0</v>
          </cell>
          <cell r="M26">
            <v>200</v>
          </cell>
          <cell r="S26">
            <v>70.165400000000005</v>
          </cell>
          <cell r="U26">
            <v>9.2596635948772477</v>
          </cell>
          <cell r="V26">
            <v>4.9840519686341134</v>
          </cell>
          <cell r="Y26">
            <v>61.696600000000004</v>
          </cell>
          <cell r="Z26">
            <v>77.6982</v>
          </cell>
          <cell r="AA26">
            <v>69.3506</v>
          </cell>
          <cell r="AB26">
            <v>77.052000000000007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279</v>
          </cell>
          <cell r="D27">
            <v>1094</v>
          </cell>
          <cell r="E27">
            <v>780</v>
          </cell>
          <cell r="F27">
            <v>546</v>
          </cell>
          <cell r="G27">
            <v>0.22</v>
          </cell>
          <cell r="H27">
            <v>120</v>
          </cell>
          <cell r="I27">
            <v>804</v>
          </cell>
          <cell r="J27">
            <v>-24</v>
          </cell>
          <cell r="K27">
            <v>200</v>
          </cell>
          <cell r="L27">
            <v>200</v>
          </cell>
          <cell r="M27">
            <v>200</v>
          </cell>
          <cell r="S27">
            <v>156</v>
          </cell>
          <cell r="T27">
            <v>200</v>
          </cell>
          <cell r="U27">
            <v>8.6282051282051277</v>
          </cell>
          <cell r="V27">
            <v>3.5</v>
          </cell>
          <cell r="Y27">
            <v>149.6</v>
          </cell>
          <cell r="Z27">
            <v>131</v>
          </cell>
          <cell r="AA27">
            <v>149.4</v>
          </cell>
          <cell r="AB27">
            <v>239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476</v>
          </cell>
          <cell r="D28">
            <v>1394</v>
          </cell>
          <cell r="E28">
            <v>1228</v>
          </cell>
          <cell r="F28">
            <v>609</v>
          </cell>
          <cell r="G28">
            <v>0.35</v>
          </cell>
          <cell r="H28">
            <v>45</v>
          </cell>
          <cell r="I28">
            <v>1257</v>
          </cell>
          <cell r="J28">
            <v>-29</v>
          </cell>
          <cell r="K28">
            <v>360</v>
          </cell>
          <cell r="L28">
            <v>200</v>
          </cell>
          <cell r="M28">
            <v>280</v>
          </cell>
          <cell r="S28">
            <v>245.6</v>
          </cell>
          <cell r="T28">
            <v>400</v>
          </cell>
          <cell r="U28">
            <v>7.528501628664495</v>
          </cell>
          <cell r="V28">
            <v>2.4796416938110748</v>
          </cell>
          <cell r="Y28">
            <v>162</v>
          </cell>
          <cell r="Z28">
            <v>171.6</v>
          </cell>
          <cell r="AA28">
            <v>211.6</v>
          </cell>
          <cell r="AB28">
            <v>378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119.97499999999999</v>
          </cell>
          <cell r="D29">
            <v>204.143</v>
          </cell>
          <cell r="E29">
            <v>230.42099999999999</v>
          </cell>
          <cell r="F29">
            <v>91.531999999999996</v>
          </cell>
          <cell r="G29">
            <v>1</v>
          </cell>
          <cell r="H29">
            <v>45</v>
          </cell>
          <cell r="I29">
            <v>222.4</v>
          </cell>
          <cell r="J29">
            <v>8.0209999999999866</v>
          </cell>
          <cell r="K29">
            <v>100</v>
          </cell>
          <cell r="L29">
            <v>50</v>
          </cell>
          <cell r="M29">
            <v>80</v>
          </cell>
          <cell r="S29">
            <v>46.084199999999996</v>
          </cell>
          <cell r="T29">
            <v>50</v>
          </cell>
          <cell r="U29">
            <v>8.0620255966253076</v>
          </cell>
          <cell r="V29">
            <v>1.9861904947899716</v>
          </cell>
          <cell r="Y29">
            <v>36.637</v>
          </cell>
          <cell r="Z29">
            <v>28.935600000000001</v>
          </cell>
          <cell r="AA29">
            <v>41.921599999999998</v>
          </cell>
          <cell r="AB29">
            <v>60.189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82</v>
          </cell>
          <cell r="D30">
            <v>454</v>
          </cell>
          <cell r="E30">
            <v>286</v>
          </cell>
          <cell r="F30">
            <v>235</v>
          </cell>
          <cell r="G30">
            <v>0.6</v>
          </cell>
          <cell r="H30">
            <v>45</v>
          </cell>
          <cell r="I30">
            <v>302</v>
          </cell>
          <cell r="J30">
            <v>-16</v>
          </cell>
          <cell r="K30">
            <v>40</v>
          </cell>
          <cell r="L30">
            <v>80</v>
          </cell>
          <cell r="M30">
            <v>40</v>
          </cell>
          <cell r="S30">
            <v>57.2</v>
          </cell>
          <cell r="T30">
            <v>40</v>
          </cell>
          <cell r="U30">
            <v>7.6048951048951041</v>
          </cell>
          <cell r="V30">
            <v>4.1083916083916083</v>
          </cell>
          <cell r="Y30">
            <v>49.6</v>
          </cell>
          <cell r="Z30">
            <v>66.2</v>
          </cell>
          <cell r="AA30">
            <v>61.6</v>
          </cell>
          <cell r="AB30">
            <v>51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15.095000000000001</v>
          </cell>
          <cell r="E31">
            <v>9.0449999999999999</v>
          </cell>
          <cell r="F31">
            <v>6.05</v>
          </cell>
          <cell r="G31">
            <v>1</v>
          </cell>
          <cell r="H31" t="e">
            <v>#N/A</v>
          </cell>
          <cell r="I31">
            <v>7.6</v>
          </cell>
          <cell r="J31">
            <v>1.4450000000000003</v>
          </cell>
          <cell r="K31">
            <v>0</v>
          </cell>
          <cell r="L31">
            <v>0</v>
          </cell>
          <cell r="M31">
            <v>0</v>
          </cell>
          <cell r="S31">
            <v>1.8089999999999999</v>
          </cell>
          <cell r="T31">
            <v>10</v>
          </cell>
          <cell r="U31">
            <v>8.8723051409618581</v>
          </cell>
          <cell r="V31">
            <v>3.3443891652846878</v>
          </cell>
          <cell r="Y31">
            <v>2</v>
          </cell>
          <cell r="Z31">
            <v>1.2070000000000001</v>
          </cell>
          <cell r="AA31">
            <v>1.2029999999999998</v>
          </cell>
          <cell r="AB31">
            <v>0</v>
          </cell>
          <cell r="AC31">
            <v>0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106.869</v>
          </cell>
          <cell r="D32">
            <v>154.53100000000001</v>
          </cell>
          <cell r="E32">
            <v>257.18700000000001</v>
          </cell>
          <cell r="F32">
            <v>1.054</v>
          </cell>
          <cell r="G32">
            <v>0</v>
          </cell>
          <cell r="H32">
            <v>45</v>
          </cell>
          <cell r="I32">
            <v>253.8</v>
          </cell>
          <cell r="J32">
            <v>3.3870000000000005</v>
          </cell>
          <cell r="K32">
            <v>0</v>
          </cell>
          <cell r="L32">
            <v>0</v>
          </cell>
          <cell r="M32">
            <v>0</v>
          </cell>
          <cell r="S32">
            <v>51.437400000000004</v>
          </cell>
          <cell r="U32">
            <v>2.0490926835337712E-2</v>
          </cell>
          <cell r="V32">
            <v>2.0490926835337712E-2</v>
          </cell>
          <cell r="Y32">
            <v>49.545200000000001</v>
          </cell>
          <cell r="Z32">
            <v>57.9876</v>
          </cell>
          <cell r="AA32">
            <v>51.470600000000005</v>
          </cell>
          <cell r="AB32">
            <v>69.92</v>
          </cell>
          <cell r="AC32" t="str">
            <v>зав выв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900</v>
          </cell>
          <cell r="D33">
            <v>97</v>
          </cell>
          <cell r="E33">
            <v>895</v>
          </cell>
          <cell r="G33">
            <v>0</v>
          </cell>
          <cell r="H33">
            <v>45</v>
          </cell>
          <cell r="I33">
            <v>1178</v>
          </cell>
          <cell r="J33">
            <v>-283</v>
          </cell>
          <cell r="K33">
            <v>0</v>
          </cell>
          <cell r="L33">
            <v>0</v>
          </cell>
          <cell r="M33">
            <v>0</v>
          </cell>
          <cell r="S33">
            <v>179</v>
          </cell>
          <cell r="U33">
            <v>0</v>
          </cell>
          <cell r="V33">
            <v>0</v>
          </cell>
          <cell r="Y33">
            <v>183.6</v>
          </cell>
          <cell r="Z33">
            <v>134.80000000000001</v>
          </cell>
          <cell r="AA33">
            <v>208</v>
          </cell>
          <cell r="AB33">
            <v>46</v>
          </cell>
          <cell r="AC33" t="str">
            <v>зав выв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604.46100000000001</v>
          </cell>
          <cell r="D34">
            <v>3624.0830000000001</v>
          </cell>
          <cell r="E34">
            <v>1934</v>
          </cell>
          <cell r="F34">
            <v>2336</v>
          </cell>
          <cell r="G34">
            <v>1</v>
          </cell>
          <cell r="H34">
            <v>45</v>
          </cell>
          <cell r="I34">
            <v>1542.0319999999999</v>
          </cell>
          <cell r="J34">
            <v>391.96800000000007</v>
          </cell>
          <cell r="K34">
            <v>200</v>
          </cell>
          <cell r="L34">
            <v>500</v>
          </cell>
          <cell r="M34">
            <v>700</v>
          </cell>
          <cell r="S34">
            <v>386.8</v>
          </cell>
          <cell r="U34">
            <v>9.6587383660806623</v>
          </cell>
          <cell r="V34">
            <v>6.0392967942088935</v>
          </cell>
          <cell r="Y34">
            <v>388.4</v>
          </cell>
          <cell r="Z34">
            <v>445.8</v>
          </cell>
          <cell r="AA34">
            <v>490.2</v>
          </cell>
          <cell r="AB34">
            <v>515.78700000000003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382.44900000000001</v>
          </cell>
          <cell r="D35">
            <v>597.61400000000003</v>
          </cell>
          <cell r="E35">
            <v>483.73500000000001</v>
          </cell>
          <cell r="F35">
            <v>492.08499999999998</v>
          </cell>
          <cell r="G35">
            <v>1</v>
          </cell>
          <cell r="H35">
            <v>45</v>
          </cell>
          <cell r="I35">
            <v>459.7</v>
          </cell>
          <cell r="J35">
            <v>24.035000000000025</v>
          </cell>
          <cell r="K35">
            <v>150</v>
          </cell>
          <cell r="L35">
            <v>200</v>
          </cell>
          <cell r="M35">
            <v>200</v>
          </cell>
          <cell r="S35">
            <v>96.747</v>
          </cell>
          <cell r="U35">
            <v>10.771238384652754</v>
          </cell>
          <cell r="V35">
            <v>5.0863075857649331</v>
          </cell>
          <cell r="Y35">
            <v>118.0598</v>
          </cell>
          <cell r="Z35">
            <v>121.6704</v>
          </cell>
          <cell r="AA35">
            <v>125.13340000000001</v>
          </cell>
          <cell r="AB35">
            <v>94.513000000000005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3</v>
          </cell>
          <cell r="D36">
            <v>42</v>
          </cell>
          <cell r="E36">
            <v>25</v>
          </cell>
          <cell r="F36">
            <v>19</v>
          </cell>
          <cell r="G36">
            <v>0.35</v>
          </cell>
          <cell r="H36">
            <v>45</v>
          </cell>
          <cell r="I36">
            <v>26</v>
          </cell>
          <cell r="J36">
            <v>-1</v>
          </cell>
          <cell r="K36">
            <v>0</v>
          </cell>
          <cell r="L36">
            <v>0</v>
          </cell>
          <cell r="M36">
            <v>0</v>
          </cell>
          <cell r="S36">
            <v>5</v>
          </cell>
          <cell r="U36">
            <v>3.8</v>
          </cell>
          <cell r="V36">
            <v>3.8</v>
          </cell>
          <cell r="Y36">
            <v>15</v>
          </cell>
          <cell r="Z36">
            <v>6.2</v>
          </cell>
          <cell r="AA36">
            <v>4.4000000000000004</v>
          </cell>
          <cell r="AB36">
            <v>2</v>
          </cell>
          <cell r="AC36" t="str">
            <v>увел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23</v>
          </cell>
          <cell r="E37">
            <v>11</v>
          </cell>
          <cell r="F37">
            <v>10</v>
          </cell>
          <cell r="G37">
            <v>0</v>
          </cell>
          <cell r="H37">
            <v>45</v>
          </cell>
          <cell r="I37">
            <v>11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S37">
            <v>2.2000000000000002</v>
          </cell>
          <cell r="U37">
            <v>4.545454545454545</v>
          </cell>
          <cell r="V37">
            <v>4.545454545454545</v>
          </cell>
          <cell r="Y37">
            <v>8.8000000000000007</v>
          </cell>
          <cell r="Z37">
            <v>6.8</v>
          </cell>
          <cell r="AA37">
            <v>2.6</v>
          </cell>
          <cell r="AB37">
            <v>1</v>
          </cell>
          <cell r="AC37" t="str">
            <v>костик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40</v>
          </cell>
          <cell r="D38">
            <v>2</v>
          </cell>
          <cell r="E38">
            <v>31</v>
          </cell>
          <cell r="F38">
            <v>9</v>
          </cell>
          <cell r="G38">
            <v>0</v>
          </cell>
          <cell r="H38">
            <v>45</v>
          </cell>
          <cell r="I38">
            <v>34</v>
          </cell>
          <cell r="J38">
            <v>-3</v>
          </cell>
          <cell r="K38">
            <v>0</v>
          </cell>
          <cell r="L38">
            <v>0</v>
          </cell>
          <cell r="M38">
            <v>0</v>
          </cell>
          <cell r="S38">
            <v>6.2</v>
          </cell>
          <cell r="U38">
            <v>1.4516129032258065</v>
          </cell>
          <cell r="V38">
            <v>1.4516129032258065</v>
          </cell>
          <cell r="Y38">
            <v>1.6</v>
          </cell>
          <cell r="Z38">
            <v>6.6</v>
          </cell>
          <cell r="AA38">
            <v>6.6</v>
          </cell>
          <cell r="AB38">
            <v>0</v>
          </cell>
          <cell r="AC38" t="str">
            <v>зав выв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202</v>
          </cell>
          <cell r="D39">
            <v>335</v>
          </cell>
          <cell r="E39">
            <v>202</v>
          </cell>
          <cell r="F39">
            <v>330</v>
          </cell>
          <cell r="G39">
            <v>0.09</v>
          </cell>
          <cell r="H39">
            <v>45</v>
          </cell>
          <cell r="I39">
            <v>207</v>
          </cell>
          <cell r="J39">
            <v>-5</v>
          </cell>
          <cell r="K39">
            <v>0</v>
          </cell>
          <cell r="L39">
            <v>0</v>
          </cell>
          <cell r="M39">
            <v>80</v>
          </cell>
          <cell r="S39">
            <v>40.4</v>
          </cell>
          <cell r="U39">
            <v>10.14851485148515</v>
          </cell>
          <cell r="V39">
            <v>8.1683168316831694</v>
          </cell>
          <cell r="Y39">
            <v>55.8</v>
          </cell>
          <cell r="Z39">
            <v>59.2</v>
          </cell>
          <cell r="AA39">
            <v>50.8</v>
          </cell>
          <cell r="AB39">
            <v>33</v>
          </cell>
          <cell r="AC39">
            <v>0</v>
          </cell>
          <cell r="AD39" t="e">
            <v>#N/A</v>
          </cell>
        </row>
        <row r="40">
          <cell r="A40" t="str">
            <v>6222 ИТАЛЬЯНСКОЕ АССОРТИ с/в с/н мгс 1/90 ОСТАНКИНО</v>
          </cell>
          <cell r="B40" t="str">
            <v>шт</v>
          </cell>
          <cell r="D40">
            <v>230</v>
          </cell>
          <cell r="E40">
            <v>0</v>
          </cell>
          <cell r="F40">
            <v>230</v>
          </cell>
          <cell r="G40">
            <v>0.09</v>
          </cell>
          <cell r="H40" t="e">
            <v>#N/A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S40">
            <v>0</v>
          </cell>
          <cell r="U40" t="e">
            <v>#DIV/0!</v>
          </cell>
          <cell r="V40" t="e">
            <v>#DIV/0!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e">
            <v>#N/A</v>
          </cell>
          <cell r="AD40" t="e">
            <v>#N/A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240</v>
          </cell>
          <cell r="D41">
            <v>547</v>
          </cell>
          <cell r="E41">
            <v>361</v>
          </cell>
          <cell r="F41">
            <v>419</v>
          </cell>
          <cell r="G41">
            <v>0.09</v>
          </cell>
          <cell r="H41">
            <v>45</v>
          </cell>
          <cell r="I41">
            <v>368</v>
          </cell>
          <cell r="J41">
            <v>-7</v>
          </cell>
          <cell r="K41">
            <v>60</v>
          </cell>
          <cell r="L41">
            <v>80</v>
          </cell>
          <cell r="M41">
            <v>100</v>
          </cell>
          <cell r="S41">
            <v>72.2</v>
          </cell>
          <cell r="U41">
            <v>9.1274238227146807</v>
          </cell>
          <cell r="V41">
            <v>5.8033240997229916</v>
          </cell>
          <cell r="Y41">
            <v>96.6</v>
          </cell>
          <cell r="Z41">
            <v>102.2</v>
          </cell>
          <cell r="AA41">
            <v>85.2</v>
          </cell>
          <cell r="AB41">
            <v>77</v>
          </cell>
          <cell r="AC41">
            <v>0</v>
          </cell>
          <cell r="AD41">
            <v>0</v>
          </cell>
        </row>
        <row r="42">
          <cell r="A42" t="str">
            <v>6241 ХОТ-ДОГ Папа может сос п/о мгс 0.38кг  ОСТАНКИНО</v>
          </cell>
          <cell r="B42" t="str">
            <v>шт</v>
          </cell>
          <cell r="C42">
            <v>16</v>
          </cell>
          <cell r="E42">
            <v>16</v>
          </cell>
          <cell r="G42">
            <v>0</v>
          </cell>
          <cell r="H42" t="e">
            <v>#N/A</v>
          </cell>
          <cell r="I42">
            <v>176</v>
          </cell>
          <cell r="J42">
            <v>-160</v>
          </cell>
          <cell r="K42">
            <v>0</v>
          </cell>
          <cell r="L42">
            <v>0</v>
          </cell>
          <cell r="M42">
            <v>0</v>
          </cell>
          <cell r="S42">
            <v>3.2</v>
          </cell>
          <cell r="U42">
            <v>0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e">
            <v>#N/A</v>
          </cell>
          <cell r="AD42" t="e">
            <v>#N/A</v>
          </cell>
        </row>
        <row r="43">
          <cell r="A43" t="str">
            <v>6247 ДОМАШНЯЯ Папа может вар п/о 0,4кг 8шт.  ОСТАНКИНО</v>
          </cell>
          <cell r="B43" t="str">
            <v>шт</v>
          </cell>
          <cell r="C43">
            <v>166</v>
          </cell>
          <cell r="D43">
            <v>209</v>
          </cell>
          <cell r="E43">
            <v>189</v>
          </cell>
          <cell r="F43">
            <v>177</v>
          </cell>
          <cell r="G43">
            <v>0.4</v>
          </cell>
          <cell r="H43">
            <v>60</v>
          </cell>
          <cell r="I43">
            <v>198</v>
          </cell>
          <cell r="J43">
            <v>-9</v>
          </cell>
          <cell r="K43">
            <v>0</v>
          </cell>
          <cell r="L43">
            <v>0</v>
          </cell>
          <cell r="M43">
            <v>0</v>
          </cell>
          <cell r="S43">
            <v>37.799999999999997</v>
          </cell>
          <cell r="T43">
            <v>120</v>
          </cell>
          <cell r="U43">
            <v>7.8571428571428577</v>
          </cell>
          <cell r="V43">
            <v>4.6825396825396828</v>
          </cell>
          <cell r="Y43">
            <v>35</v>
          </cell>
          <cell r="Z43">
            <v>35.6</v>
          </cell>
          <cell r="AA43">
            <v>25</v>
          </cell>
          <cell r="AB43">
            <v>73</v>
          </cell>
          <cell r="AC43" t="str">
            <v>увел</v>
          </cell>
          <cell r="AD43" t="e">
            <v>#N/A</v>
          </cell>
        </row>
        <row r="44">
          <cell r="A44" t="str">
            <v>6268 ГОВЯЖЬЯ Папа может вар п/о 0,4кг 8 шт.  ОСТАНКИНО</v>
          </cell>
          <cell r="B44" t="str">
            <v>шт</v>
          </cell>
          <cell r="C44">
            <v>131</v>
          </cell>
          <cell r="D44">
            <v>448</v>
          </cell>
          <cell r="E44">
            <v>266</v>
          </cell>
          <cell r="F44">
            <v>305</v>
          </cell>
          <cell r="G44">
            <v>0.4</v>
          </cell>
          <cell r="H44">
            <v>60</v>
          </cell>
          <cell r="I44">
            <v>276</v>
          </cell>
          <cell r="J44">
            <v>-10</v>
          </cell>
          <cell r="K44">
            <v>0</v>
          </cell>
          <cell r="L44">
            <v>80</v>
          </cell>
          <cell r="M44">
            <v>80</v>
          </cell>
          <cell r="S44">
            <v>53.2</v>
          </cell>
          <cell r="U44">
            <v>8.7406015037593985</v>
          </cell>
          <cell r="V44">
            <v>5.7330827067669166</v>
          </cell>
          <cell r="Y44">
            <v>51.4</v>
          </cell>
          <cell r="Z44">
            <v>57.2</v>
          </cell>
          <cell r="AA44">
            <v>58.2</v>
          </cell>
          <cell r="AB44">
            <v>69</v>
          </cell>
          <cell r="AC44">
            <v>0</v>
          </cell>
          <cell r="AD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434</v>
          </cell>
          <cell r="D45">
            <v>499</v>
          </cell>
          <cell r="E45">
            <v>576</v>
          </cell>
          <cell r="F45">
            <v>339</v>
          </cell>
          <cell r="G45">
            <v>0.3</v>
          </cell>
          <cell r="H45">
            <v>45</v>
          </cell>
          <cell r="I45">
            <v>579</v>
          </cell>
          <cell r="J45">
            <v>-3</v>
          </cell>
          <cell r="K45">
            <v>240</v>
          </cell>
          <cell r="L45">
            <v>120</v>
          </cell>
          <cell r="M45">
            <v>240</v>
          </cell>
          <cell r="S45">
            <v>115.2</v>
          </cell>
          <cell r="U45">
            <v>8.1510416666666661</v>
          </cell>
          <cell r="V45">
            <v>2.9427083333333335</v>
          </cell>
          <cell r="Y45">
            <v>109.4</v>
          </cell>
          <cell r="Z45">
            <v>95.8</v>
          </cell>
          <cell r="AA45">
            <v>116.2</v>
          </cell>
          <cell r="AB45">
            <v>154</v>
          </cell>
          <cell r="AC45">
            <v>0</v>
          </cell>
          <cell r="AD45" t="str">
            <v>кост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1644</v>
          </cell>
          <cell r="D46">
            <v>1940</v>
          </cell>
          <cell r="E46">
            <v>2159</v>
          </cell>
          <cell r="F46">
            <v>1299</v>
          </cell>
          <cell r="G46">
            <v>0.27</v>
          </cell>
          <cell r="H46">
            <v>45</v>
          </cell>
          <cell r="I46">
            <v>2270</v>
          </cell>
          <cell r="J46">
            <v>-111</v>
          </cell>
          <cell r="K46">
            <v>480</v>
          </cell>
          <cell r="L46">
            <v>600</v>
          </cell>
          <cell r="M46">
            <v>600</v>
          </cell>
          <cell r="S46">
            <v>431.8</v>
          </cell>
          <cell r="T46">
            <v>300</v>
          </cell>
          <cell r="U46">
            <v>7.5937934228809629</v>
          </cell>
          <cell r="V46">
            <v>3.0083371931449743</v>
          </cell>
          <cell r="Y46">
            <v>380.4</v>
          </cell>
          <cell r="Z46">
            <v>408.4</v>
          </cell>
          <cell r="AA46">
            <v>398.6</v>
          </cell>
          <cell r="AB46">
            <v>640</v>
          </cell>
          <cell r="AC46">
            <v>0</v>
          </cell>
          <cell r="AD46" t="e">
            <v>#N/A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124.721</v>
          </cell>
          <cell r="D47">
            <v>382.351</v>
          </cell>
          <cell r="E47">
            <v>313.43900000000002</v>
          </cell>
          <cell r="F47">
            <v>188.822</v>
          </cell>
          <cell r="G47">
            <v>1</v>
          </cell>
          <cell r="H47">
            <v>45</v>
          </cell>
          <cell r="I47">
            <v>299.10000000000002</v>
          </cell>
          <cell r="J47">
            <v>14.338999999999999</v>
          </cell>
          <cell r="K47">
            <v>50</v>
          </cell>
          <cell r="L47">
            <v>30</v>
          </cell>
          <cell r="M47">
            <v>80</v>
          </cell>
          <cell r="S47">
            <v>62.687800000000003</v>
          </cell>
          <cell r="T47">
            <v>120</v>
          </cell>
          <cell r="U47">
            <v>7.4786800621492535</v>
          </cell>
          <cell r="V47">
            <v>3.0121012381994583</v>
          </cell>
          <cell r="Y47">
            <v>49.0884</v>
          </cell>
          <cell r="Z47">
            <v>50.313600000000001</v>
          </cell>
          <cell r="AA47">
            <v>52.030600000000007</v>
          </cell>
          <cell r="AB47">
            <v>91.94</v>
          </cell>
          <cell r="AC47">
            <v>0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443</v>
          </cell>
          <cell r="D48">
            <v>662</v>
          </cell>
          <cell r="E48">
            <v>579</v>
          </cell>
          <cell r="F48">
            <v>504</v>
          </cell>
          <cell r="G48">
            <v>0.4</v>
          </cell>
          <cell r="H48">
            <v>60</v>
          </cell>
          <cell r="I48">
            <v>603</v>
          </cell>
          <cell r="J48">
            <v>-24</v>
          </cell>
          <cell r="K48">
            <v>80</v>
          </cell>
          <cell r="L48">
            <v>120</v>
          </cell>
          <cell r="M48">
            <v>200</v>
          </cell>
          <cell r="S48">
            <v>115.8</v>
          </cell>
          <cell r="U48">
            <v>7.8065630397236614</v>
          </cell>
          <cell r="V48">
            <v>4.3523316062176169</v>
          </cell>
          <cell r="Y48">
            <v>110.4</v>
          </cell>
          <cell r="Z48">
            <v>109.6</v>
          </cell>
          <cell r="AA48">
            <v>115</v>
          </cell>
          <cell r="AB48">
            <v>129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4806</v>
          </cell>
          <cell r="D49">
            <v>6891</v>
          </cell>
          <cell r="E49">
            <v>5469</v>
          </cell>
          <cell r="F49">
            <v>5757</v>
          </cell>
          <cell r="G49">
            <v>0.4</v>
          </cell>
          <cell r="H49">
            <v>60</v>
          </cell>
          <cell r="I49">
            <v>5537</v>
          </cell>
          <cell r="J49">
            <v>-68</v>
          </cell>
          <cell r="K49">
            <v>1000</v>
          </cell>
          <cell r="L49">
            <v>1600</v>
          </cell>
          <cell r="M49">
            <v>1400</v>
          </cell>
          <cell r="S49">
            <v>1093.8</v>
          </cell>
          <cell r="U49">
            <v>8.9202779301517641</v>
          </cell>
          <cell r="V49">
            <v>5.2633022490400441</v>
          </cell>
          <cell r="Y49">
            <v>1287.8</v>
          </cell>
          <cell r="Z49">
            <v>1313.2</v>
          </cell>
          <cell r="AA49">
            <v>1189.8</v>
          </cell>
          <cell r="AB49">
            <v>1502</v>
          </cell>
          <cell r="AC49">
            <v>0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1320</v>
          </cell>
          <cell r="D50">
            <v>2323</v>
          </cell>
          <cell r="E50">
            <v>2571</v>
          </cell>
          <cell r="F50">
            <v>944</v>
          </cell>
          <cell r="G50">
            <v>0.4</v>
          </cell>
          <cell r="H50">
            <v>60</v>
          </cell>
          <cell r="I50">
            <v>2602</v>
          </cell>
          <cell r="J50">
            <v>-31</v>
          </cell>
          <cell r="K50">
            <v>800</v>
          </cell>
          <cell r="L50">
            <v>800</v>
          </cell>
          <cell r="M50">
            <v>800</v>
          </cell>
          <cell r="S50">
            <v>514.20000000000005</v>
          </cell>
          <cell r="T50">
            <v>400</v>
          </cell>
          <cell r="U50">
            <v>7.2812135355892647</v>
          </cell>
          <cell r="V50">
            <v>1.8358615324776351</v>
          </cell>
          <cell r="Y50">
            <v>338.8</v>
          </cell>
          <cell r="Z50">
            <v>347.4</v>
          </cell>
          <cell r="AA50">
            <v>435.6</v>
          </cell>
          <cell r="AB50">
            <v>704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3585</v>
          </cell>
          <cell r="D51">
            <v>4400</v>
          </cell>
          <cell r="E51">
            <v>4028</v>
          </cell>
          <cell r="F51">
            <v>3589</v>
          </cell>
          <cell r="G51">
            <v>0.4</v>
          </cell>
          <cell r="H51">
            <v>60</v>
          </cell>
          <cell r="I51">
            <v>4081</v>
          </cell>
          <cell r="J51">
            <v>-53</v>
          </cell>
          <cell r="K51">
            <v>1400</v>
          </cell>
          <cell r="L51">
            <v>1400</v>
          </cell>
          <cell r="M51">
            <v>1000</v>
          </cell>
          <cell r="S51">
            <v>805.6</v>
          </cell>
          <cell r="U51">
            <v>9.1720456802383321</v>
          </cell>
          <cell r="V51">
            <v>4.4550645481628601</v>
          </cell>
          <cell r="Y51">
            <v>803.2</v>
          </cell>
          <cell r="Z51">
            <v>882.8</v>
          </cell>
          <cell r="AA51">
            <v>869.2</v>
          </cell>
          <cell r="AB51">
            <v>1008</v>
          </cell>
          <cell r="AC51">
            <v>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17</v>
          </cell>
          <cell r="D52">
            <v>5253</v>
          </cell>
          <cell r="E52">
            <v>4529</v>
          </cell>
          <cell r="F52">
            <v>645</v>
          </cell>
          <cell r="G52">
            <v>0.35</v>
          </cell>
          <cell r="H52">
            <v>60</v>
          </cell>
          <cell r="I52">
            <v>4555</v>
          </cell>
          <cell r="J52">
            <v>-26</v>
          </cell>
          <cell r="K52">
            <v>800</v>
          </cell>
          <cell r="L52">
            <v>800</v>
          </cell>
          <cell r="M52">
            <v>600</v>
          </cell>
          <cell r="S52">
            <v>905.8</v>
          </cell>
          <cell r="T52">
            <v>800</v>
          </cell>
          <cell r="U52">
            <v>4.0240671229852065</v>
          </cell>
          <cell r="V52">
            <v>0.71207772135129166</v>
          </cell>
          <cell r="Y52">
            <v>206</v>
          </cell>
          <cell r="Z52">
            <v>471.6</v>
          </cell>
          <cell r="AA52">
            <v>662</v>
          </cell>
          <cell r="AB52">
            <v>1273</v>
          </cell>
          <cell r="AC52" t="str">
            <v>борд14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72</v>
          </cell>
          <cell r="D53">
            <v>7</v>
          </cell>
          <cell r="E53">
            <v>73</v>
          </cell>
          <cell r="G53">
            <v>0</v>
          </cell>
          <cell r="H53">
            <v>45</v>
          </cell>
          <cell r="I53">
            <v>228</v>
          </cell>
          <cell r="J53">
            <v>-155</v>
          </cell>
          <cell r="K53">
            <v>0</v>
          </cell>
          <cell r="L53">
            <v>0</v>
          </cell>
          <cell r="M53">
            <v>0</v>
          </cell>
          <cell r="S53">
            <v>14.6</v>
          </cell>
          <cell r="U53">
            <v>0</v>
          </cell>
          <cell r="V53">
            <v>0</v>
          </cell>
          <cell r="Y53">
            <v>84</v>
          </cell>
          <cell r="Z53">
            <v>81</v>
          </cell>
          <cell r="AA53">
            <v>54.6</v>
          </cell>
          <cell r="AB53">
            <v>0</v>
          </cell>
          <cell r="AC53" t="str">
            <v>зав выв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296</v>
          </cell>
          <cell r="D54">
            <v>221</v>
          </cell>
          <cell r="E54">
            <v>494</v>
          </cell>
          <cell r="F54">
            <v>2</v>
          </cell>
          <cell r="G54">
            <v>0</v>
          </cell>
          <cell r="H54">
            <v>45</v>
          </cell>
          <cell r="I54">
            <v>570</v>
          </cell>
          <cell r="J54">
            <v>-76</v>
          </cell>
          <cell r="K54">
            <v>0</v>
          </cell>
          <cell r="L54">
            <v>0</v>
          </cell>
          <cell r="M54">
            <v>0</v>
          </cell>
          <cell r="S54">
            <v>98.8</v>
          </cell>
          <cell r="U54">
            <v>2.0242914979757085E-2</v>
          </cell>
          <cell r="V54">
            <v>2.0242914979757085E-2</v>
          </cell>
          <cell r="Y54">
            <v>88</v>
          </cell>
          <cell r="Z54">
            <v>75</v>
          </cell>
          <cell r="AA54">
            <v>83.8</v>
          </cell>
          <cell r="AB54">
            <v>52</v>
          </cell>
          <cell r="AC54" t="str">
            <v>зав выв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1165</v>
          </cell>
          <cell r="D55">
            <v>734</v>
          </cell>
          <cell r="E55">
            <v>1043</v>
          </cell>
          <cell r="F55">
            <v>825</v>
          </cell>
          <cell r="G55">
            <v>0.1</v>
          </cell>
          <cell r="H55">
            <v>60</v>
          </cell>
          <cell r="I55">
            <v>1056</v>
          </cell>
          <cell r="J55">
            <v>-13</v>
          </cell>
          <cell r="K55">
            <v>140</v>
          </cell>
          <cell r="L55">
            <v>280</v>
          </cell>
          <cell r="M55">
            <v>140</v>
          </cell>
          <cell r="S55">
            <v>208.6</v>
          </cell>
          <cell r="T55">
            <v>420</v>
          </cell>
          <cell r="U55">
            <v>8.6529242569511027</v>
          </cell>
          <cell r="V55">
            <v>3.9549376797698947</v>
          </cell>
          <cell r="Y55">
            <v>242.2</v>
          </cell>
          <cell r="Z55">
            <v>218.8</v>
          </cell>
          <cell r="AA55">
            <v>198.2</v>
          </cell>
          <cell r="AB55">
            <v>257</v>
          </cell>
          <cell r="AC55">
            <v>0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552</v>
          </cell>
          <cell r="D56">
            <v>1181</v>
          </cell>
          <cell r="E56">
            <v>966</v>
          </cell>
          <cell r="F56">
            <v>716</v>
          </cell>
          <cell r="G56">
            <v>0.1</v>
          </cell>
          <cell r="H56">
            <v>60</v>
          </cell>
          <cell r="I56">
            <v>980</v>
          </cell>
          <cell r="J56">
            <v>-14</v>
          </cell>
          <cell r="K56">
            <v>280</v>
          </cell>
          <cell r="L56">
            <v>140</v>
          </cell>
          <cell r="M56">
            <v>280</v>
          </cell>
          <cell r="S56">
            <v>193.2</v>
          </cell>
          <cell r="T56">
            <v>280</v>
          </cell>
          <cell r="U56">
            <v>8.7784679089026927</v>
          </cell>
          <cell r="V56">
            <v>3.7060041407867499</v>
          </cell>
          <cell r="Y56">
            <v>167.2</v>
          </cell>
          <cell r="Z56">
            <v>161</v>
          </cell>
          <cell r="AA56">
            <v>191.6</v>
          </cell>
          <cell r="AB56">
            <v>251</v>
          </cell>
          <cell r="AC56">
            <v>0</v>
          </cell>
          <cell r="AD56" t="e">
            <v>#N/A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D57">
            <v>9.7100000000000009</v>
          </cell>
          <cell r="E57">
            <v>9.7100000000000009</v>
          </cell>
          <cell r="G57">
            <v>1</v>
          </cell>
          <cell r="H57" t="e">
            <v>#N/A</v>
          </cell>
          <cell r="I57">
            <v>10</v>
          </cell>
          <cell r="J57">
            <v>-0.28999999999999915</v>
          </cell>
          <cell r="K57">
            <v>30</v>
          </cell>
          <cell r="L57">
            <v>0</v>
          </cell>
          <cell r="M57">
            <v>0</v>
          </cell>
          <cell r="S57">
            <v>1.9420000000000002</v>
          </cell>
          <cell r="T57">
            <v>20</v>
          </cell>
          <cell r="U57">
            <v>25.746652935118433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 t="e">
            <v>#N/A</v>
          </cell>
          <cell r="AD57" t="e">
            <v>#N/A</v>
          </cell>
        </row>
        <row r="58">
          <cell r="A58" t="str">
            <v>6475 С СЫРОМ Папа может сос ц/о мгс 0.4кг6шт  ОСТАНКИНО</v>
          </cell>
          <cell r="B58" t="str">
            <v>шт</v>
          </cell>
          <cell r="C58">
            <v>64</v>
          </cell>
          <cell r="D58">
            <v>455</v>
          </cell>
          <cell r="E58">
            <v>237</v>
          </cell>
          <cell r="F58">
            <v>277</v>
          </cell>
          <cell r="G58">
            <v>0.4</v>
          </cell>
          <cell r="H58">
            <v>30</v>
          </cell>
          <cell r="I58">
            <v>242</v>
          </cell>
          <cell r="J58">
            <v>-5</v>
          </cell>
          <cell r="K58">
            <v>0</v>
          </cell>
          <cell r="L58">
            <v>60</v>
          </cell>
          <cell r="M58">
            <v>60</v>
          </cell>
          <cell r="S58">
            <v>47.4</v>
          </cell>
          <cell r="U58">
            <v>8.3755274261603372</v>
          </cell>
          <cell r="V58">
            <v>5.8438818565400847</v>
          </cell>
          <cell r="Y58">
            <v>52.4</v>
          </cell>
          <cell r="Z58">
            <v>62.4</v>
          </cell>
          <cell r="AA58">
            <v>52.8</v>
          </cell>
          <cell r="AB58">
            <v>54</v>
          </cell>
          <cell r="AC58">
            <v>0</v>
          </cell>
          <cell r="AD58" t="e">
            <v>#N/A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340.10899999999998</v>
          </cell>
          <cell r="D59">
            <v>460.91300000000001</v>
          </cell>
          <cell r="E59">
            <v>461.28899999999999</v>
          </cell>
          <cell r="F59">
            <v>332.77199999999999</v>
          </cell>
          <cell r="G59">
            <v>1</v>
          </cell>
          <cell r="H59">
            <v>45</v>
          </cell>
          <cell r="I59">
            <v>475</v>
          </cell>
          <cell r="J59">
            <v>-13.711000000000013</v>
          </cell>
          <cell r="K59">
            <v>100</v>
          </cell>
          <cell r="L59">
            <v>100</v>
          </cell>
          <cell r="M59">
            <v>100</v>
          </cell>
          <cell r="S59">
            <v>92.257800000000003</v>
          </cell>
          <cell r="T59">
            <v>60</v>
          </cell>
          <cell r="U59">
            <v>7.5090886624220383</v>
          </cell>
          <cell r="V59">
            <v>3.606979572458914</v>
          </cell>
          <cell r="Y59">
            <v>89.034000000000006</v>
          </cell>
          <cell r="Z59">
            <v>88.124600000000001</v>
          </cell>
          <cell r="AA59">
            <v>84.830200000000005</v>
          </cell>
          <cell r="AB59">
            <v>95.582999999999998</v>
          </cell>
          <cell r="AC59">
            <v>0</v>
          </cell>
          <cell r="AD59" t="e">
            <v>#N/A</v>
          </cell>
        </row>
        <row r="60">
          <cell r="A60" t="str">
            <v>6555 ПОСОЛЬСКАЯ с/к с/н в/у 1/100 10шт.  ОСТАНКИНО</v>
          </cell>
          <cell r="B60" t="str">
            <v>шт</v>
          </cell>
          <cell r="D60">
            <v>1000</v>
          </cell>
          <cell r="E60">
            <v>214</v>
          </cell>
          <cell r="F60">
            <v>787</v>
          </cell>
          <cell r="G60">
            <v>0.1</v>
          </cell>
          <cell r="H60" t="e">
            <v>#N/A</v>
          </cell>
          <cell r="I60">
            <v>214</v>
          </cell>
          <cell r="J60">
            <v>0</v>
          </cell>
          <cell r="K60">
            <v>300</v>
          </cell>
          <cell r="L60">
            <v>300</v>
          </cell>
          <cell r="M60">
            <v>200</v>
          </cell>
          <cell r="S60">
            <v>42.8</v>
          </cell>
          <cell r="U60">
            <v>37.079439252336449</v>
          </cell>
          <cell r="V60">
            <v>18.38785046728972</v>
          </cell>
          <cell r="Y60">
            <v>0</v>
          </cell>
          <cell r="Z60">
            <v>0</v>
          </cell>
          <cell r="AA60">
            <v>0</v>
          </cell>
          <cell r="AB60">
            <v>160</v>
          </cell>
          <cell r="AC60" t="str">
            <v>костик</v>
          </cell>
          <cell r="AD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10</v>
          </cell>
          <cell r="D61">
            <v>284</v>
          </cell>
          <cell r="E61">
            <v>197</v>
          </cell>
          <cell r="F61">
            <v>97</v>
          </cell>
          <cell r="G61">
            <v>0.28000000000000003</v>
          </cell>
          <cell r="H61">
            <v>45</v>
          </cell>
          <cell r="I61">
            <v>195</v>
          </cell>
          <cell r="J61">
            <v>2</v>
          </cell>
          <cell r="K61">
            <v>40</v>
          </cell>
          <cell r="L61">
            <v>40</v>
          </cell>
          <cell r="M61">
            <v>40</v>
          </cell>
          <cell r="S61">
            <v>39.4</v>
          </cell>
          <cell r="T61">
            <v>40</v>
          </cell>
          <cell r="U61">
            <v>6.5228426395939092</v>
          </cell>
          <cell r="V61">
            <v>2.4619289340101522</v>
          </cell>
          <cell r="Y61">
            <v>49.4</v>
          </cell>
          <cell r="Z61">
            <v>41</v>
          </cell>
          <cell r="AA61">
            <v>44</v>
          </cell>
          <cell r="AB61">
            <v>65</v>
          </cell>
          <cell r="AC61" t="str">
            <v>мин</v>
          </cell>
          <cell r="AD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32.677999999999997</v>
          </cell>
          <cell r="E62">
            <v>26.361000000000001</v>
          </cell>
          <cell r="F62">
            <v>6.3170000000000002</v>
          </cell>
          <cell r="G62">
            <v>1</v>
          </cell>
          <cell r="H62">
            <v>45</v>
          </cell>
          <cell r="I62">
            <v>25</v>
          </cell>
          <cell r="J62">
            <v>1.3610000000000007</v>
          </cell>
          <cell r="K62">
            <v>20</v>
          </cell>
          <cell r="L62">
            <v>0</v>
          </cell>
          <cell r="M62">
            <v>20</v>
          </cell>
          <cell r="S62">
            <v>5.2721999999999998</v>
          </cell>
          <cell r="U62">
            <v>8.7851371344030955</v>
          </cell>
          <cell r="V62">
            <v>1.1981715412920604</v>
          </cell>
          <cell r="Y62">
            <v>5.2304000000000004</v>
          </cell>
          <cell r="Z62">
            <v>3.3801999999999999</v>
          </cell>
          <cell r="AA62">
            <v>5.4432</v>
          </cell>
          <cell r="AB62">
            <v>6.4349999999999996</v>
          </cell>
          <cell r="AC62" t="str">
            <v>мин</v>
          </cell>
          <cell r="AD62" t="str">
            <v>не зак</v>
          </cell>
        </row>
        <row r="63">
          <cell r="A63" t="str">
            <v>6586 МРАМОРНАЯ И БАЛЫКОВАЯ в/к с/н мгс 1/90 ОСТАНКИНО</v>
          </cell>
          <cell r="B63" t="str">
            <v>шт</v>
          </cell>
          <cell r="C63">
            <v>258</v>
          </cell>
          <cell r="D63">
            <v>238</v>
          </cell>
          <cell r="E63">
            <v>184</v>
          </cell>
          <cell r="F63">
            <v>304</v>
          </cell>
          <cell r="G63">
            <v>0.09</v>
          </cell>
          <cell r="H63">
            <v>45</v>
          </cell>
          <cell r="I63">
            <v>192</v>
          </cell>
          <cell r="J63">
            <v>-8</v>
          </cell>
          <cell r="K63">
            <v>0</v>
          </cell>
          <cell r="L63">
            <v>0</v>
          </cell>
          <cell r="M63">
            <v>40</v>
          </cell>
          <cell r="S63">
            <v>36.799999999999997</v>
          </cell>
          <cell r="U63">
            <v>9.3478260869565233</v>
          </cell>
          <cell r="V63">
            <v>8.2608695652173925</v>
          </cell>
          <cell r="Y63">
            <v>70.8</v>
          </cell>
          <cell r="Z63">
            <v>45.8</v>
          </cell>
          <cell r="AA63">
            <v>42</v>
          </cell>
          <cell r="AB63">
            <v>27</v>
          </cell>
          <cell r="AC63">
            <v>0</v>
          </cell>
          <cell r="AD63" t="e">
            <v>#N/A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3</v>
          </cell>
          <cell r="D64">
            <v>1</v>
          </cell>
          <cell r="E64">
            <v>2</v>
          </cell>
          <cell r="F64">
            <v>2</v>
          </cell>
          <cell r="G64">
            <v>0</v>
          </cell>
          <cell r="H64" t="e">
            <v>#N/A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0.4</v>
          </cell>
          <cell r="U64">
            <v>5</v>
          </cell>
          <cell r="V64">
            <v>5</v>
          </cell>
          <cell r="Y64">
            <v>0</v>
          </cell>
          <cell r="Z64">
            <v>0</v>
          </cell>
          <cell r="AA64">
            <v>0</v>
          </cell>
          <cell r="AB64">
            <v>-3</v>
          </cell>
          <cell r="AC64" t="e">
            <v>#N/A</v>
          </cell>
          <cell r="AD64" t="e">
            <v>#N/A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92.537999999999997</v>
          </cell>
          <cell r="D65">
            <v>170.887</v>
          </cell>
          <cell r="E65">
            <v>164.126</v>
          </cell>
          <cell r="F65">
            <v>99.299000000000007</v>
          </cell>
          <cell r="G65">
            <v>1</v>
          </cell>
          <cell r="H65">
            <v>45</v>
          </cell>
          <cell r="I65">
            <v>156.5</v>
          </cell>
          <cell r="J65">
            <v>7.6260000000000048</v>
          </cell>
          <cell r="K65">
            <v>40</v>
          </cell>
          <cell r="L65">
            <v>40</v>
          </cell>
          <cell r="M65">
            <v>30</v>
          </cell>
          <cell r="S65">
            <v>32.825200000000002</v>
          </cell>
          <cell r="T65">
            <v>40</v>
          </cell>
          <cell r="U65">
            <v>7.5947442818322504</v>
          </cell>
          <cell r="V65">
            <v>3.025084386386069</v>
          </cell>
          <cell r="Y65">
            <v>27.0322</v>
          </cell>
          <cell r="Z65">
            <v>32.0458</v>
          </cell>
          <cell r="AA65">
            <v>28.4206</v>
          </cell>
          <cell r="AB65">
            <v>19.765999999999998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722</v>
          </cell>
          <cell r="D66">
            <v>712</v>
          </cell>
          <cell r="E66">
            <v>835</v>
          </cell>
          <cell r="F66">
            <v>567</v>
          </cell>
          <cell r="G66">
            <v>0.35</v>
          </cell>
          <cell r="H66">
            <v>45</v>
          </cell>
          <cell r="I66">
            <v>867</v>
          </cell>
          <cell r="J66">
            <v>-32</v>
          </cell>
          <cell r="K66">
            <v>360</v>
          </cell>
          <cell r="L66">
            <v>360</v>
          </cell>
          <cell r="M66">
            <v>160</v>
          </cell>
          <cell r="S66">
            <v>167</v>
          </cell>
          <cell r="T66">
            <v>120</v>
          </cell>
          <cell r="U66">
            <v>9.3832335329341312</v>
          </cell>
          <cell r="V66">
            <v>3.3952095808383231</v>
          </cell>
          <cell r="Y66">
            <v>183.8</v>
          </cell>
          <cell r="Z66">
            <v>114.8</v>
          </cell>
          <cell r="AA66">
            <v>176.2</v>
          </cell>
          <cell r="AB66">
            <v>96</v>
          </cell>
          <cell r="AC66">
            <v>0</v>
          </cell>
          <cell r="AD66" t="e">
            <v>#N/A</v>
          </cell>
        </row>
        <row r="67">
          <cell r="A67" t="str">
            <v>6616 МОЛОЧНЫЕ КЛАССИЧЕСКИЕ сос п/о в/у 0.3кг  ОСТАНКИНО</v>
          </cell>
          <cell r="B67" t="str">
            <v>шт</v>
          </cell>
          <cell r="D67">
            <v>240</v>
          </cell>
          <cell r="E67">
            <v>6</v>
          </cell>
          <cell r="F67">
            <v>234</v>
          </cell>
          <cell r="G67">
            <v>0.3</v>
          </cell>
          <cell r="H67" t="e">
            <v>#N/A</v>
          </cell>
          <cell r="I67">
            <v>6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S67">
            <v>1.2</v>
          </cell>
          <cell r="U67">
            <v>195</v>
          </cell>
          <cell r="V67">
            <v>195</v>
          </cell>
          <cell r="Y67">
            <v>0</v>
          </cell>
          <cell r="Z67">
            <v>0</v>
          </cell>
          <cell r="AA67">
            <v>0</v>
          </cell>
          <cell r="AB67">
            <v>6</v>
          </cell>
          <cell r="AC67" t="e">
            <v>#N/A</v>
          </cell>
          <cell r="AD67" t="e">
            <v>#N/A</v>
          </cell>
        </row>
        <row r="68">
          <cell r="A68" t="str">
            <v>6645 ВЕТЧ.КЛАССИЧЕСКАЯ СН п/о 0.8кг 4шт.  ОСТАНКИНО</v>
          </cell>
          <cell r="B68" t="str">
            <v>шт</v>
          </cell>
          <cell r="C68">
            <v>16</v>
          </cell>
          <cell r="E68">
            <v>15</v>
          </cell>
          <cell r="F68">
            <v>1</v>
          </cell>
          <cell r="G68">
            <v>0</v>
          </cell>
          <cell r="H68">
            <v>60</v>
          </cell>
          <cell r="I68">
            <v>15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S68">
            <v>3</v>
          </cell>
          <cell r="U68">
            <v>0.33333333333333331</v>
          </cell>
          <cell r="V68">
            <v>0.33333333333333331</v>
          </cell>
          <cell r="Y68">
            <v>4.8</v>
          </cell>
          <cell r="Z68">
            <v>6.6</v>
          </cell>
          <cell r="AA68">
            <v>4.4000000000000004</v>
          </cell>
          <cell r="AB68">
            <v>0</v>
          </cell>
          <cell r="AC68" t="str">
            <v>не зак</v>
          </cell>
          <cell r="AD68" t="str">
            <v>не зак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46.219000000000001</v>
          </cell>
          <cell r="D69">
            <v>79.153999999999996</v>
          </cell>
          <cell r="E69">
            <v>74.334000000000003</v>
          </cell>
          <cell r="F69">
            <v>47.984999999999999</v>
          </cell>
          <cell r="G69">
            <v>1</v>
          </cell>
          <cell r="H69">
            <v>45</v>
          </cell>
          <cell r="I69">
            <v>74.099999999999994</v>
          </cell>
          <cell r="J69">
            <v>0.23400000000000887</v>
          </cell>
          <cell r="K69">
            <v>20</v>
          </cell>
          <cell r="L69">
            <v>0</v>
          </cell>
          <cell r="M69">
            <v>20</v>
          </cell>
          <cell r="S69">
            <v>14.866800000000001</v>
          </cell>
          <cell r="T69">
            <v>30</v>
          </cell>
          <cell r="U69">
            <v>7.9361395861920512</v>
          </cell>
          <cell r="V69">
            <v>3.2276616353216561</v>
          </cell>
          <cell r="Y69">
            <v>13.108600000000001</v>
          </cell>
          <cell r="Z69">
            <v>14.037799999999999</v>
          </cell>
          <cell r="AA69">
            <v>12.053000000000001</v>
          </cell>
          <cell r="AB69">
            <v>15.507</v>
          </cell>
          <cell r="AC69">
            <v>0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784</v>
          </cell>
          <cell r="D70">
            <v>2155</v>
          </cell>
          <cell r="E70">
            <v>1440</v>
          </cell>
          <cell r="F70">
            <v>1470</v>
          </cell>
          <cell r="G70">
            <v>0.28000000000000003</v>
          </cell>
          <cell r="H70">
            <v>45</v>
          </cell>
          <cell r="I70">
            <v>1471</v>
          </cell>
          <cell r="J70">
            <v>-31</v>
          </cell>
          <cell r="K70">
            <v>0</v>
          </cell>
          <cell r="L70">
            <v>400</v>
          </cell>
          <cell r="M70">
            <v>280</v>
          </cell>
          <cell r="S70">
            <v>288</v>
          </cell>
          <cell r="U70">
            <v>7.4652777777777777</v>
          </cell>
          <cell r="V70">
            <v>5.104166666666667</v>
          </cell>
          <cell r="Y70">
            <v>271.8</v>
          </cell>
          <cell r="Z70">
            <v>290.60000000000002</v>
          </cell>
          <cell r="AA70">
            <v>280.39999999999998</v>
          </cell>
          <cell r="AB70">
            <v>350</v>
          </cell>
          <cell r="AC70">
            <v>0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242</v>
          </cell>
          <cell r="D71">
            <v>804</v>
          </cell>
          <cell r="E71">
            <v>616</v>
          </cell>
          <cell r="F71">
            <v>421</v>
          </cell>
          <cell r="G71">
            <v>0.28000000000000003</v>
          </cell>
          <cell r="H71">
            <v>45</v>
          </cell>
          <cell r="I71">
            <v>626</v>
          </cell>
          <cell r="J71">
            <v>-10</v>
          </cell>
          <cell r="K71">
            <v>160</v>
          </cell>
          <cell r="L71">
            <v>0</v>
          </cell>
          <cell r="M71">
            <v>280</v>
          </cell>
          <cell r="S71">
            <v>123.2</v>
          </cell>
          <cell r="T71">
            <v>120</v>
          </cell>
          <cell r="U71">
            <v>7.9626623376623371</v>
          </cell>
          <cell r="V71">
            <v>3.4172077922077921</v>
          </cell>
          <cell r="Y71">
            <v>85.8</v>
          </cell>
          <cell r="Z71">
            <v>101.2</v>
          </cell>
          <cell r="AA71">
            <v>115.6</v>
          </cell>
          <cell r="AB71">
            <v>153</v>
          </cell>
          <cell r="AC71">
            <v>0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1377</v>
          </cell>
          <cell r="D72">
            <v>3203</v>
          </cell>
          <cell r="E72">
            <v>3035</v>
          </cell>
          <cell r="F72">
            <v>1433</v>
          </cell>
          <cell r="G72">
            <v>0.35</v>
          </cell>
          <cell r="H72">
            <v>45</v>
          </cell>
          <cell r="I72">
            <v>3147</v>
          </cell>
          <cell r="J72">
            <v>-112</v>
          </cell>
          <cell r="K72">
            <v>800</v>
          </cell>
          <cell r="L72">
            <v>600</v>
          </cell>
          <cell r="M72">
            <v>800</v>
          </cell>
          <cell r="S72">
            <v>607</v>
          </cell>
          <cell r="T72">
            <v>920</v>
          </cell>
          <cell r="U72">
            <v>7.5008237232289954</v>
          </cell>
          <cell r="V72">
            <v>2.3607907742998351</v>
          </cell>
          <cell r="Y72">
            <v>450.8</v>
          </cell>
          <cell r="Z72">
            <v>445.6</v>
          </cell>
          <cell r="AA72">
            <v>508.4</v>
          </cell>
          <cell r="AB72">
            <v>859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1665</v>
          </cell>
          <cell r="D73">
            <v>2319</v>
          </cell>
          <cell r="E73">
            <v>2231</v>
          </cell>
          <cell r="F73">
            <v>1726</v>
          </cell>
          <cell r="G73">
            <v>0.28000000000000003</v>
          </cell>
          <cell r="H73">
            <v>45</v>
          </cell>
          <cell r="I73">
            <v>2266</v>
          </cell>
          <cell r="J73">
            <v>-35</v>
          </cell>
          <cell r="K73">
            <v>0</v>
          </cell>
          <cell r="L73">
            <v>600</v>
          </cell>
          <cell r="M73">
            <v>600</v>
          </cell>
          <cell r="S73">
            <v>446.2</v>
          </cell>
          <cell r="T73">
            <v>400</v>
          </cell>
          <cell r="U73">
            <v>7.4540564769161817</v>
          </cell>
          <cell r="V73">
            <v>3.8682205289108023</v>
          </cell>
          <cell r="Y73">
            <v>431.2</v>
          </cell>
          <cell r="Z73">
            <v>389.6</v>
          </cell>
          <cell r="AA73">
            <v>396.4</v>
          </cell>
          <cell r="AB73">
            <v>599</v>
          </cell>
          <cell r="AC73">
            <v>0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4482</v>
          </cell>
          <cell r="D74">
            <v>6366</v>
          </cell>
          <cell r="E74">
            <v>5470</v>
          </cell>
          <cell r="F74">
            <v>5282</v>
          </cell>
          <cell r="G74">
            <v>0.35</v>
          </cell>
          <cell r="H74">
            <v>45</v>
          </cell>
          <cell r="I74">
            <v>5547</v>
          </cell>
          <cell r="J74">
            <v>-77</v>
          </cell>
          <cell r="K74">
            <v>1200</v>
          </cell>
          <cell r="L74">
            <v>1200</v>
          </cell>
          <cell r="M74">
            <v>2000</v>
          </cell>
          <cell r="S74">
            <v>1094</v>
          </cell>
          <cell r="U74">
            <v>8.8500914076782458</v>
          </cell>
          <cell r="V74">
            <v>4.8281535648994511</v>
          </cell>
          <cell r="Y74">
            <v>1192.4000000000001</v>
          </cell>
          <cell r="Z74">
            <v>1227.2</v>
          </cell>
          <cell r="AA74">
            <v>1198</v>
          </cell>
          <cell r="AB74">
            <v>1396</v>
          </cell>
          <cell r="AC74">
            <v>0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217</v>
          </cell>
          <cell r="D75">
            <v>807</v>
          </cell>
          <cell r="E75">
            <v>579</v>
          </cell>
          <cell r="F75">
            <v>439</v>
          </cell>
          <cell r="G75">
            <v>0.28000000000000003</v>
          </cell>
          <cell r="H75">
            <v>45</v>
          </cell>
          <cell r="I75">
            <v>593</v>
          </cell>
          <cell r="J75">
            <v>-14</v>
          </cell>
          <cell r="K75">
            <v>0</v>
          </cell>
          <cell r="L75">
            <v>120</v>
          </cell>
          <cell r="M75">
            <v>200</v>
          </cell>
          <cell r="S75">
            <v>115.8</v>
          </cell>
          <cell r="T75">
            <v>120</v>
          </cell>
          <cell r="U75">
            <v>7.590673575129534</v>
          </cell>
          <cell r="V75">
            <v>3.7910189982728846</v>
          </cell>
          <cell r="Y75">
            <v>80.2</v>
          </cell>
          <cell r="Z75">
            <v>87.6</v>
          </cell>
          <cell r="AA75">
            <v>103.8</v>
          </cell>
          <cell r="AB75">
            <v>126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4525</v>
          </cell>
          <cell r="D76">
            <v>5748</v>
          </cell>
          <cell r="E76">
            <v>5774</v>
          </cell>
          <cell r="F76">
            <v>4380</v>
          </cell>
          <cell r="G76">
            <v>0.35</v>
          </cell>
          <cell r="H76">
            <v>45</v>
          </cell>
          <cell r="I76">
            <v>5893</v>
          </cell>
          <cell r="J76">
            <v>-119</v>
          </cell>
          <cell r="K76">
            <v>1000</v>
          </cell>
          <cell r="L76">
            <v>1000</v>
          </cell>
          <cell r="M76">
            <v>1600</v>
          </cell>
          <cell r="S76">
            <v>1154.8</v>
          </cell>
          <cell r="T76">
            <v>680</v>
          </cell>
          <cell r="U76">
            <v>7.4991340491860061</v>
          </cell>
          <cell r="V76">
            <v>3.7928645652926916</v>
          </cell>
          <cell r="Y76">
            <v>1139</v>
          </cell>
          <cell r="Z76">
            <v>1221.8</v>
          </cell>
          <cell r="AA76">
            <v>1068.8</v>
          </cell>
          <cell r="AB76">
            <v>1836</v>
          </cell>
          <cell r="AC76">
            <v>0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959</v>
          </cell>
          <cell r="D77">
            <v>1866</v>
          </cell>
          <cell r="E77">
            <v>1609</v>
          </cell>
          <cell r="F77">
            <v>1185</v>
          </cell>
          <cell r="G77">
            <v>0.41</v>
          </cell>
          <cell r="H77">
            <v>45</v>
          </cell>
          <cell r="I77">
            <v>1645</v>
          </cell>
          <cell r="J77">
            <v>-36</v>
          </cell>
          <cell r="K77">
            <v>600</v>
          </cell>
          <cell r="L77">
            <v>280</v>
          </cell>
          <cell r="M77">
            <v>360</v>
          </cell>
          <cell r="S77">
            <v>321.8</v>
          </cell>
          <cell r="U77">
            <v>7.5357364822871347</v>
          </cell>
          <cell r="V77">
            <v>3.6824114356743318</v>
          </cell>
          <cell r="Y77">
            <v>288.39999999999998</v>
          </cell>
          <cell r="Z77">
            <v>355.6</v>
          </cell>
          <cell r="AA77">
            <v>337.2</v>
          </cell>
          <cell r="AB77">
            <v>370</v>
          </cell>
          <cell r="AC77">
            <v>0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379</v>
          </cell>
          <cell r="D78">
            <v>672</v>
          </cell>
          <cell r="E78">
            <v>779</v>
          </cell>
          <cell r="F78">
            <v>427</v>
          </cell>
          <cell r="G78">
            <v>0.5</v>
          </cell>
          <cell r="H78">
            <v>0.6</v>
          </cell>
          <cell r="I78">
            <v>781</v>
          </cell>
          <cell r="J78">
            <v>-2</v>
          </cell>
          <cell r="K78">
            <v>240</v>
          </cell>
          <cell r="L78">
            <v>200</v>
          </cell>
          <cell r="M78">
            <v>120</v>
          </cell>
          <cell r="S78">
            <v>155.80000000000001</v>
          </cell>
          <cell r="T78">
            <v>160</v>
          </cell>
          <cell r="U78">
            <v>7.3620025673940948</v>
          </cell>
          <cell r="V78">
            <v>2.740693196405648</v>
          </cell>
          <cell r="Y78">
            <v>144.19999999999999</v>
          </cell>
          <cell r="Z78">
            <v>138.4</v>
          </cell>
          <cell r="AA78">
            <v>141.4</v>
          </cell>
          <cell r="AB78">
            <v>153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4955</v>
          </cell>
          <cell r="D79">
            <v>9129</v>
          </cell>
          <cell r="E79">
            <v>7586</v>
          </cell>
          <cell r="F79">
            <v>5515</v>
          </cell>
          <cell r="G79">
            <v>0.41</v>
          </cell>
          <cell r="H79">
            <v>45</v>
          </cell>
          <cell r="I79">
            <v>6641</v>
          </cell>
          <cell r="J79">
            <v>945</v>
          </cell>
          <cell r="K79">
            <v>2500</v>
          </cell>
          <cell r="L79">
            <v>2200</v>
          </cell>
          <cell r="M79">
            <v>1500</v>
          </cell>
          <cell r="S79">
            <v>1517.2</v>
          </cell>
          <cell r="U79">
            <v>7.7214605852886891</v>
          </cell>
          <cell r="V79">
            <v>3.6349854996045345</v>
          </cell>
          <cell r="Y79">
            <v>1526.4</v>
          </cell>
          <cell r="Z79">
            <v>1581.6</v>
          </cell>
          <cell r="AA79">
            <v>1559</v>
          </cell>
          <cell r="AB79">
            <v>1856</v>
          </cell>
          <cell r="AC79">
            <v>0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2007</v>
          </cell>
          <cell r="D80">
            <v>2784</v>
          </cell>
          <cell r="E80">
            <v>3244</v>
          </cell>
          <cell r="F80">
            <v>1502</v>
          </cell>
          <cell r="G80">
            <v>0.41</v>
          </cell>
          <cell r="H80">
            <v>45</v>
          </cell>
          <cell r="I80">
            <v>3299</v>
          </cell>
          <cell r="J80">
            <v>-55</v>
          </cell>
          <cell r="K80">
            <v>1200</v>
          </cell>
          <cell r="L80">
            <v>700</v>
          </cell>
          <cell r="M80">
            <v>500</v>
          </cell>
          <cell r="S80">
            <v>648.79999999999995</v>
          </cell>
          <cell r="T80">
            <v>1000</v>
          </cell>
          <cell r="U80">
            <v>7.5554870530209621</v>
          </cell>
          <cell r="V80">
            <v>2.3150431565967944</v>
          </cell>
          <cell r="Y80">
            <v>535.20000000000005</v>
          </cell>
          <cell r="Z80">
            <v>559.6</v>
          </cell>
          <cell r="AA80">
            <v>598</v>
          </cell>
          <cell r="AB80">
            <v>1027</v>
          </cell>
          <cell r="AC80">
            <v>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509</v>
          </cell>
          <cell r="D81">
            <v>17</v>
          </cell>
          <cell r="E81">
            <v>186</v>
          </cell>
          <cell r="F81">
            <v>323</v>
          </cell>
          <cell r="G81">
            <v>0.5</v>
          </cell>
          <cell r="H81">
            <v>60</v>
          </cell>
          <cell r="I81">
            <v>203</v>
          </cell>
          <cell r="J81">
            <v>-17</v>
          </cell>
          <cell r="K81">
            <v>0</v>
          </cell>
          <cell r="L81">
            <v>0</v>
          </cell>
          <cell r="M81">
            <v>0</v>
          </cell>
          <cell r="S81">
            <v>37.200000000000003</v>
          </cell>
          <cell r="U81">
            <v>8.6827956989247301</v>
          </cell>
          <cell r="V81">
            <v>8.6827956989247301</v>
          </cell>
          <cell r="Y81">
            <v>29.8</v>
          </cell>
          <cell r="Z81">
            <v>27.8</v>
          </cell>
          <cell r="AA81">
            <v>34.799999999999997</v>
          </cell>
          <cell r="AB81">
            <v>56</v>
          </cell>
          <cell r="AC81" t="str">
            <v>костик</v>
          </cell>
          <cell r="AD81" t="str">
            <v>не зак</v>
          </cell>
        </row>
        <row r="82">
          <cell r="A82" t="str">
            <v>6756 ВЕТЧ.ЛЮБИТЕЛЬСКАЯ п/о  ОСТАНКИНО</v>
          </cell>
          <cell r="B82" t="str">
            <v>кг</v>
          </cell>
          <cell r="C82">
            <v>198.66</v>
          </cell>
          <cell r="D82">
            <v>147.40799999999999</v>
          </cell>
          <cell r="E82">
            <v>200.42</v>
          </cell>
          <cell r="F82">
            <v>145.25800000000001</v>
          </cell>
          <cell r="G82">
            <v>1</v>
          </cell>
          <cell r="H82" t="e">
            <v>#N/A</v>
          </cell>
          <cell r="I82">
            <v>198.8</v>
          </cell>
          <cell r="J82">
            <v>1.6199999999999761</v>
          </cell>
          <cell r="K82">
            <v>0</v>
          </cell>
          <cell r="L82">
            <v>0</v>
          </cell>
          <cell r="M82">
            <v>20</v>
          </cell>
          <cell r="S82">
            <v>40.083999999999996</v>
          </cell>
          <cell r="T82">
            <v>110</v>
          </cell>
          <cell r="U82">
            <v>6.8670292385989438</v>
          </cell>
          <cell r="V82">
            <v>3.6238399361341189</v>
          </cell>
          <cell r="Y82">
            <v>32.077600000000004</v>
          </cell>
          <cell r="Z82">
            <v>44.481000000000002</v>
          </cell>
          <cell r="AA82">
            <v>28.588200000000001</v>
          </cell>
          <cell r="AB82">
            <v>90.852999999999994</v>
          </cell>
          <cell r="AC82">
            <v>0</v>
          </cell>
          <cell r="AD82" t="e">
            <v>#N/A</v>
          </cell>
        </row>
        <row r="83">
          <cell r="A83" t="str">
            <v>6776 ХОТ-ДОГ Папа может сос п/о мгс 0.35кг  ОСТАНКИНО</v>
          </cell>
          <cell r="B83" t="str">
            <v>шт</v>
          </cell>
          <cell r="D83">
            <v>97</v>
          </cell>
          <cell r="E83">
            <v>98</v>
          </cell>
          <cell r="G83">
            <v>0.35</v>
          </cell>
          <cell r="H83" t="e">
            <v>#N/A</v>
          </cell>
          <cell r="I83">
            <v>140</v>
          </cell>
          <cell r="J83">
            <v>-42</v>
          </cell>
          <cell r="K83">
            <v>100</v>
          </cell>
          <cell r="L83">
            <v>0</v>
          </cell>
          <cell r="M83">
            <v>450</v>
          </cell>
          <cell r="S83">
            <v>19.600000000000001</v>
          </cell>
          <cell r="U83">
            <v>28.061224489795915</v>
          </cell>
          <cell r="V83">
            <v>0</v>
          </cell>
          <cell r="Y83">
            <v>0</v>
          </cell>
          <cell r="Z83">
            <v>0</v>
          </cell>
          <cell r="AA83">
            <v>0</v>
          </cell>
          <cell r="AB83">
            <v>89</v>
          </cell>
          <cell r="AC83" t="e">
            <v>#N/A</v>
          </cell>
          <cell r="AD83" t="e">
            <v>#N/A</v>
          </cell>
        </row>
        <row r="84">
          <cell r="A84" t="str">
            <v>6777 МЯСНЫЕ С ГОВЯДИНОЙ ПМ сос п/о мгс 0.4кг  ОСТАНКИНО</v>
          </cell>
          <cell r="B84" t="str">
            <v>шт</v>
          </cell>
          <cell r="D84">
            <v>240</v>
          </cell>
          <cell r="E84">
            <v>0</v>
          </cell>
          <cell r="F84">
            <v>240</v>
          </cell>
          <cell r="G84">
            <v>0.4</v>
          </cell>
          <cell r="H84" t="e">
            <v>#N/A</v>
          </cell>
          <cell r="I84">
            <v>0</v>
          </cell>
          <cell r="J84">
            <v>0</v>
          </cell>
          <cell r="K84">
            <v>500</v>
          </cell>
          <cell r="L84">
            <v>300</v>
          </cell>
          <cell r="M84">
            <v>200</v>
          </cell>
          <cell r="S84">
            <v>0</v>
          </cell>
          <cell r="U84" t="e">
            <v>#DIV/0!</v>
          </cell>
          <cell r="V84" t="e">
            <v>#DIV/0!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e">
            <v>#N/A</v>
          </cell>
          <cell r="AD84" t="e">
            <v>#N/A</v>
          </cell>
        </row>
        <row r="85">
          <cell r="A85" t="str">
            <v>6822 ИЗ ОТБОРНОГО МЯСА ПМ сос п/о мгс 0,36кг  ОСТАНКИНО</v>
          </cell>
          <cell r="B85" t="str">
            <v>шт</v>
          </cell>
          <cell r="D85">
            <v>96</v>
          </cell>
          <cell r="E85">
            <v>39</v>
          </cell>
          <cell r="F85">
            <v>57</v>
          </cell>
          <cell r="G85">
            <v>0.36</v>
          </cell>
          <cell r="H85" t="e">
            <v>#N/A</v>
          </cell>
          <cell r="I85">
            <v>39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7.8</v>
          </cell>
          <cell r="U85">
            <v>7.3076923076923075</v>
          </cell>
          <cell r="V85">
            <v>7.3076923076923075</v>
          </cell>
          <cell r="Y85">
            <v>0</v>
          </cell>
          <cell r="Z85">
            <v>0</v>
          </cell>
          <cell r="AA85">
            <v>0</v>
          </cell>
          <cell r="AB85">
            <v>39</v>
          </cell>
          <cell r="AC85" t="e">
            <v>#N/A</v>
          </cell>
          <cell r="AD85" t="e">
            <v>#N/A</v>
          </cell>
        </row>
        <row r="86">
          <cell r="A86" t="str">
            <v>БОНУС Z-ОСОБАЯ Коровино вар п/о (5324)  ОСТАНКИНО</v>
          </cell>
          <cell r="B86" t="str">
            <v>кг</v>
          </cell>
          <cell r="C86">
            <v>69.254999999999995</v>
          </cell>
          <cell r="E86">
            <v>33.679000000000002</v>
          </cell>
          <cell r="F86">
            <v>35.576000000000001</v>
          </cell>
          <cell r="G86">
            <v>0</v>
          </cell>
          <cell r="H86" t="e">
            <v>#N/A</v>
          </cell>
          <cell r="I86">
            <v>34</v>
          </cell>
          <cell r="J86">
            <v>-0.32099999999999795</v>
          </cell>
          <cell r="K86">
            <v>0</v>
          </cell>
          <cell r="L86">
            <v>0</v>
          </cell>
          <cell r="M86">
            <v>0</v>
          </cell>
          <cell r="S86">
            <v>6.7358000000000002</v>
          </cell>
          <cell r="U86">
            <v>5.2816295020636002</v>
          </cell>
          <cell r="V86">
            <v>5.2816295020636002</v>
          </cell>
          <cell r="Y86">
            <v>7.8790000000000004</v>
          </cell>
          <cell r="Z86">
            <v>9.4483999999999995</v>
          </cell>
          <cell r="AA86">
            <v>6.6913999999999998</v>
          </cell>
          <cell r="AB86">
            <v>5.9189999999999996</v>
          </cell>
          <cell r="AC86" t="str">
            <v>акция</v>
          </cell>
          <cell r="AD86" t="e">
            <v>#N/A</v>
          </cell>
        </row>
        <row r="87">
          <cell r="A87" t="str">
            <v>БОНУС Z-ОСОБАЯ Коровино вар п/о 0.5кг_СНГ (6305)  ОСТАНКИНО</v>
          </cell>
          <cell r="B87" t="str">
            <v>шт</v>
          </cell>
          <cell r="C87">
            <v>178</v>
          </cell>
          <cell r="E87">
            <v>29</v>
          </cell>
          <cell r="F87">
            <v>149</v>
          </cell>
          <cell r="G87">
            <v>0</v>
          </cell>
          <cell r="H87" t="e">
            <v>#N/A</v>
          </cell>
          <cell r="I87">
            <v>29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S87">
            <v>5.8</v>
          </cell>
          <cell r="U87">
            <v>25.689655172413794</v>
          </cell>
          <cell r="V87">
            <v>25.689655172413794</v>
          </cell>
          <cell r="Y87">
            <v>7.2</v>
          </cell>
          <cell r="Z87">
            <v>6.8</v>
          </cell>
          <cell r="AA87">
            <v>5.2</v>
          </cell>
          <cell r="AB87">
            <v>1</v>
          </cell>
          <cell r="AC87" t="str">
            <v>акция</v>
          </cell>
          <cell r="AD87" t="e">
            <v>#N/A</v>
          </cell>
        </row>
        <row r="88">
          <cell r="A88" t="str">
            <v>БОНУС СОЧНЫЕ сос п/о мгс 0.41кг_UZ (6087)  ОСТАНКИНО</v>
          </cell>
          <cell r="B88" t="str">
            <v>шт</v>
          </cell>
          <cell r="C88">
            <v>894</v>
          </cell>
          <cell r="D88">
            <v>932</v>
          </cell>
          <cell r="E88">
            <v>1046</v>
          </cell>
          <cell r="F88">
            <v>757</v>
          </cell>
          <cell r="G88">
            <v>0</v>
          </cell>
          <cell r="H88">
            <v>0</v>
          </cell>
          <cell r="I88">
            <v>1072</v>
          </cell>
          <cell r="J88">
            <v>-26</v>
          </cell>
          <cell r="K88">
            <v>0</v>
          </cell>
          <cell r="L88">
            <v>0</v>
          </cell>
          <cell r="M88">
            <v>0</v>
          </cell>
          <cell r="S88">
            <v>209.2</v>
          </cell>
          <cell r="U88">
            <v>3.6185468451242833</v>
          </cell>
          <cell r="V88">
            <v>3.6185468451242833</v>
          </cell>
          <cell r="Y88">
            <v>203.6</v>
          </cell>
          <cell r="Z88">
            <v>200.8</v>
          </cell>
          <cell r="AA88">
            <v>192.6</v>
          </cell>
          <cell r="AB88">
            <v>201</v>
          </cell>
          <cell r="AC88">
            <v>0</v>
          </cell>
          <cell r="AD88" t="e">
            <v>#N/A</v>
          </cell>
        </row>
        <row r="89">
          <cell r="A89" t="str">
            <v>БОНУС СОЧНЫЕ сос п/о мгс 1*6_UZ (6088)  ОСТАНКИНО</v>
          </cell>
          <cell r="B89" t="str">
            <v>кг</v>
          </cell>
          <cell r="C89">
            <v>171.81399999999999</v>
          </cell>
          <cell r="D89">
            <v>301.02999999999997</v>
          </cell>
          <cell r="E89">
            <v>335.04599999999999</v>
          </cell>
          <cell r="F89">
            <v>130.63</v>
          </cell>
          <cell r="G89">
            <v>0</v>
          </cell>
          <cell r="H89">
            <v>0</v>
          </cell>
          <cell r="I89">
            <v>321</v>
          </cell>
          <cell r="J89">
            <v>14.045999999999992</v>
          </cell>
          <cell r="K89">
            <v>0</v>
          </cell>
          <cell r="L89">
            <v>0</v>
          </cell>
          <cell r="M89">
            <v>0</v>
          </cell>
          <cell r="S89">
            <v>67.009199999999993</v>
          </cell>
          <cell r="U89">
            <v>1.9494338090889014</v>
          </cell>
          <cell r="V89">
            <v>1.9494338090889014</v>
          </cell>
          <cell r="Y89">
            <v>64.347000000000008</v>
          </cell>
          <cell r="Z89">
            <v>78.576800000000006</v>
          </cell>
          <cell r="AA89">
            <v>74.220600000000005</v>
          </cell>
          <cell r="AB89">
            <v>133.071</v>
          </cell>
          <cell r="AC89">
            <v>0</v>
          </cell>
          <cell r="AD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05.04.2024 - 11.04.2024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42.951000000000001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638.05399999999997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11.7</v>
          </cell>
          <cell r="F9">
            <v>829.14400000000001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2026.84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282.29500000000002</v>
          </cell>
        </row>
        <row r="12">
          <cell r="A12" t="str">
            <v xml:space="preserve"> 022  Колбаса Вязанка со шпиком, вектор 0,5кг, ПОКОМ</v>
          </cell>
          <cell r="F12">
            <v>241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660</v>
          </cell>
          <cell r="F13">
            <v>2567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943</v>
          </cell>
          <cell r="F15">
            <v>3390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502</v>
          </cell>
          <cell r="F16">
            <v>5017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338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</v>
          </cell>
          <cell r="F18">
            <v>76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146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124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301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285</v>
          </cell>
        </row>
        <row r="23">
          <cell r="A23" t="str">
            <v xml:space="preserve"> 068  Колбаса Особая ТМ Особый рецепт, 0,5 кг, ПОКОМ</v>
          </cell>
          <cell r="F23">
            <v>69</v>
          </cell>
        </row>
        <row r="24">
          <cell r="A24" t="str">
            <v xml:space="preserve"> 070  Колбаса Рубленая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077  Колбаса Сервелат запеч Дугушка, вектор 0,35 кг, ТМ Стародворье    ПОКОМ</v>
          </cell>
          <cell r="F25">
            <v>2</v>
          </cell>
        </row>
        <row r="26">
          <cell r="A26" t="str">
            <v xml:space="preserve"> 079  Колбаса Сервелат Кремлевский,  0.35 кг, ПОКОМ</v>
          </cell>
          <cell r="D26">
            <v>4</v>
          </cell>
          <cell r="F26">
            <v>14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4</v>
          </cell>
          <cell r="F27">
            <v>1242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366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6</v>
          </cell>
          <cell r="F29">
            <v>1266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62</v>
          </cell>
          <cell r="F30">
            <v>279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F31">
            <v>484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1153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2.4500000000000002</v>
          </cell>
          <cell r="F33">
            <v>801.86699999999996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</v>
          </cell>
          <cell r="F34">
            <v>8143.0860000000002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1.65</v>
          </cell>
          <cell r="F35">
            <v>383.03199999999998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F36">
            <v>1102.8579999999999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366.03500000000003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</v>
          </cell>
          <cell r="F38">
            <v>11500.9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2.6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90.061999999999998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684.45699999999999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2.5009999999999999</v>
          </cell>
          <cell r="F42">
            <v>7167.27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2.5</v>
          </cell>
          <cell r="F43">
            <v>6399.9279999999999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0.85</v>
          </cell>
          <cell r="F44">
            <v>390.08499999999998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0.85</v>
          </cell>
          <cell r="F45">
            <v>441.85199999999998</v>
          </cell>
        </row>
        <row r="46">
          <cell r="A46" t="str">
            <v xml:space="preserve"> 240  Колбаса Салями охотничья, ВЕС. ПОКОМ</v>
          </cell>
          <cell r="D46">
            <v>0.76</v>
          </cell>
          <cell r="F46">
            <v>28.504999999999999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2.4500000000000002</v>
          </cell>
          <cell r="F47">
            <v>909.26800000000003</v>
          </cell>
        </row>
        <row r="48">
          <cell r="A48" t="str">
            <v xml:space="preserve"> 243  Колбаса Сервелат Зернистый, ВЕС.  ПОКОМ</v>
          </cell>
          <cell r="F48">
            <v>382.5</v>
          </cell>
        </row>
        <row r="49">
          <cell r="A49" t="str">
            <v xml:space="preserve"> 247  Сардельки Нежные, ВЕС.  ПОКОМ</v>
          </cell>
          <cell r="D49">
            <v>2.67</v>
          </cell>
          <cell r="F49">
            <v>246.023</v>
          </cell>
        </row>
        <row r="50">
          <cell r="A50" t="str">
            <v xml:space="preserve"> 248  Сардельки Сочные ТМ Особый рецепт,   ПОКОМ</v>
          </cell>
          <cell r="F50">
            <v>285.04199999999997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10.5</v>
          </cell>
          <cell r="F51">
            <v>1683.7159999999999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6.5</v>
          </cell>
          <cell r="F52">
            <v>126.758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197.761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142.55000000000001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3.6</v>
          </cell>
          <cell r="F55">
            <v>470.17599999999999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2.1</v>
          </cell>
          <cell r="F56">
            <v>502.81599999999997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0.7</v>
          </cell>
          <cell r="F57">
            <v>387.15100000000001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F58">
            <v>0.70099999999999996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6</v>
          </cell>
          <cell r="F59">
            <v>1913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1027</v>
          </cell>
          <cell r="F60">
            <v>5131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1516</v>
          </cell>
          <cell r="F61">
            <v>5644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762.721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</v>
          </cell>
          <cell r="F63">
            <v>493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3</v>
          </cell>
          <cell r="F64">
            <v>98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12</v>
          </cell>
          <cell r="F65">
            <v>1514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233.80699999999999</v>
          </cell>
        </row>
        <row r="67">
          <cell r="A67" t="str">
            <v xml:space="preserve"> 298  Колбаса Сливушка ТМ Вязанка, 0,375кг,  ПОКОМ</v>
          </cell>
          <cell r="F67">
            <v>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18</v>
          </cell>
          <cell r="F68">
            <v>3127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22</v>
          </cell>
          <cell r="F69">
            <v>3508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70.256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168.83199999999999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14</v>
          </cell>
          <cell r="F72">
            <v>1619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16</v>
          </cell>
          <cell r="F73">
            <v>2027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7</v>
          </cell>
          <cell r="F74">
            <v>1318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520.10500000000002</v>
          </cell>
        </row>
        <row r="76">
          <cell r="A76" t="str">
            <v xml:space="preserve"> 315  Колбаса вареная Молокуша ТМ Вязанка ВЕС, ПОКОМ</v>
          </cell>
          <cell r="F76">
            <v>990.73900000000003</v>
          </cell>
        </row>
        <row r="77">
          <cell r="A77" t="str">
            <v xml:space="preserve"> 316  Колбаса Нежная ТМ Зареченские ВЕС  ПОКОМ</v>
          </cell>
          <cell r="F77">
            <v>69.635999999999996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3416.91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</v>
          </cell>
          <cell r="F79">
            <v>4497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313</v>
          </cell>
          <cell r="F80">
            <v>4147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6</v>
          </cell>
          <cell r="F81">
            <v>1292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</v>
          </cell>
          <cell r="F82">
            <v>815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2</v>
          </cell>
          <cell r="F83">
            <v>607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3.96</v>
          </cell>
          <cell r="F84">
            <v>1040.027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6</v>
          </cell>
          <cell r="F85">
            <v>352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187.31800000000001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1000</v>
          </cell>
          <cell r="F87">
            <v>4659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10</v>
          </cell>
          <cell r="F88">
            <v>2789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3.2</v>
          </cell>
          <cell r="F89">
            <v>934.98199999999997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1.6</v>
          </cell>
          <cell r="F90">
            <v>563.04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5.6</v>
          </cell>
          <cell r="F91">
            <v>915.83600000000001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754.62699999999995</v>
          </cell>
        </row>
        <row r="93">
          <cell r="A93" t="str">
            <v xml:space="preserve"> 352  Ветчина Нежная с нежным филе 0,4 кг ТМ Особый рецепт 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84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170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2</v>
          </cell>
          <cell r="F96">
            <v>211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3.9</v>
          </cell>
          <cell r="F97">
            <v>327.02800000000002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</v>
          </cell>
          <cell r="F98">
            <v>3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32.75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2</v>
          </cell>
          <cell r="F100">
            <v>441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476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6</v>
          </cell>
          <cell r="F102">
            <v>2459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11</v>
          </cell>
          <cell r="F103">
            <v>588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11</v>
          </cell>
          <cell r="F104">
            <v>691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10</v>
          </cell>
          <cell r="F105">
            <v>409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389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1864</v>
          </cell>
          <cell r="F107">
            <v>7053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2805</v>
          </cell>
          <cell r="F108">
            <v>14727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155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215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1.35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4</v>
          </cell>
          <cell r="F112">
            <v>463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67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4</v>
          </cell>
          <cell r="F114">
            <v>604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27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968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F117">
            <v>333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F118">
            <v>467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1</v>
          </cell>
          <cell r="F119">
            <v>145.52500000000001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1</v>
          </cell>
          <cell r="F120">
            <v>666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8</v>
          </cell>
          <cell r="F121">
            <v>684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1.3</v>
          </cell>
          <cell r="F122">
            <v>201.01599999999999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76.950999999999993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2.6</v>
          </cell>
          <cell r="F124">
            <v>82.100999999999999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7</v>
          </cell>
          <cell r="F125">
            <v>764</v>
          </cell>
        </row>
        <row r="126">
          <cell r="A126" t="str">
            <v>3215 ВЕТЧ.МЯСНАЯ Папа может п/о 0.4кг 8шт.    ОСТАНКИНО</v>
          </cell>
          <cell r="D126">
            <v>277</v>
          </cell>
          <cell r="F126">
            <v>277</v>
          </cell>
        </row>
        <row r="127">
          <cell r="A127" t="str">
            <v>3297 СЫТНЫЕ Папа может сар б/о мгс 1*3 СНГ  ОСТАНКИНО</v>
          </cell>
          <cell r="D127">
            <v>229</v>
          </cell>
          <cell r="F127">
            <v>229</v>
          </cell>
        </row>
        <row r="128">
          <cell r="A128" t="str">
            <v>3812 СОЧНЫЕ сос п/о мгс 2*2  ОСТАНКИНО</v>
          </cell>
          <cell r="D128">
            <v>1531.7</v>
          </cell>
          <cell r="F128">
            <v>1531.7</v>
          </cell>
        </row>
        <row r="129">
          <cell r="A129" t="str">
            <v>4063 МЯСНАЯ Папа может вар п/о_Л   ОСТАНКИНО</v>
          </cell>
          <cell r="D129">
            <v>1915.15</v>
          </cell>
          <cell r="F129">
            <v>1915.15</v>
          </cell>
        </row>
        <row r="130">
          <cell r="A130" t="str">
            <v>4117 ЭКСТРА Папа может с/к в/у_Л   ОСТАНКИНО</v>
          </cell>
          <cell r="D130">
            <v>69.099999999999994</v>
          </cell>
          <cell r="F130">
            <v>69.596000000000004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121.65</v>
          </cell>
          <cell r="F131">
            <v>121.65</v>
          </cell>
        </row>
        <row r="132">
          <cell r="A132" t="str">
            <v>4813 ФИЛЕЙНАЯ Папа может вар п/о_Л   ОСТАНКИНО</v>
          </cell>
          <cell r="D132">
            <v>458.85</v>
          </cell>
          <cell r="F132">
            <v>458.85</v>
          </cell>
        </row>
        <row r="133">
          <cell r="A133" t="str">
            <v>4993 САЛЯМИ ИТАЛЬЯНСКАЯ с/к в/у 1/250*8_120c ОСТАНКИНО</v>
          </cell>
          <cell r="D133">
            <v>571</v>
          </cell>
          <cell r="F133">
            <v>571</v>
          </cell>
        </row>
        <row r="134">
          <cell r="A134" t="str">
            <v>5246 ДОКТОРСКАЯ ПРЕМИУМ вар б/о мгс_30с ОСТАНКИНО</v>
          </cell>
          <cell r="D134">
            <v>23.9</v>
          </cell>
          <cell r="F134">
            <v>23.9</v>
          </cell>
        </row>
        <row r="135">
          <cell r="A135" t="str">
            <v>5247 РУССКАЯ ПРЕМИУМ вар б/о мгс_30с ОСТАНКИНО</v>
          </cell>
          <cell r="D135">
            <v>19.5</v>
          </cell>
          <cell r="F135">
            <v>19.5</v>
          </cell>
        </row>
        <row r="136">
          <cell r="A136" t="str">
            <v>5336 ОСОБАЯ вар п/о  ОСТАНКИНО</v>
          </cell>
          <cell r="D136">
            <v>446.8</v>
          </cell>
          <cell r="F136">
            <v>446.8</v>
          </cell>
        </row>
        <row r="137">
          <cell r="A137" t="str">
            <v>5337 ОСОБАЯ СО ШПИКОМ вар п/о  ОСТАНКИНО</v>
          </cell>
          <cell r="D137">
            <v>105.5</v>
          </cell>
          <cell r="F137">
            <v>105.5</v>
          </cell>
        </row>
        <row r="138">
          <cell r="A138" t="str">
            <v>5341 СЕРВЕЛАТ ОХОТНИЧИЙ в/к в/у  ОСТАНКИНО</v>
          </cell>
          <cell r="D138">
            <v>391.5</v>
          </cell>
          <cell r="F138">
            <v>391.5</v>
          </cell>
        </row>
        <row r="139">
          <cell r="A139" t="str">
            <v>5483 ЭКСТРА Папа может с/к в/у 1/250 8шт.   ОСТАНКИНО</v>
          </cell>
          <cell r="D139">
            <v>972</v>
          </cell>
          <cell r="F139">
            <v>972</v>
          </cell>
        </row>
        <row r="140">
          <cell r="A140" t="str">
            <v>5544 Сервелат Финский в/к в/у_45с НОВАЯ ОСТАНКИНО</v>
          </cell>
          <cell r="D140">
            <v>906.5</v>
          </cell>
          <cell r="F140">
            <v>906.5</v>
          </cell>
        </row>
        <row r="141">
          <cell r="A141" t="str">
            <v>5682 САЛЯМИ МЕЛКОЗЕРНЕНАЯ с/к в/у 1/120_60с   ОСТАНКИНО</v>
          </cell>
          <cell r="D141">
            <v>2391</v>
          </cell>
          <cell r="F141">
            <v>2391</v>
          </cell>
        </row>
        <row r="142">
          <cell r="A142" t="str">
            <v>5706 АРОМАТНАЯ Папа может с/к в/у 1/250 8шт.  ОСТАНКИНО</v>
          </cell>
          <cell r="D142">
            <v>1073</v>
          </cell>
          <cell r="F142">
            <v>1073</v>
          </cell>
        </row>
        <row r="143">
          <cell r="A143" t="str">
            <v>5708 ПОСОЛЬСКАЯ Папа может с/к в/у ОСТАНКИНО</v>
          </cell>
          <cell r="D143">
            <v>56.5</v>
          </cell>
          <cell r="F143">
            <v>57.012999999999998</v>
          </cell>
        </row>
        <row r="144">
          <cell r="A144" t="str">
            <v>5709 САЛЯМИ МЕЛКОЗЕРНЕНАЯ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190.9</v>
          </cell>
          <cell r="F145">
            <v>190.9</v>
          </cell>
        </row>
        <row r="146">
          <cell r="A146" t="str">
            <v>5851 ЭКСТРА Папа может вар п/о   ОСТАНКИНО</v>
          </cell>
          <cell r="D146">
            <v>331.9</v>
          </cell>
          <cell r="F146">
            <v>331.9</v>
          </cell>
        </row>
        <row r="147">
          <cell r="A147" t="str">
            <v>5931 ОХОТНИЧЬЯ Папа может с/к в/у 1/220 8шт.   ОСТАНКИНО</v>
          </cell>
          <cell r="D147">
            <v>903</v>
          </cell>
          <cell r="F147">
            <v>903</v>
          </cell>
        </row>
        <row r="148">
          <cell r="A148" t="str">
            <v>5976 МОЛОЧНЫЕ ТРАДИЦ. сос п/о в/у 1/350_45с  ОСТАНКИНО</v>
          </cell>
          <cell r="D148">
            <v>1240</v>
          </cell>
          <cell r="F148">
            <v>1240</v>
          </cell>
        </row>
        <row r="149">
          <cell r="A149" t="str">
            <v>5981 МОЛОЧНЫЕ ТРАДИЦ. сос п/о мгс 1*6_45с   ОСТАНКИНО</v>
          </cell>
          <cell r="D149">
            <v>233</v>
          </cell>
          <cell r="F149">
            <v>233</v>
          </cell>
        </row>
        <row r="150">
          <cell r="A150" t="str">
            <v>5982 МОЛОЧНЫЕ ТРАДИЦ. сос п/о мгс 0,6кг_СНГ  ОСТАНКИНО</v>
          </cell>
          <cell r="D150">
            <v>334</v>
          </cell>
          <cell r="F150">
            <v>334</v>
          </cell>
        </row>
        <row r="151">
          <cell r="A151" t="str">
            <v>5992 ВРЕМЯ ОКРОШКИ Папа может вар п/о 0.4кг   ОСТАНКИНО</v>
          </cell>
          <cell r="D151">
            <v>143</v>
          </cell>
          <cell r="F151">
            <v>143</v>
          </cell>
        </row>
        <row r="152">
          <cell r="A152" t="str">
            <v>6025 ВЕТЧ.ФИРМЕННАЯ С ИНДЕЙКОЙ п/о   ОСТАНКИНО</v>
          </cell>
          <cell r="D152">
            <v>6</v>
          </cell>
          <cell r="F152">
            <v>6</v>
          </cell>
        </row>
        <row r="153">
          <cell r="A153" t="str">
            <v>6038 БАВАРСКИЕ Кумач сос п/о мгс 1*3_45с   ОСТАНКИНО</v>
          </cell>
          <cell r="D153">
            <v>2</v>
          </cell>
          <cell r="F153">
            <v>2</v>
          </cell>
        </row>
        <row r="154">
          <cell r="A154" t="str">
            <v>6041 МОЛОЧНЫЕ К ЗАВТРАКУ сос п/о мгс 1*3  ОСТАНКИНО</v>
          </cell>
          <cell r="D154">
            <v>199.7</v>
          </cell>
          <cell r="F154">
            <v>199.7</v>
          </cell>
        </row>
        <row r="155">
          <cell r="A155" t="str">
            <v>6042 МОЛОЧНЫЕ К ЗАВТРАКУ сос п/о в/у 0.4кг   ОСТАНКИНО</v>
          </cell>
          <cell r="D155">
            <v>838</v>
          </cell>
          <cell r="F155">
            <v>838</v>
          </cell>
        </row>
        <row r="156">
          <cell r="A156" t="str">
            <v>6113 СОЧНЫЕ сос п/о мгс 1*6_Ашан  ОСТАНКИНО</v>
          </cell>
          <cell r="D156">
            <v>1594.2</v>
          </cell>
          <cell r="F156">
            <v>1594.2</v>
          </cell>
        </row>
        <row r="157">
          <cell r="A157" t="str">
            <v>6123 МОЛОЧНЫЕ КЛАССИЧЕСКИЕ ПМ сос п/о мгс 2*4   ОСТАНКИНО</v>
          </cell>
          <cell r="D157">
            <v>480.8</v>
          </cell>
          <cell r="F157">
            <v>480.8</v>
          </cell>
        </row>
        <row r="158">
          <cell r="A158" t="str">
            <v>6213 СЕРВЕЛАТ ФИНСКИЙ СН в/к в/у 0.35кг 8шт.  ОСТАНКИНО</v>
          </cell>
          <cell r="D158">
            <v>31</v>
          </cell>
          <cell r="F158">
            <v>31</v>
          </cell>
        </row>
        <row r="159">
          <cell r="A159" t="str">
            <v>6215 СЕРВЕЛАТ ОРЕХОВЫЙ СН в/к в/у 0.35кг 8шт  ОСТАНКИНО</v>
          </cell>
          <cell r="D159">
            <v>6</v>
          </cell>
          <cell r="F159">
            <v>6</v>
          </cell>
        </row>
        <row r="160">
          <cell r="A160" t="str">
            <v>6217 ШПИКАЧКИ ДОМАШНИЕ СН п/о мгс 0.4кг 8шт.  ОСТАНКИНО</v>
          </cell>
          <cell r="D160">
            <v>25</v>
          </cell>
          <cell r="F160">
            <v>25</v>
          </cell>
        </row>
        <row r="161">
          <cell r="A161" t="str">
            <v>6221 НЕАПОЛИТАНСКИЙ ДУЭТ с/к с/н мгс 1/90  ОСТАНКИНО</v>
          </cell>
          <cell r="D161">
            <v>158</v>
          </cell>
          <cell r="F161">
            <v>158</v>
          </cell>
        </row>
        <row r="162">
          <cell r="A162" t="str">
            <v>6222 ИТАЛЬЯНСКОЕ АССОРТИ с/в с/н мгс 1/90 ОСТАНКИНО</v>
          </cell>
          <cell r="D162">
            <v>25</v>
          </cell>
          <cell r="F162">
            <v>25</v>
          </cell>
        </row>
        <row r="163">
          <cell r="A163" t="str">
            <v>6225 ИМПЕРСКАЯ И БАЛЫКОВАЯ в/к с/н мгс 1/90  ОСТАНКИНО</v>
          </cell>
          <cell r="D163">
            <v>40</v>
          </cell>
          <cell r="F163">
            <v>40</v>
          </cell>
        </row>
        <row r="164">
          <cell r="A164" t="str">
            <v>6228 МЯСНОЕ АССОРТИ к/з с/н мгс 1/90 10шт.  ОСТАНКИНО</v>
          </cell>
          <cell r="D164">
            <v>303</v>
          </cell>
          <cell r="F164">
            <v>303</v>
          </cell>
        </row>
        <row r="165">
          <cell r="A165" t="str">
            <v>6241 ХОТ-ДОГ Папа может сос п/о мгс 0.38кг  ОСТАНКИНО</v>
          </cell>
          <cell r="D165">
            <v>50</v>
          </cell>
          <cell r="F165">
            <v>50</v>
          </cell>
        </row>
        <row r="166">
          <cell r="A166" t="str">
            <v>6247 ДОМАШНЯЯ Папа может вар п/о 0,4кг 8шт.  ОСТАНКИНО</v>
          </cell>
          <cell r="D166">
            <v>192</v>
          </cell>
          <cell r="F166">
            <v>192</v>
          </cell>
        </row>
        <row r="167">
          <cell r="A167" t="str">
            <v>6268 ГОВЯЖЬЯ Папа может вар п/о 0,4кг 8 шт.  ОСТАНКИНО</v>
          </cell>
          <cell r="D167">
            <v>289</v>
          </cell>
          <cell r="F167">
            <v>289</v>
          </cell>
        </row>
        <row r="168">
          <cell r="A168" t="str">
            <v>6281 СВИНИНА ДЕЛИКАТ. к/в мл/к в/у 0.3кг 45с  ОСТАНКИНО</v>
          </cell>
          <cell r="D168">
            <v>567</v>
          </cell>
          <cell r="F168">
            <v>567</v>
          </cell>
        </row>
        <row r="169">
          <cell r="A169" t="str">
            <v>6297 ФИЛЕЙНЫЕ сос ц/о в/у 1/270 12шт_45с  ОСТАНКИНО</v>
          </cell>
          <cell r="D169">
            <v>2272</v>
          </cell>
          <cell r="F169">
            <v>2272</v>
          </cell>
        </row>
        <row r="170">
          <cell r="A170" t="str">
            <v>6302 БАЛЫКОВАЯ СН в/к в/у 0.35кг 8шт.  ОСТАНКИНО</v>
          </cell>
          <cell r="D170">
            <v>5</v>
          </cell>
          <cell r="F170">
            <v>5</v>
          </cell>
        </row>
        <row r="171">
          <cell r="A171" t="str">
            <v>6303 МЯСНЫЕ Папа может сос п/о мгс 1.5*3  ОСТАНКИНО</v>
          </cell>
          <cell r="D171">
            <v>336.1</v>
          </cell>
          <cell r="F171">
            <v>336.1</v>
          </cell>
        </row>
        <row r="172">
          <cell r="A172" t="str">
            <v>6325 ДОКТОРСКАЯ ПРЕМИУМ вар п/о 0.4кг 8шт.  ОСТАНКИНО</v>
          </cell>
          <cell r="D172">
            <v>633</v>
          </cell>
          <cell r="F172">
            <v>633</v>
          </cell>
        </row>
        <row r="173">
          <cell r="A173" t="str">
            <v>6333 МЯСНАЯ Папа может вар п/о 0.4кг 8шт.  ОСТАНКИНО</v>
          </cell>
          <cell r="D173">
            <v>5432</v>
          </cell>
          <cell r="F173">
            <v>5433</v>
          </cell>
        </row>
        <row r="174">
          <cell r="A174" t="str">
            <v>6353 ЭКСТРА Папа может вар п/о 0.4кг 8шт.  ОСТАНКИНО</v>
          </cell>
          <cell r="D174">
            <v>2847</v>
          </cell>
          <cell r="F174">
            <v>2849</v>
          </cell>
        </row>
        <row r="175">
          <cell r="A175" t="str">
            <v>6392 ФИЛЕЙНАЯ Папа может вар п/о 0.4кг. ОСТАНКИНО</v>
          </cell>
          <cell r="D175">
            <v>3982</v>
          </cell>
          <cell r="F175">
            <v>3982</v>
          </cell>
        </row>
        <row r="176">
          <cell r="A176" t="str">
            <v>6427 КЛАССИЧЕСКАЯ ПМ вар п/о 0.35кг 8шт. ОСТАНКИНО</v>
          </cell>
          <cell r="D176">
            <v>4566</v>
          </cell>
          <cell r="F176">
            <v>4567</v>
          </cell>
        </row>
        <row r="177">
          <cell r="A177" t="str">
            <v>6438 БОГАТЫРСКИЕ Папа Может сос п/о в/у 0,3кг  ОСТАНКИНО</v>
          </cell>
          <cell r="D177">
            <v>110</v>
          </cell>
          <cell r="F177">
            <v>110</v>
          </cell>
        </row>
        <row r="178">
          <cell r="A178" t="str">
            <v>6450 БЕКОН с/к с/н в/у 1/100 10шт.  ОСТАНКИНО</v>
          </cell>
          <cell r="D178">
            <v>394</v>
          </cell>
          <cell r="F178">
            <v>394</v>
          </cell>
        </row>
        <row r="179">
          <cell r="A179" t="str">
            <v>6453 ЭКСТРА Папа может с/к с/н в/у 1/100 14шт.   ОСТАНКИНО</v>
          </cell>
          <cell r="D179">
            <v>1157</v>
          </cell>
          <cell r="F179">
            <v>1157</v>
          </cell>
        </row>
        <row r="180">
          <cell r="A180" t="str">
            <v>6454 АРОМАТНАЯ с/к с/н в/у 1/100 14шт.  ОСТАНКИНО</v>
          </cell>
          <cell r="D180">
            <v>1170</v>
          </cell>
          <cell r="F180">
            <v>1170</v>
          </cell>
        </row>
        <row r="181">
          <cell r="A181" t="str">
            <v>6470 ВЕТЧ.МРАМОРНАЯ в/у_45с  ОСТАНКИНО</v>
          </cell>
          <cell r="D181">
            <v>10</v>
          </cell>
          <cell r="F181">
            <v>10</v>
          </cell>
        </row>
        <row r="182">
          <cell r="A182" t="str">
            <v>6475 С СЫРОМ Папа может сос ц/о мгс 0.4кг6шт  ОСТАНКИНО</v>
          </cell>
          <cell r="D182">
            <v>281</v>
          </cell>
          <cell r="F182">
            <v>281</v>
          </cell>
        </row>
        <row r="183">
          <cell r="A183" t="str">
            <v>6527 ШПИКАЧКИ СОЧНЫЕ ПМ сар б/о мгс 1*3 45с ОСТАНКИНО</v>
          </cell>
          <cell r="D183">
            <v>470.1</v>
          </cell>
          <cell r="F183">
            <v>470.1</v>
          </cell>
        </row>
        <row r="184">
          <cell r="A184" t="str">
            <v>6555 ПОСОЛЬСКАЯ с/к с/н в/у 1/100 10шт.  ОСТАНКИНО</v>
          </cell>
          <cell r="D184">
            <v>600</v>
          </cell>
          <cell r="F184">
            <v>600</v>
          </cell>
        </row>
        <row r="185">
          <cell r="A185" t="str">
            <v>6562 СЕРВЕЛАТ КАРЕЛЬСКИЙ СН в/к в/у 0,28кг  ОСТАНКИНО</v>
          </cell>
          <cell r="D185">
            <v>227</v>
          </cell>
          <cell r="F185">
            <v>227</v>
          </cell>
        </row>
        <row r="186">
          <cell r="A186" t="str">
            <v>6563 СЛИВОЧНЫЕ СН сос п/о мгс 1*6  ОСТАНКИНО</v>
          </cell>
          <cell r="D186">
            <v>27</v>
          </cell>
          <cell r="F186">
            <v>27</v>
          </cell>
        </row>
        <row r="187">
          <cell r="A187" t="str">
            <v>6586 МРАМОРНАЯ И БАЛЫКОВАЯ в/к с/н мгс 1/90 ОСТАНКИНО</v>
          </cell>
          <cell r="D187">
            <v>151</v>
          </cell>
          <cell r="F187">
            <v>151</v>
          </cell>
        </row>
        <row r="188">
          <cell r="A188" t="str">
            <v>6593 ДОКТОРСКАЯ СН вар п/о 0.45кг 8шт.  ОСТАНКИНО</v>
          </cell>
          <cell r="D188">
            <v>3</v>
          </cell>
          <cell r="F188">
            <v>3</v>
          </cell>
        </row>
        <row r="189">
          <cell r="A189" t="str">
            <v>6601 ГОВЯЖЬИ СН сос п/о мгс 1*6  ОСТАНКИНО</v>
          </cell>
          <cell r="D189">
            <v>151.1</v>
          </cell>
          <cell r="F189">
            <v>151.1</v>
          </cell>
        </row>
        <row r="190">
          <cell r="A190" t="str">
            <v>6602 БАВАРСКИЕ ПМ сос ц/о мгс 0,35кг 8шт.  ОСТАНКИНО</v>
          </cell>
          <cell r="D190">
            <v>594</v>
          </cell>
          <cell r="F190">
            <v>594</v>
          </cell>
        </row>
        <row r="191">
          <cell r="A191" t="str">
            <v>6616 МОЛОЧНЫЕ КЛАССИЧЕСКИЕ сос п/о в/у 0.3кг  ОСТАНКИНО</v>
          </cell>
          <cell r="D191">
            <v>88</v>
          </cell>
          <cell r="F191">
            <v>88</v>
          </cell>
        </row>
        <row r="192">
          <cell r="A192" t="str">
            <v>6645 ВЕТЧ.КЛАССИЧЕСКАЯ СН п/о 0.8кг 4шт.  ОСТАНКИНО</v>
          </cell>
          <cell r="D192">
            <v>10</v>
          </cell>
          <cell r="F192">
            <v>10</v>
          </cell>
        </row>
        <row r="193">
          <cell r="A193" t="str">
            <v>6658 АРОМАТНАЯ С ЧЕСНОЧКОМ СН в/к мтс 0.330кг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79</v>
          </cell>
          <cell r="F194">
            <v>79</v>
          </cell>
        </row>
        <row r="195">
          <cell r="A195" t="str">
            <v>6666 БОЯНСКАЯ Папа может п/к в/у 0,28кг 8 шт. ОСТАНКИНО</v>
          </cell>
          <cell r="D195">
            <v>1533</v>
          </cell>
          <cell r="F195">
            <v>1533</v>
          </cell>
        </row>
        <row r="196">
          <cell r="A196" t="str">
            <v>6669 ВЕНСКАЯ САЛЯМИ п/к в/у 0.28кг 8шт  ОСТАНКИНО</v>
          </cell>
          <cell r="D196">
            <v>611</v>
          </cell>
          <cell r="F196">
            <v>611</v>
          </cell>
        </row>
        <row r="197">
          <cell r="A197" t="str">
            <v>6683 СЕРВЕЛАТ ЗЕРНИСТЫЙ ПМ в/к в/у 0,35кг  ОСТАНКИНО</v>
          </cell>
          <cell r="D197">
            <v>3427</v>
          </cell>
          <cell r="F197">
            <v>3427</v>
          </cell>
        </row>
        <row r="198">
          <cell r="A198" t="str">
            <v>6684 СЕРВЕЛАТ КАРЕЛЬСКИЙ ПМ в/к в/у 0.28кг  ОСТАНКИНО</v>
          </cell>
          <cell r="D198">
            <v>2349</v>
          </cell>
          <cell r="F198">
            <v>2349</v>
          </cell>
        </row>
        <row r="199">
          <cell r="A199" t="str">
            <v>6689 СЕРВЕЛАТ ОХОТНИЧИЙ ПМ в/к в/у 0,35кг 8шт  ОСТАНКИНО</v>
          </cell>
          <cell r="D199">
            <v>5345</v>
          </cell>
          <cell r="F199">
            <v>5345</v>
          </cell>
        </row>
        <row r="200">
          <cell r="A200" t="str">
            <v>6692 СЕРВЕЛАТ ПРИМА в/к в/у 0.28кг 8шт.  ОСТАНКИНО</v>
          </cell>
          <cell r="D200">
            <v>562</v>
          </cell>
          <cell r="F200">
            <v>562</v>
          </cell>
        </row>
        <row r="201">
          <cell r="A201" t="str">
            <v>6697 СЕРВЕЛАТ ФИНСКИЙ ПМ в/к в/у 0,35кг 8шт.  ОСТАНКИНО</v>
          </cell>
          <cell r="D201">
            <v>5882</v>
          </cell>
          <cell r="F201">
            <v>5885</v>
          </cell>
        </row>
        <row r="202">
          <cell r="A202" t="str">
            <v>6713 СОЧНЫЙ ГРИЛЬ ПМ сос п/о мгс 0.41кг 8шт.  ОСТАНКИНО</v>
          </cell>
          <cell r="D202">
            <v>1545</v>
          </cell>
          <cell r="F202">
            <v>1545</v>
          </cell>
        </row>
        <row r="203">
          <cell r="A203" t="str">
            <v>6716 ОСОБАЯ Коровино (в сетке) 0.5кг 8шт.  ОСТАНКИНО</v>
          </cell>
          <cell r="D203">
            <v>751</v>
          </cell>
          <cell r="F203">
            <v>751</v>
          </cell>
        </row>
        <row r="204">
          <cell r="A204" t="str">
            <v>6722 СОЧНЫЕ ПМ сос п/о мгс 0,41кг 10шт.  ОСТАНКИНО</v>
          </cell>
          <cell r="D204">
            <v>6363</v>
          </cell>
          <cell r="F204">
            <v>6363</v>
          </cell>
        </row>
        <row r="205">
          <cell r="A205" t="str">
            <v>6726 СЛИВОЧНЫЕ ПМ сос п/о мгс 0.41кг 10шт.  ОСТАНКИНО</v>
          </cell>
          <cell r="D205">
            <v>3379</v>
          </cell>
          <cell r="F205">
            <v>3379</v>
          </cell>
        </row>
        <row r="206">
          <cell r="A206" t="str">
            <v>6734 ОСОБАЯ СО ШПИКОМ Коровино (в сетке) 0,5кг ОСТАНКИНО</v>
          </cell>
          <cell r="D206">
            <v>213</v>
          </cell>
          <cell r="F206">
            <v>213</v>
          </cell>
        </row>
        <row r="207">
          <cell r="A207" t="str">
            <v>6751 СЛИВОЧНЫЕ СН сос п/о мгс 0,41кг 10шт.  ОСТАНКИНО</v>
          </cell>
          <cell r="D207">
            <v>16</v>
          </cell>
          <cell r="F207">
            <v>16</v>
          </cell>
        </row>
        <row r="208">
          <cell r="A208" t="str">
            <v>6756 ВЕТЧ.ЛЮБИТЕЛЬСКАЯ п/о  ОСТАНКИНО</v>
          </cell>
          <cell r="D208">
            <v>200.9</v>
          </cell>
          <cell r="F208">
            <v>200.9</v>
          </cell>
        </row>
        <row r="209">
          <cell r="A209" t="str">
            <v>6776 ХОТ-ДОГ Папа может сос п/о мгс 0.35кг  ОСТАНКИНО</v>
          </cell>
          <cell r="D209">
            <v>317</v>
          </cell>
          <cell r="F209">
            <v>317</v>
          </cell>
        </row>
        <row r="210">
          <cell r="A210" t="str">
            <v>6777 МЯСНЫЕ С ГОВЯДИНОЙ ПМ сос п/о мгс 0.4кг  ОСТАНКИНО</v>
          </cell>
          <cell r="D210">
            <v>296</v>
          </cell>
          <cell r="F210">
            <v>296</v>
          </cell>
        </row>
        <row r="211">
          <cell r="A211" t="str">
            <v>6822 ИЗ ОТБОРНОГО МЯСА ПМ сос п/о мгс 0,36кг  ОСТАНКИНО</v>
          </cell>
          <cell r="D211">
            <v>139</v>
          </cell>
          <cell r="F211">
            <v>139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164</v>
          </cell>
          <cell r="F212">
            <v>166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230</v>
          </cell>
          <cell r="F213">
            <v>230</v>
          </cell>
        </row>
        <row r="214">
          <cell r="A214" t="str">
            <v>БОНУС Z-ОСОБАЯ Коровино вар п/о (5324)  ОСТАНКИНО</v>
          </cell>
          <cell r="D214">
            <v>30</v>
          </cell>
          <cell r="F214">
            <v>30</v>
          </cell>
        </row>
        <row r="215">
          <cell r="A215" t="str">
            <v>БОНУС Z-ОСОБАЯ Коровино вар п/о 0.5кг_СНГ (6305)  ОСТАНКИНО</v>
          </cell>
          <cell r="D215">
            <v>30</v>
          </cell>
          <cell r="F215">
            <v>30</v>
          </cell>
        </row>
        <row r="216">
          <cell r="A216" t="str">
            <v>БОНУС СОЧНЫЕ сос п/о мгс 0.41кг_UZ (6087)  ОСТАНКИНО</v>
          </cell>
          <cell r="D216">
            <v>1093</v>
          </cell>
          <cell r="F216">
            <v>1093</v>
          </cell>
        </row>
        <row r="217">
          <cell r="A217" t="str">
            <v>БОНУС СОЧНЫЕ сос п/о мгс 1*6_UZ (6088)  ОСТАНКИНО</v>
          </cell>
          <cell r="D217">
            <v>331</v>
          </cell>
          <cell r="F217">
            <v>331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1428</v>
          </cell>
        </row>
        <row r="219">
          <cell r="A219" t="str">
            <v>БОНУС_283  Сосиски Сочинки, ВЕС, ТМ Стародворье ПОКОМ</v>
          </cell>
          <cell r="F219">
            <v>19.504000000000001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0.7</v>
          </cell>
          <cell r="F220">
            <v>306.98599999999999</v>
          </cell>
        </row>
        <row r="221">
          <cell r="A221" t="str">
            <v>БОНУС_Колбаса вареная Филейская ТМ Вязанка. ВЕС  ПОКОМ</v>
          </cell>
          <cell r="F221">
            <v>423.18799999999999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419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1</v>
          </cell>
          <cell r="F223">
            <v>529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2</v>
          </cell>
          <cell r="F224">
            <v>2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391</v>
          </cell>
        </row>
        <row r="226">
          <cell r="A226" t="str">
            <v>Бутербродная вареная 0,47 кг шт.  СПК</v>
          </cell>
          <cell r="D226">
            <v>25</v>
          </cell>
          <cell r="F226">
            <v>25</v>
          </cell>
        </row>
        <row r="227">
          <cell r="A227" t="str">
            <v>Вацлавская вареная 400 гр.шт.  СПК</v>
          </cell>
          <cell r="D227">
            <v>3</v>
          </cell>
          <cell r="F227">
            <v>3</v>
          </cell>
        </row>
        <row r="228">
          <cell r="A228" t="str">
            <v>Вацлавская п/к (черева) 390 гр.шт. термоус.пак  СПК</v>
          </cell>
          <cell r="D228">
            <v>28</v>
          </cell>
          <cell r="F228">
            <v>28</v>
          </cell>
        </row>
        <row r="229">
          <cell r="A229" t="str">
            <v>Ветчина Вацлавская 400 гр.шт.  СПК</v>
          </cell>
          <cell r="D229">
            <v>3</v>
          </cell>
          <cell r="F229">
            <v>3</v>
          </cell>
        </row>
        <row r="230">
          <cell r="A230" t="str">
            <v>ВЫВЕДЕНА!! 295  Сосиски Баварские с сыром,  0.84кг, БАВАРУШКИ  ПОКОМ</v>
          </cell>
          <cell r="F230">
            <v>6</v>
          </cell>
        </row>
        <row r="231">
          <cell r="A231" t="str">
            <v>ВЫВЕДЕНА.Наггетсы из печи 0,25кг ТМ Вязанка ТС Наггетсы замор.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1</v>
          </cell>
          <cell r="F232">
            <v>341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533</v>
          </cell>
          <cell r="F233">
            <v>1788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6</v>
          </cell>
          <cell r="F234">
            <v>1095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87</v>
          </cell>
          <cell r="F235">
            <v>402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11</v>
          </cell>
          <cell r="F236">
            <v>11</v>
          </cell>
        </row>
        <row r="237">
          <cell r="A237" t="str">
            <v>Дельгаро с/в "Эликатессе" 140 гр.шт.  СПК</v>
          </cell>
          <cell r="D237">
            <v>56</v>
          </cell>
          <cell r="F237">
            <v>58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183</v>
          </cell>
          <cell r="F238">
            <v>183</v>
          </cell>
        </row>
        <row r="239">
          <cell r="A239" t="str">
            <v>Докторская вареная в/с 0,47 кг шт.  СПК</v>
          </cell>
          <cell r="D239">
            <v>14</v>
          </cell>
          <cell r="F239">
            <v>14</v>
          </cell>
        </row>
        <row r="240">
          <cell r="A240" t="str">
            <v>Докторская вареная термоус.пак. "Высокий вкус"  СПК</v>
          </cell>
          <cell r="D240">
            <v>188.916</v>
          </cell>
          <cell r="F240">
            <v>188.916</v>
          </cell>
        </row>
        <row r="241">
          <cell r="A241" t="str">
            <v>Жар-боллы с курочкой и сыром, ВЕС ТМ Зареченские  ПОКОМ</v>
          </cell>
          <cell r="F241">
            <v>202.01</v>
          </cell>
        </row>
        <row r="242">
          <cell r="A242" t="str">
            <v>Жар-ладушки с клубникой и вишней ВЕС ТМ Зареченские  ПОКОМ</v>
          </cell>
          <cell r="F242">
            <v>37</v>
          </cell>
        </row>
        <row r="243">
          <cell r="A243" t="str">
            <v>Жар-ладушки с мясом ТМ Зареченские ВЕС ПОКОМ</v>
          </cell>
          <cell r="F243">
            <v>330.91399999999999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40.011000000000003</v>
          </cell>
        </row>
        <row r="245">
          <cell r="A245" t="str">
            <v>Жар-ладушки с яблоком и грушей ТМ Зареченские ВЕС ПОКОМ</v>
          </cell>
          <cell r="F245">
            <v>37</v>
          </cell>
        </row>
        <row r="246">
          <cell r="A246" t="str">
            <v>ЖАР-мени ВЕС ТМ Зареченские  ПОКОМ</v>
          </cell>
          <cell r="F246">
            <v>178.5</v>
          </cell>
        </row>
        <row r="247">
          <cell r="A247" t="str">
            <v>Карбонад Юбилейный 0,13кг нар.д/ф шт. СПК</v>
          </cell>
          <cell r="D247">
            <v>11</v>
          </cell>
          <cell r="F247">
            <v>11</v>
          </cell>
        </row>
        <row r="248">
          <cell r="A248" t="str">
            <v>Классика с/к 235 гр.шт. "Высокий вкус"  СПК</v>
          </cell>
          <cell r="D248">
            <v>154</v>
          </cell>
          <cell r="F248">
            <v>154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620</v>
          </cell>
          <cell r="F249">
            <v>628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501</v>
          </cell>
          <cell r="F250">
            <v>506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78</v>
          </cell>
          <cell r="F251">
            <v>86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10</v>
          </cell>
          <cell r="F252">
            <v>10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7</v>
          </cell>
          <cell r="F253">
            <v>470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2</v>
          </cell>
          <cell r="F254">
            <v>809</v>
          </cell>
        </row>
        <row r="255">
          <cell r="A255" t="str">
            <v>Ла Фаворте с/в "Эликатессе" 140 гр.шт.  СПК</v>
          </cell>
          <cell r="D255">
            <v>30</v>
          </cell>
          <cell r="F255">
            <v>30</v>
          </cell>
        </row>
        <row r="256">
          <cell r="A256" t="str">
            <v>Ливерная Печеночная "Просто выгодно" 0,3 кг.шт.  СПК</v>
          </cell>
          <cell r="D256">
            <v>88</v>
          </cell>
          <cell r="F256">
            <v>88</v>
          </cell>
        </row>
        <row r="257">
          <cell r="A257" t="str">
            <v>Любительская вареная термоус.пак. "Высокий вкус"  СПК</v>
          </cell>
          <cell r="D257">
            <v>144</v>
          </cell>
          <cell r="F257">
            <v>144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5.4</v>
          </cell>
          <cell r="F258">
            <v>97.602999999999994</v>
          </cell>
        </row>
        <row r="259">
          <cell r="A259" t="str">
            <v>Мини-сосиски в тесте "Фрайпики" 3,7кг ВЕС,  ПОКОМ</v>
          </cell>
          <cell r="F259">
            <v>3.7</v>
          </cell>
        </row>
        <row r="260">
          <cell r="A260" t="str">
            <v>Мини-сосиски в тесте "Фрайпики" 3,7кг ВЕС, ТМ Зареченские  ПОКОМ</v>
          </cell>
          <cell r="D260">
            <v>7.4</v>
          </cell>
          <cell r="F260">
            <v>126.101</v>
          </cell>
        </row>
        <row r="261">
          <cell r="A261" t="str">
            <v>Мусульманская вареная "Просто выгодно"  СПК</v>
          </cell>
          <cell r="D261">
            <v>13</v>
          </cell>
          <cell r="F261">
            <v>13</v>
          </cell>
        </row>
        <row r="262">
          <cell r="A262" t="str">
            <v>Мусульманская п/к "Просто выгодно" термофор.пак.  СПК</v>
          </cell>
          <cell r="D262">
            <v>3.5</v>
          </cell>
          <cell r="F262">
            <v>3.5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3</v>
          </cell>
          <cell r="F263">
            <v>2053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3</v>
          </cell>
          <cell r="F264">
            <v>1479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1</v>
          </cell>
          <cell r="F265">
            <v>1724</v>
          </cell>
        </row>
        <row r="266">
          <cell r="A266" t="str">
            <v>Наггетсы с куриным филе и сыром ТМ Вязанка 0,25 кг ПОКОМ</v>
          </cell>
          <cell r="D266">
            <v>2</v>
          </cell>
          <cell r="F266">
            <v>545</v>
          </cell>
        </row>
        <row r="267">
          <cell r="A267" t="str">
            <v>Наггетсы Хрустящие ТМ Зареченские. ВЕС ПОКОМ</v>
          </cell>
          <cell r="F267">
            <v>449.00099999999998</v>
          </cell>
        </row>
        <row r="268">
          <cell r="A268" t="str">
            <v>Оригинальная с перцем с/к  СПК</v>
          </cell>
          <cell r="D268">
            <v>365.75</v>
          </cell>
          <cell r="F268">
            <v>615.75</v>
          </cell>
        </row>
        <row r="269">
          <cell r="A269" t="str">
            <v>Особая вареная  СПК</v>
          </cell>
          <cell r="D269">
            <v>6</v>
          </cell>
          <cell r="F269">
            <v>6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7</v>
          </cell>
          <cell r="F270">
            <v>9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319</v>
          </cell>
        </row>
        <row r="272">
          <cell r="A272" t="str">
            <v>Пельмени Бигбули #МЕГАВКУСИЩЕ с сочной грудинкой 0,43 кг  ПОКОМ</v>
          </cell>
          <cell r="D272">
            <v>1</v>
          </cell>
          <cell r="F272">
            <v>75</v>
          </cell>
        </row>
        <row r="273">
          <cell r="A273" t="str">
            <v>Пельмени Бигбули #МЕГАВКУСИЩЕ с сочной грудинкой 0,9 кг  ПОКОМ</v>
          </cell>
          <cell r="D273">
            <v>5</v>
          </cell>
          <cell r="F273">
            <v>762</v>
          </cell>
        </row>
        <row r="274">
          <cell r="A274" t="str">
            <v>Пельмени Бигбули с мясом, Горячая штучка 0,43кг  ПОКОМ</v>
          </cell>
          <cell r="D274">
            <v>1</v>
          </cell>
          <cell r="F274">
            <v>216</v>
          </cell>
        </row>
        <row r="275">
          <cell r="A275" t="str">
            <v>Пельмени Бигбули с мясом, Горячая штучка 0,9кг  ПОКОМ</v>
          </cell>
          <cell r="D275">
            <v>385</v>
          </cell>
          <cell r="F275">
            <v>700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D276">
            <v>1</v>
          </cell>
          <cell r="F276">
            <v>1036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D277">
            <v>1</v>
          </cell>
          <cell r="F277">
            <v>224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307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710</v>
          </cell>
          <cell r="F279">
            <v>2547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</v>
          </cell>
          <cell r="F280">
            <v>1073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D281">
            <v>5</v>
          </cell>
          <cell r="F281">
            <v>1614.001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1257</v>
          </cell>
          <cell r="F282">
            <v>3549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</v>
          </cell>
          <cell r="F283">
            <v>881</v>
          </cell>
        </row>
        <row r="284">
          <cell r="A284" t="str">
            <v>Пельмени Левантские ТМ Особый рецепт 0,8 кг  ПОКОМ</v>
          </cell>
          <cell r="D284">
            <v>2</v>
          </cell>
          <cell r="F284">
            <v>17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156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4</v>
          </cell>
          <cell r="F286">
            <v>1414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F287">
            <v>253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10</v>
          </cell>
          <cell r="F288">
            <v>760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684</v>
          </cell>
        </row>
        <row r="290">
          <cell r="A290" t="str">
            <v>Пельмени Сочные сфера 0,9 кг ТМ Стародворье ПОКОМ</v>
          </cell>
          <cell r="F290">
            <v>313</v>
          </cell>
        </row>
        <row r="291">
          <cell r="A291" t="str">
            <v>Пипперони с/к "Эликатессе" 0,10 кг.шт.  СПК</v>
          </cell>
          <cell r="D291">
            <v>10</v>
          </cell>
          <cell r="F291">
            <v>10</v>
          </cell>
        </row>
        <row r="292">
          <cell r="A292" t="str">
            <v>Плавленый Сыр 45% "С ветчиной" СТМ "ПапаМожет" 180гр  ОСТАНКИНО</v>
          </cell>
          <cell r="D292">
            <v>26</v>
          </cell>
          <cell r="F292">
            <v>26</v>
          </cell>
        </row>
        <row r="293">
          <cell r="A293" t="str">
            <v>Плавленый Сыр 45% "С грибами" СТМ "ПапаМожет 180гр  ОСТАНКИНО</v>
          </cell>
          <cell r="D293">
            <v>22</v>
          </cell>
          <cell r="F293">
            <v>22</v>
          </cell>
        </row>
        <row r="294">
          <cell r="A294" t="str">
            <v>По-Австрийски с/к 260 гр.шт. "Высокий вкус"  СПК</v>
          </cell>
          <cell r="D294">
            <v>103</v>
          </cell>
          <cell r="F294">
            <v>103</v>
          </cell>
        </row>
        <row r="295">
          <cell r="A295" t="str">
            <v>Покровская вареная 0,47 кг шт.  СПК</v>
          </cell>
          <cell r="D295">
            <v>27</v>
          </cell>
          <cell r="F295">
            <v>27</v>
          </cell>
        </row>
        <row r="296">
          <cell r="A296" t="str">
            <v>Продукт колбасный с сыром копченый Коровино 400 гр  ОСТАНКИНО</v>
          </cell>
          <cell r="D296">
            <v>22</v>
          </cell>
          <cell r="F296">
            <v>22</v>
          </cell>
        </row>
        <row r="297">
          <cell r="A297" t="str">
            <v>Салями Трюфель с/в "Эликатессе" 0,16 кг.шт.  СПК</v>
          </cell>
          <cell r="D297">
            <v>110</v>
          </cell>
          <cell r="F297">
            <v>112</v>
          </cell>
        </row>
        <row r="298">
          <cell r="A298" t="str">
            <v>Салями Финская с/к 235 гр.шт. "Высокий вкус"  СПК</v>
          </cell>
          <cell r="D298">
            <v>28</v>
          </cell>
          <cell r="F298">
            <v>28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162.19999999999999</v>
          </cell>
          <cell r="F299">
            <v>162.19999999999999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134.5</v>
          </cell>
          <cell r="F300">
            <v>134.5</v>
          </cell>
        </row>
        <row r="301">
          <cell r="A301" t="str">
            <v>Сардельки из свинины (черева) ( в ср.защ.атм) "Высокий вкус"  СПК</v>
          </cell>
          <cell r="D301">
            <v>14</v>
          </cell>
          <cell r="F301">
            <v>15.173999999999999</v>
          </cell>
        </row>
        <row r="302">
          <cell r="A302" t="str">
            <v>Семейная с чесночком Экстра вареная  СПК</v>
          </cell>
          <cell r="D302">
            <v>56.5</v>
          </cell>
          <cell r="F302">
            <v>56.5</v>
          </cell>
        </row>
        <row r="303">
          <cell r="A303" t="str">
            <v>Семейная с чесночком Экстра вареная 0,5 кг.шт.  СПК</v>
          </cell>
          <cell r="D303">
            <v>12</v>
          </cell>
          <cell r="F303">
            <v>12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20</v>
          </cell>
          <cell r="F304">
            <v>20</v>
          </cell>
        </row>
        <row r="305">
          <cell r="A305" t="str">
            <v>Сервелат Финский в/к 0,38 кг.шт. термофор.пак.  СПК</v>
          </cell>
          <cell r="D305">
            <v>12</v>
          </cell>
          <cell r="F305">
            <v>12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20</v>
          </cell>
          <cell r="F306">
            <v>20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126</v>
          </cell>
          <cell r="F307">
            <v>126</v>
          </cell>
        </row>
        <row r="308">
          <cell r="A308" t="str">
            <v>Сибирская особая с/к 0,235 кг шт.  СПК</v>
          </cell>
          <cell r="D308">
            <v>161</v>
          </cell>
          <cell r="F308">
            <v>162</v>
          </cell>
        </row>
        <row r="309">
          <cell r="A309" t="str">
            <v>Славянская п/к 0,38 кг шт.термофор.пак.  СПК</v>
          </cell>
          <cell r="D309">
            <v>6</v>
          </cell>
          <cell r="F309">
            <v>6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42</v>
          </cell>
        </row>
        <row r="311">
          <cell r="A311" t="str">
            <v>Смак-мени с мясом 1кг ТМ Зареченские ПОКОМ</v>
          </cell>
          <cell r="F311">
            <v>107</v>
          </cell>
        </row>
        <row r="312">
          <cell r="A312" t="str">
            <v>Смаколадьи с яблоком и грушей ТМ Зареченские,0,9 кг ПОКОМ</v>
          </cell>
          <cell r="F312">
            <v>18</v>
          </cell>
        </row>
        <row r="313">
          <cell r="A313" t="str">
            <v>Сосиски "Баварские" 0,36 кг.шт. вак.упак.  СПК</v>
          </cell>
          <cell r="D313">
            <v>14</v>
          </cell>
          <cell r="F313">
            <v>14</v>
          </cell>
        </row>
        <row r="314">
          <cell r="A314" t="str">
            <v>Сосиски "БОЛЬШАЯ сосиска" "Сибирский стандарт" (лоток с ср.защ.атм.)  СПК</v>
          </cell>
          <cell r="D314">
            <v>3</v>
          </cell>
          <cell r="F314">
            <v>3</v>
          </cell>
        </row>
        <row r="315">
          <cell r="A315" t="str">
            <v>Сосиски "Молочные" 0,36 кг.шт. вак.упак.  СПК</v>
          </cell>
          <cell r="D315">
            <v>26</v>
          </cell>
          <cell r="F315">
            <v>26</v>
          </cell>
        </row>
        <row r="316">
          <cell r="A316" t="str">
            <v>Сосиски Классические (в ср.защ.атм.) СПК</v>
          </cell>
          <cell r="D316">
            <v>2</v>
          </cell>
          <cell r="F316">
            <v>2</v>
          </cell>
        </row>
        <row r="317">
          <cell r="A317" t="str">
            <v>Сосиски Мусульманские "Просто выгодно" (в ср.защ.атм.)  СПК</v>
          </cell>
          <cell r="D317">
            <v>31</v>
          </cell>
          <cell r="F317">
            <v>31</v>
          </cell>
        </row>
        <row r="318">
          <cell r="A318" t="str">
            <v>Сосиски Хот-дог ВЕС (лоток с ср.защ.атм.)   СПК</v>
          </cell>
          <cell r="D318">
            <v>50</v>
          </cell>
          <cell r="F318">
            <v>50</v>
          </cell>
        </row>
        <row r="319">
          <cell r="A319" t="str">
            <v>Сосисоны в темпуре ВЕС  ПОКОМ</v>
          </cell>
          <cell r="D319">
            <v>3.6</v>
          </cell>
          <cell r="F319">
            <v>146.70400000000001</v>
          </cell>
        </row>
        <row r="320">
          <cell r="A320" t="str">
            <v>Сочный мегачебурек ТМ Зареченские ВЕС ПОКОМ</v>
          </cell>
          <cell r="F320">
            <v>84.38</v>
          </cell>
        </row>
        <row r="321">
          <cell r="A321" t="str">
            <v>Сыр "Пармезан" 40% колотый 100 гр  ОСТАНКИНО</v>
          </cell>
          <cell r="D321">
            <v>7</v>
          </cell>
          <cell r="F321">
            <v>7</v>
          </cell>
        </row>
        <row r="322">
          <cell r="A322" t="str">
            <v>Сыр "Пармезан" 40% кусок 180 гр  ОСТАНКИНО</v>
          </cell>
          <cell r="D322">
            <v>78</v>
          </cell>
          <cell r="F322">
            <v>78</v>
          </cell>
        </row>
        <row r="323">
          <cell r="A323" t="str">
            <v>Сыр Боккончини копченый 40% 100 гр.  ОСТАНКИНО</v>
          </cell>
          <cell r="D323">
            <v>35</v>
          </cell>
          <cell r="F323">
            <v>35</v>
          </cell>
        </row>
        <row r="324">
          <cell r="A324" t="str">
            <v>Сыр Гауда 45% тм Папа Может, нарезанные ломтики 125г (МИНИ)  Останкино</v>
          </cell>
          <cell r="D324">
            <v>5</v>
          </cell>
          <cell r="F324">
            <v>5</v>
          </cell>
        </row>
        <row r="325">
          <cell r="A325" t="str">
            <v>Сыр колбасный копченый Папа Может 400 гр  ОСТАНКИНО</v>
          </cell>
          <cell r="D325">
            <v>17</v>
          </cell>
          <cell r="F325">
            <v>17</v>
          </cell>
        </row>
        <row r="326">
          <cell r="A326" t="str">
            <v>Сыр Останкино "Алтайский Gold" 50% вес  ОСТАНКИНО</v>
          </cell>
          <cell r="D326">
            <v>1.5</v>
          </cell>
          <cell r="F326">
            <v>1.5</v>
          </cell>
        </row>
        <row r="327">
          <cell r="A327" t="str">
            <v>Сыр ПАПА МОЖЕТ "Гауда Голд" 45% 180 г  ОСТАНКИНО</v>
          </cell>
          <cell r="D327">
            <v>347</v>
          </cell>
          <cell r="F327">
            <v>347</v>
          </cell>
        </row>
        <row r="328">
          <cell r="A328" t="str">
            <v>Сыр Папа Может "Гауда Голд", 45% брусок ВЕС ОСТАНКИНО</v>
          </cell>
          <cell r="D328">
            <v>13</v>
          </cell>
          <cell r="F328">
            <v>13</v>
          </cell>
        </row>
        <row r="329">
          <cell r="A329" t="str">
            <v>Сыр ПАПА МОЖЕТ "Голландский традиционный" 45% 180 г  ОСТАНКИНО</v>
          </cell>
          <cell r="D329">
            <v>743</v>
          </cell>
          <cell r="F329">
            <v>743</v>
          </cell>
        </row>
        <row r="330">
          <cell r="A330" t="str">
            <v>Сыр Папа Может "Голландский традиционный", 45% брусок ВЕС ОСТАНКИНО</v>
          </cell>
          <cell r="D330">
            <v>33.6</v>
          </cell>
          <cell r="F330">
            <v>33.6</v>
          </cell>
        </row>
        <row r="331">
          <cell r="A331" t="str">
            <v>Сыр Папа Может "Пошехонский" 45% вес (= 3 кг)  ОСТАНКИНО</v>
          </cell>
          <cell r="D331">
            <v>30</v>
          </cell>
          <cell r="F331">
            <v>30</v>
          </cell>
        </row>
        <row r="332">
          <cell r="A332" t="str">
            <v>Сыр ПАПА МОЖЕТ "Российский традиционный" 45% 180 г  ОСТАНКИНО</v>
          </cell>
          <cell r="D332">
            <v>496</v>
          </cell>
          <cell r="F332">
            <v>496</v>
          </cell>
        </row>
        <row r="333">
          <cell r="A333" t="str">
            <v>Сыр Папа Может "Сметанковый" 50% вес (=3кг)  ОСТАНКИНО</v>
          </cell>
          <cell r="D333">
            <v>6</v>
          </cell>
          <cell r="F333">
            <v>6</v>
          </cell>
        </row>
        <row r="334">
          <cell r="A334" t="str">
            <v>Сыр ПАПА МОЖЕТ "Тильзитер" 45% 180 г  ОСТАНКИНО</v>
          </cell>
          <cell r="D334">
            <v>19</v>
          </cell>
          <cell r="F334">
            <v>19</v>
          </cell>
        </row>
        <row r="335">
          <cell r="A335" t="str">
            <v>Сыр Папа Может Гауда  45% вес     Останкино</v>
          </cell>
          <cell r="D335">
            <v>9</v>
          </cell>
          <cell r="F335">
            <v>9</v>
          </cell>
        </row>
        <row r="336">
          <cell r="A336" t="str">
            <v>Сыр Папа Может Голландский  45% вес      Останкино</v>
          </cell>
          <cell r="D336">
            <v>7.5</v>
          </cell>
          <cell r="F336">
            <v>7.5</v>
          </cell>
        </row>
        <row r="337">
          <cell r="A337" t="str">
            <v>Сыр Папа Может Голландский 45%, нарез, 125г (9 шт)  Останкино</v>
          </cell>
          <cell r="D337">
            <v>119</v>
          </cell>
          <cell r="F337">
            <v>119</v>
          </cell>
        </row>
        <row r="338">
          <cell r="A338" t="str">
            <v>Сыр Папа Может Министерский 45% 200г  Останкино</v>
          </cell>
          <cell r="D338">
            <v>77</v>
          </cell>
          <cell r="F338">
            <v>77</v>
          </cell>
        </row>
        <row r="339">
          <cell r="A339" t="str">
            <v>Сыр Папа Может Российский  50% 200гр    Останкино</v>
          </cell>
          <cell r="D339">
            <v>416</v>
          </cell>
          <cell r="F339">
            <v>416</v>
          </cell>
        </row>
        <row r="340">
          <cell r="A340" t="str">
            <v>Сыр Папа Может Российский 50%, нарезка 125г  Останкино</v>
          </cell>
          <cell r="D340">
            <v>167</v>
          </cell>
          <cell r="F340">
            <v>167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120</v>
          </cell>
          <cell r="F341">
            <v>123.27800000000001</v>
          </cell>
        </row>
        <row r="342">
          <cell r="A342" t="str">
            <v>Сыр Папа Может Тильзитер   45% 200гр     Останкино</v>
          </cell>
          <cell r="D342">
            <v>239</v>
          </cell>
          <cell r="F342">
            <v>239</v>
          </cell>
        </row>
        <row r="343">
          <cell r="A343" t="str">
            <v>Сыр Папа Может Тильзитер   45% вес      Останкино</v>
          </cell>
          <cell r="D343">
            <v>24.6</v>
          </cell>
          <cell r="F343">
            <v>24.6</v>
          </cell>
        </row>
        <row r="344">
          <cell r="A344" t="str">
            <v>Сыр Плавл. Сливочный 55% 190гр  Останкино</v>
          </cell>
          <cell r="D344">
            <v>36</v>
          </cell>
          <cell r="F344">
            <v>36</v>
          </cell>
        </row>
        <row r="345">
          <cell r="A345" t="str">
            <v>Сыр полутвердый "Российский", ВЕС брус, с массовой долей жира 50%  ОСТАНКИНО</v>
          </cell>
          <cell r="D345">
            <v>52</v>
          </cell>
          <cell r="F345">
            <v>52</v>
          </cell>
        </row>
        <row r="346">
          <cell r="A346" t="str">
            <v>Сыр полутвердый "Сливочный", с массовой долей жира 50%.БРУС ОСТАНКИНО</v>
          </cell>
          <cell r="D346">
            <v>9.5</v>
          </cell>
          <cell r="F346">
            <v>9.5</v>
          </cell>
        </row>
        <row r="347">
          <cell r="A347" t="str">
            <v>Сыр рассольный жирный Чечил 45% 100 гр  ОСТАНКИНО</v>
          </cell>
          <cell r="D347">
            <v>92</v>
          </cell>
          <cell r="F347">
            <v>92</v>
          </cell>
        </row>
        <row r="348">
          <cell r="A348" t="str">
            <v>Сыр рассольный жирный Чечил копченый 45% 100 гр  ОСТАНКИНО</v>
          </cell>
          <cell r="D348">
            <v>59</v>
          </cell>
          <cell r="F348">
            <v>59</v>
          </cell>
        </row>
        <row r="349">
          <cell r="A349" t="str">
            <v>Сыр Скаморца свежий 40% 100 гр.  ОСТАНКИНО</v>
          </cell>
          <cell r="D349">
            <v>28</v>
          </cell>
          <cell r="F349">
            <v>28</v>
          </cell>
        </row>
        <row r="350">
          <cell r="A350" t="str">
            <v>Сыр Творож. Сливочный 140 гр  ОСТАНКИНО</v>
          </cell>
          <cell r="D350">
            <v>1</v>
          </cell>
          <cell r="F350">
            <v>1</v>
          </cell>
        </row>
        <row r="351">
          <cell r="A351" t="str">
            <v>Сыр творожный с зеленью 60% Папа может 140 гр.  ОСТАНКИНО</v>
          </cell>
          <cell r="D351">
            <v>32</v>
          </cell>
          <cell r="F351">
            <v>32</v>
          </cell>
        </row>
        <row r="352">
          <cell r="A352" t="str">
            <v>Сыч/Прод Коровино Российский 50% 200г СЗМЖ  ОСТАНКИНО</v>
          </cell>
          <cell r="D352">
            <v>141</v>
          </cell>
          <cell r="F352">
            <v>141</v>
          </cell>
        </row>
        <row r="353">
          <cell r="A353" t="str">
            <v>Сыч/Прод Коровино Российский Оригин 50% ВЕС (5 кг)  ОСТАНКИНО</v>
          </cell>
          <cell r="D353">
            <v>333</v>
          </cell>
          <cell r="F353">
            <v>333</v>
          </cell>
        </row>
        <row r="354">
          <cell r="A354" t="str">
            <v>Сыч/Прод Коровино Российский Оригин 50% ВЕС НОВАЯ (5 кг)  ОСТАНКИНО</v>
          </cell>
          <cell r="D354">
            <v>9</v>
          </cell>
          <cell r="F354">
            <v>9</v>
          </cell>
        </row>
        <row r="355">
          <cell r="A355" t="str">
            <v>Сыч/Прод Коровино Тильзитер 50% 200г СЗМЖ  ОСТАНКИНО</v>
          </cell>
          <cell r="D355">
            <v>97</v>
          </cell>
          <cell r="F355">
            <v>97</v>
          </cell>
        </row>
        <row r="356">
          <cell r="A356" t="str">
            <v>Сыч/Прод Коровино Тильзитер Оригин 50% ВЕС (5 кг брус) СЗМЖ  ОСТАНКИНО</v>
          </cell>
          <cell r="D356">
            <v>23</v>
          </cell>
          <cell r="F356">
            <v>23</v>
          </cell>
        </row>
        <row r="357">
          <cell r="A357" t="str">
            <v>Сыч/Прод Коровино Тильзитер Оригин 50% ВЕС НОВАЯ (5 кг брус) СЗМЖ  ОСТАНКИНО</v>
          </cell>
          <cell r="D357">
            <v>5</v>
          </cell>
          <cell r="F357">
            <v>5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14</v>
          </cell>
          <cell r="F358">
            <v>14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158</v>
          </cell>
          <cell r="F359">
            <v>158</v>
          </cell>
        </row>
        <row r="360">
          <cell r="A360" t="str">
            <v>Торо Неро с/в "Эликатессе" 140 гр.шт.  СПК</v>
          </cell>
          <cell r="D360">
            <v>42</v>
          </cell>
          <cell r="F360">
            <v>43</v>
          </cell>
        </row>
        <row r="361">
          <cell r="A361" t="str">
            <v>Уши свиные копченые к пиву 0,15кг нар. д/ф шт.  СПК</v>
          </cell>
          <cell r="D361">
            <v>35</v>
          </cell>
          <cell r="F361">
            <v>35</v>
          </cell>
        </row>
        <row r="362">
          <cell r="A362" t="str">
            <v>Фестивальная пора с/к 100 гр.шт.нар. (лоток с ср.защ.атм.)  СПК</v>
          </cell>
          <cell r="D362">
            <v>139</v>
          </cell>
          <cell r="F362">
            <v>139</v>
          </cell>
        </row>
        <row r="363">
          <cell r="A363" t="str">
            <v>Фестивальная пора с/к 235 гр.шт.  СПК</v>
          </cell>
          <cell r="D363">
            <v>409</v>
          </cell>
          <cell r="F363">
            <v>410</v>
          </cell>
        </row>
        <row r="364">
          <cell r="A364" t="str">
            <v>Фестивальная пора с/к термоус.пак  СПК</v>
          </cell>
          <cell r="D364">
            <v>4</v>
          </cell>
          <cell r="F364">
            <v>4</v>
          </cell>
        </row>
        <row r="365">
          <cell r="A365" t="str">
            <v>Фестивальная с/к ВЕС   СПК</v>
          </cell>
          <cell r="D365">
            <v>39.6</v>
          </cell>
          <cell r="F365">
            <v>109.6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D366">
            <v>9</v>
          </cell>
          <cell r="F366">
            <v>18.001000000000001</v>
          </cell>
        </row>
        <row r="367">
          <cell r="A367" t="str">
            <v>Фуэт с/в "Эликатессе" 160 гр.шт.  СПК</v>
          </cell>
          <cell r="D367">
            <v>160</v>
          </cell>
          <cell r="F367">
            <v>161</v>
          </cell>
        </row>
        <row r="368">
          <cell r="A368" t="str">
            <v>Хинкали Классические ТМ Зареченские ВЕС ПОКОМ</v>
          </cell>
          <cell r="F368">
            <v>100</v>
          </cell>
        </row>
        <row r="369">
          <cell r="A369" t="str">
            <v>Хотстеры ТМ Горячая штучка ТС Хотстеры 0,25 кг зам  ПОКОМ</v>
          </cell>
          <cell r="D369">
            <v>452</v>
          </cell>
          <cell r="F369">
            <v>1489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9</v>
          </cell>
          <cell r="F370">
            <v>198</v>
          </cell>
        </row>
        <row r="371">
          <cell r="A371" t="str">
            <v>Хрустящие крылышки ТМ Горячая штучка 0,3 кг зам  ПОКОМ</v>
          </cell>
          <cell r="D371">
            <v>5</v>
          </cell>
          <cell r="F371">
            <v>261</v>
          </cell>
        </row>
        <row r="372">
          <cell r="A372" t="str">
            <v>Хрустящие крылышки ТМ Зареченские ТС Зареченские продукты. ВЕС ПОКОМ</v>
          </cell>
          <cell r="F372">
            <v>10.8</v>
          </cell>
        </row>
        <row r="373">
          <cell r="A373" t="str">
            <v>Чебупай сочное яблоко ТМ Горячая штучка 0,2 кг зам.  ПОКОМ</v>
          </cell>
          <cell r="F373">
            <v>236</v>
          </cell>
        </row>
        <row r="374">
          <cell r="A374" t="str">
            <v>Чебупай спелая вишня ТМ Горячая штучка 0,2 кг зам.  ПОКОМ</v>
          </cell>
          <cell r="D374">
            <v>2</v>
          </cell>
          <cell r="F374">
            <v>353</v>
          </cell>
        </row>
        <row r="375">
          <cell r="A375" t="str">
            <v>Чебупели Курочка гриль ТМ Горячая штучка, 0,3 кг зам  ПОКОМ</v>
          </cell>
          <cell r="D375">
            <v>3</v>
          </cell>
          <cell r="F375">
            <v>168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775</v>
          </cell>
          <cell r="F376">
            <v>2255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954</v>
          </cell>
          <cell r="F377">
            <v>3171</v>
          </cell>
        </row>
        <row r="378">
          <cell r="A378" t="str">
            <v>Чебуреки Мясные вес 2,7 кг ТМ Зареченские ВЕС ПОКОМ</v>
          </cell>
          <cell r="F378">
            <v>10.8</v>
          </cell>
        </row>
        <row r="379">
          <cell r="A379" t="str">
            <v>Чебуреки сочные ВЕС ТМ Зареченские  ПОКОМ</v>
          </cell>
          <cell r="F379">
            <v>490</v>
          </cell>
        </row>
        <row r="380">
          <cell r="A380" t="str">
            <v>Чебуреки сочные, ВЕС, куриные жарен. зам  ПОКОМ</v>
          </cell>
          <cell r="F380">
            <v>5</v>
          </cell>
        </row>
        <row r="381">
          <cell r="A381" t="str">
            <v>Шпикачки Русские (черева) (в ср.защ.атм.) "Высокий вкус"  СПК</v>
          </cell>
          <cell r="D381">
            <v>159.69999999999999</v>
          </cell>
          <cell r="F381">
            <v>159.69999999999999</v>
          </cell>
        </row>
        <row r="382">
          <cell r="A382" t="str">
            <v>Эликапреза с/в "Эликатессе" 0,10 кг.шт. нарезка (лоток с ср.защ.атм.)  СПК</v>
          </cell>
          <cell r="D382">
            <v>41</v>
          </cell>
          <cell r="F382">
            <v>43</v>
          </cell>
        </row>
        <row r="383">
          <cell r="A383" t="str">
            <v>Юбилейная с/к 0,10 кг.шт. нарезка (лоток с ср.защ.атм.)  СПК</v>
          </cell>
          <cell r="D383">
            <v>79</v>
          </cell>
          <cell r="F383">
            <v>79</v>
          </cell>
        </row>
        <row r="384">
          <cell r="A384" t="str">
            <v>Юбилейная с/к 0,235 кг.шт.  СПК</v>
          </cell>
          <cell r="D384">
            <v>946</v>
          </cell>
          <cell r="F384">
            <v>947</v>
          </cell>
        </row>
        <row r="385">
          <cell r="A385" t="str">
            <v>Итого</v>
          </cell>
          <cell r="D385">
            <v>106360.557</v>
          </cell>
          <cell r="F385">
            <v>286389.72100000002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11.04.2024 - 11.04.2024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34.558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98.55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129.72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32.65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171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76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150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32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65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172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61.6</v>
          </cell>
        </row>
        <row r="30">
          <cell r="A30" t="str">
            <v xml:space="preserve"> 201  Ветчина Нежная ТМ Особый рецепт, (2,5кг), ПОКОМ</v>
          </cell>
          <cell r="D30">
            <v>667.50099999999998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85.844999999999999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160.16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46.98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1280.386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4.4000000000000004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148.72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485.15600000000001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622.59500000000003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47.573999999999998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44</v>
          </cell>
        </row>
        <row r="41">
          <cell r="A41" t="str">
            <v xml:space="preserve"> 240  Колбаса Салями охотничья, ВЕС. ПОКОМ</v>
          </cell>
          <cell r="D41">
            <v>5.625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126.126</v>
          </cell>
        </row>
        <row r="43">
          <cell r="A43" t="str">
            <v xml:space="preserve"> 243  Колбаса Сервелат Зернистый, ВЕС.  ПОКОМ</v>
          </cell>
          <cell r="D43">
            <v>0.73</v>
          </cell>
        </row>
        <row r="44">
          <cell r="A44" t="str">
            <v xml:space="preserve"> 247  Сардельки Нежные, ВЕС.  ПОКОМ</v>
          </cell>
          <cell r="D44">
            <v>32.25</v>
          </cell>
        </row>
        <row r="45">
          <cell r="A45" t="str">
            <v xml:space="preserve"> 248  Сардельки Сочные ТМ Особый рецепт,   ПОКОМ</v>
          </cell>
          <cell r="D45">
            <v>30.24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196.941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61.65</v>
          </cell>
        </row>
        <row r="49">
          <cell r="A49" t="str">
            <v xml:space="preserve"> 263  Шпикачки Стародворские, ВЕС.  ПОКОМ</v>
          </cell>
          <cell r="D49">
            <v>23.46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60.774999999999999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58.22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26.27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238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637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326</v>
          </cell>
        </row>
        <row r="56">
          <cell r="A56" t="str">
            <v xml:space="preserve"> 283  Сосиски Сочинки, ВЕС, ТМ Стародворье ПОКОМ</v>
          </cell>
          <cell r="D56">
            <v>107.995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155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268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29.315000000000001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495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594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7.8650000000000002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49.335000000000001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284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328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235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33.575000000000003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85.364999999999995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205.2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678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456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187</v>
          </cell>
        </row>
        <row r="75">
          <cell r="A75" t="str">
            <v xml:space="preserve"> 328  Сардельки Сочинки Стародворье ТМ  0,4 кг ПОКОМ</v>
          </cell>
          <cell r="D75">
            <v>68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87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109.755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115</v>
          </cell>
        </row>
        <row r="79">
          <cell r="A79" t="str">
            <v xml:space="preserve"> 335  Колбаса Сливушка ТМ Вязанка. ВЕС.  ПОКОМ </v>
          </cell>
          <cell r="D79">
            <v>23.035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387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327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85.86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71.28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93.96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93.15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19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13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21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42.112000000000002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6.75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46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79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299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100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70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40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537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1118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34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26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1.35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95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29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114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98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76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23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14.5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59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117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52.2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15.95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10.15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137</v>
          </cell>
        </row>
        <row r="117">
          <cell r="A117" t="str">
            <v>3215 ВЕТЧ.МЯСНАЯ Папа может п/о 0.4кг 8шт.    ОСТАНКИНО</v>
          </cell>
          <cell r="D117">
            <v>56</v>
          </cell>
        </row>
        <row r="118">
          <cell r="A118" t="str">
            <v>3297 СЫТНЫЕ Папа может сар б/о мгс 1*3 СНГ  ОСТАНКИНО</v>
          </cell>
          <cell r="D118">
            <v>49.923999999999999</v>
          </cell>
        </row>
        <row r="119">
          <cell r="A119" t="str">
            <v>3812 СОЧНЫЕ сос п/о мгс 2*2  ОСТАНКИНО</v>
          </cell>
          <cell r="D119">
            <v>177.209</v>
          </cell>
        </row>
        <row r="120">
          <cell r="A120" t="str">
            <v>4063 МЯСНАЯ Папа может вар п/о_Л   ОСТАНКИНО</v>
          </cell>
          <cell r="D120">
            <v>236.44300000000001</v>
          </cell>
        </row>
        <row r="121">
          <cell r="A121" t="str">
            <v>4117 ЭКСТРА Папа может с/к в/у_Л   ОСТАНКИНО</v>
          </cell>
          <cell r="D121">
            <v>4.5650000000000004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29.678999999999998</v>
          </cell>
        </row>
        <row r="123">
          <cell r="A123" t="str">
            <v>4813 ФИЛЕЙНАЯ Папа может вар п/о_Л   ОСТАНКИНО</v>
          </cell>
          <cell r="D123">
            <v>70.113</v>
          </cell>
        </row>
        <row r="124">
          <cell r="A124" t="str">
            <v>4993 САЛЯМИ ИТАЛЬЯНСКАЯ с/к в/у 1/250*8_120c ОСТАНКИНО</v>
          </cell>
          <cell r="D124">
            <v>81</v>
          </cell>
        </row>
        <row r="125">
          <cell r="A125" t="str">
            <v>5246 ДОКТОРСКАЯ ПРЕМИУМ вар б/о мгс_30с ОСТАНКИНО</v>
          </cell>
          <cell r="D125">
            <v>4.3959999999999999</v>
          </cell>
        </row>
        <row r="126">
          <cell r="A126" t="str">
            <v>5336 ОСОБАЯ вар п/о  ОСТАНКИНО</v>
          </cell>
          <cell r="D126">
            <v>69.16</v>
          </cell>
        </row>
        <row r="127">
          <cell r="A127" t="str">
            <v>5337 ОСОБАЯ СО ШПИКОМ вар п/о  ОСТАНКИНО</v>
          </cell>
          <cell r="D127">
            <v>21.655999999999999</v>
          </cell>
        </row>
        <row r="128">
          <cell r="A128" t="str">
            <v>5341 СЕРВЕЛАТ ОХОТНИЧИЙ в/к в/у  ОСТАНКИНО</v>
          </cell>
          <cell r="D128">
            <v>28.866</v>
          </cell>
        </row>
        <row r="129">
          <cell r="A129" t="str">
            <v>5483 ЭКСТРА Папа может с/к в/у 1/250 8шт.   ОСТАНКИНО</v>
          </cell>
          <cell r="D129">
            <v>171</v>
          </cell>
        </row>
        <row r="130">
          <cell r="A130" t="str">
            <v>5544 Сервелат Финский в/к в/у_45с НОВАЯ ОСТАНКИНО</v>
          </cell>
          <cell r="D130">
            <v>64.447999999999993</v>
          </cell>
        </row>
        <row r="131">
          <cell r="A131" t="str">
            <v>5682 САЛЯМИ МЕЛКОЗЕРНЕНАЯ с/к в/у 1/120_60с   ОСТАНКИНО</v>
          </cell>
          <cell r="D131">
            <v>268</v>
          </cell>
        </row>
        <row r="132">
          <cell r="A132" t="str">
            <v>5706 АРОМАТНАЯ Папа может с/к в/у 1/250 8шт.  ОСТАНКИНО</v>
          </cell>
          <cell r="D132">
            <v>210</v>
          </cell>
        </row>
        <row r="133">
          <cell r="A133" t="str">
            <v>5708 ПОСОЛЬСКАЯ Папа может с/к в/у ОСТАНКИНО</v>
          </cell>
          <cell r="D133">
            <v>4.1980000000000004</v>
          </cell>
        </row>
        <row r="134">
          <cell r="A134" t="str">
            <v>5820 СЛИВОЧНЫЕ Папа может сос п/о мгс 2*2_45с   ОСТАНКИНО</v>
          </cell>
          <cell r="D134">
            <v>32.792000000000002</v>
          </cell>
        </row>
        <row r="135">
          <cell r="A135" t="str">
            <v>5851 ЭКСТРА Папа может вар п/о   ОСТАНКИНО</v>
          </cell>
          <cell r="D135">
            <v>66.706000000000003</v>
          </cell>
        </row>
        <row r="136">
          <cell r="A136" t="str">
            <v>5931 ОХОТНИЧЬЯ Папа может с/к в/у 1/220 8шт.   ОСТАНКИНО</v>
          </cell>
          <cell r="D136">
            <v>164</v>
          </cell>
        </row>
        <row r="137">
          <cell r="A137" t="str">
            <v>5976 МОЛОЧНЫЕ ТРАДИЦ. сос п/о в/у 1/350_45с  ОСТАНКИНО</v>
          </cell>
          <cell r="D137">
            <v>200</v>
          </cell>
        </row>
        <row r="138">
          <cell r="A138" t="str">
            <v>5981 МОЛОЧНЫЕ ТРАДИЦ. сос п/о мгс 1*6_45с   ОСТАНКИНО</v>
          </cell>
          <cell r="D138">
            <v>41.622</v>
          </cell>
        </row>
        <row r="139">
          <cell r="A139" t="str">
            <v>5982 МОЛОЧНЫЕ ТРАДИЦ. сос п/о мгс 0,6кг_СНГ  ОСТАНКИНО</v>
          </cell>
          <cell r="D139">
            <v>87</v>
          </cell>
        </row>
        <row r="140">
          <cell r="A140" t="str">
            <v>5992 ВРЕМЯ ОКРОШКИ Папа может вар п/о 0.4кг   ОСТАНКИНО</v>
          </cell>
          <cell r="D140">
            <v>124</v>
          </cell>
        </row>
        <row r="141">
          <cell r="A141" t="str">
            <v>6113 СОЧНЫЕ сос п/о мгс 1*6_Ашан  ОСТАНКИНО</v>
          </cell>
          <cell r="D141">
            <v>168.87100000000001</v>
          </cell>
        </row>
        <row r="142">
          <cell r="A142" t="str">
            <v>6123 МОЛОЧНЫЕ КЛАССИЧЕСКИЕ ПМ сос п/о мгс 2*4   ОСТАНКИНО</v>
          </cell>
          <cell r="D142">
            <v>141.40600000000001</v>
          </cell>
        </row>
        <row r="143">
          <cell r="A143" t="str">
            <v>6213 СЕРВЕЛАТ ФИНСКИЙ СН в/к в/у 0.35кг 8шт.  ОСТАНКИНО</v>
          </cell>
          <cell r="D143">
            <v>6</v>
          </cell>
        </row>
        <row r="144">
          <cell r="A144" t="str">
            <v>6215 СЕРВЕЛАТ ОРЕХОВЫЙ СН в/к в/у 0.35кг 8шт  ОСТАНКИНО</v>
          </cell>
          <cell r="D144">
            <v>1</v>
          </cell>
        </row>
        <row r="145">
          <cell r="A145" t="str">
            <v>6217 ШПИКАЧКИ ДОМАШНИЕ СН п/о мгс 0.4кг 8шт.  ОСТАНКИНО</v>
          </cell>
          <cell r="D145">
            <v>9</v>
          </cell>
        </row>
        <row r="146">
          <cell r="A146" t="str">
            <v>6221 НЕАПОЛИТАНСКИЙ ДУЭТ с/к с/н мгс 1/90  ОСТАНКИНО</v>
          </cell>
          <cell r="D146">
            <v>35</v>
          </cell>
        </row>
        <row r="147">
          <cell r="A147" t="str">
            <v>6222 ИТАЛЬЯНСКОЕ АССОРТИ с/в с/н мгс 1/90 ОСТАНКИНО</v>
          </cell>
          <cell r="D147">
            <v>20</v>
          </cell>
        </row>
        <row r="148">
          <cell r="A148" t="str">
            <v>6228 МЯСНОЕ АССОРТИ к/з с/н мгс 1/90 10шт.  ОСТАНКИНО</v>
          </cell>
          <cell r="D148">
            <v>38</v>
          </cell>
        </row>
        <row r="149">
          <cell r="A149" t="str">
            <v>6247 ДОМАШНЯЯ Папа может вар п/о 0,4кг 8шт.  ОСТАНКИНО</v>
          </cell>
          <cell r="D149">
            <v>17</v>
          </cell>
        </row>
        <row r="150">
          <cell r="A150" t="str">
            <v>6268 ГОВЯЖЬЯ Папа может вар п/о 0,4кг 8 шт.  ОСТАНКИНО</v>
          </cell>
          <cell r="D150">
            <v>36</v>
          </cell>
        </row>
        <row r="151">
          <cell r="A151" t="str">
            <v>6281 СВИНИНА ДЕЛИКАТ. к/в мл/к в/у 0.3кг 45с  ОСТАНКИНО</v>
          </cell>
          <cell r="D151">
            <v>41</v>
          </cell>
        </row>
        <row r="152">
          <cell r="A152" t="str">
            <v>6297 ФИЛЕЙНЫЕ сос ц/о в/у 1/270 12шт_45с  ОСТАНКИНО</v>
          </cell>
          <cell r="D152">
            <v>217</v>
          </cell>
        </row>
        <row r="153">
          <cell r="A153" t="str">
            <v>6303 МЯСНЫЕ Папа может сос п/о мгс 1.5*3  ОСТАНКИНО</v>
          </cell>
          <cell r="D153">
            <v>38.564</v>
          </cell>
        </row>
        <row r="154">
          <cell r="A154" t="str">
            <v>6325 ДОКТОРСКАЯ ПРЕМИУМ вар п/о 0.4кг 8шт.  ОСТАНКИНО</v>
          </cell>
          <cell r="D154">
            <v>110</v>
          </cell>
        </row>
        <row r="155">
          <cell r="A155" t="str">
            <v>6333 МЯСНАЯ Папа может вар п/о 0.4кг 8шт.  ОСТАНКИНО</v>
          </cell>
          <cell r="D155">
            <v>666</v>
          </cell>
        </row>
        <row r="156">
          <cell r="A156" t="str">
            <v>6353 ЭКСТРА Папа может вар п/о 0.4кг 8шт.  ОСТАНКИНО</v>
          </cell>
          <cell r="D156">
            <v>282</v>
          </cell>
        </row>
        <row r="157">
          <cell r="A157" t="str">
            <v>6392 ФИЛЕЙНАЯ Папа может вар п/о 0.4кг. ОСТАНКИНО</v>
          </cell>
          <cell r="D157">
            <v>477</v>
          </cell>
        </row>
        <row r="158">
          <cell r="A158" t="str">
            <v>6427 КЛАССИЧЕСКАЯ ПМ вар п/о 0.35кг 8шт. ОСТАНКИНО</v>
          </cell>
          <cell r="D158">
            <v>105</v>
          </cell>
        </row>
        <row r="159">
          <cell r="A159" t="str">
            <v>6453 ЭКСТРА Папа может с/к с/н в/у 1/100 14шт.   ОСТАНКИНО</v>
          </cell>
          <cell r="D159">
            <v>281</v>
          </cell>
        </row>
        <row r="160">
          <cell r="A160" t="str">
            <v>6454 АРОМАТНАЯ с/к с/н в/у 1/100 14шт.  ОСТАНКИНО</v>
          </cell>
          <cell r="D160">
            <v>227</v>
          </cell>
        </row>
        <row r="161">
          <cell r="A161" t="str">
            <v>6475 С СЫРОМ Папа может сос ц/о мгс 0.4кг6шт  ОСТАНКИНО</v>
          </cell>
          <cell r="D161">
            <v>70</v>
          </cell>
        </row>
        <row r="162">
          <cell r="A162" t="str">
            <v>6527 ШПИКАЧКИ СОЧНЫЕ ПМ сар б/о мгс 1*3 45с ОСТАНКИНО</v>
          </cell>
          <cell r="D162">
            <v>89.361999999999995</v>
          </cell>
        </row>
        <row r="163">
          <cell r="A163" t="str">
            <v>6555 ПОСОЛЬСКАЯ с/к с/н в/у 1/100 10шт.  ОСТАНКИНО</v>
          </cell>
          <cell r="D163">
            <v>191</v>
          </cell>
        </row>
        <row r="164">
          <cell r="A164" t="str">
            <v>6562 СЕРВЕЛАТ КАРЕЛЬСКИЙ СН в/к в/у 0,28кг  ОСТАНКИНО</v>
          </cell>
          <cell r="D164">
            <v>11</v>
          </cell>
        </row>
        <row r="165">
          <cell r="A165" t="str">
            <v>6563 СЛИВОЧНЫЕ СН сос п/о мгс 1*6  ОСТАНКИНО</v>
          </cell>
          <cell r="D165">
            <v>1.0900000000000001</v>
          </cell>
        </row>
        <row r="166">
          <cell r="A166" t="str">
            <v>6586 МРАМОРНАЯ И БАЛЫКОВАЯ в/к с/н мгс 1/90 ОСТАНКИНО</v>
          </cell>
          <cell r="D166">
            <v>31</v>
          </cell>
        </row>
        <row r="167">
          <cell r="A167" t="str">
            <v>6601 ГОВЯЖЬИ СН сос п/о мгс 1*6  ОСТАНКИНО</v>
          </cell>
          <cell r="D167">
            <v>23.425000000000001</v>
          </cell>
        </row>
        <row r="168">
          <cell r="A168" t="str">
            <v>6602 БАВАРСКИЕ ПМ сос ц/о мгс 0,35кг 8шт.  ОСТАНКИНО</v>
          </cell>
          <cell r="D168">
            <v>123</v>
          </cell>
        </row>
        <row r="169">
          <cell r="A169" t="str">
            <v>6616 МОЛОЧНЫЕ КЛАССИЧЕСКИЕ сос п/о в/у 0.3кг  ОСТАНКИНО</v>
          </cell>
          <cell r="D169">
            <v>18</v>
          </cell>
        </row>
        <row r="170">
          <cell r="A170" t="str">
            <v>6661 СОЧНЫЙ ГРИЛЬ ПМ сос п/о мгс 1.5*4_Маяк  ОСТАНКИНО</v>
          </cell>
          <cell r="D170">
            <v>20.181999999999999</v>
          </cell>
        </row>
        <row r="171">
          <cell r="A171" t="str">
            <v>6666 БОЯНСКАЯ Папа может п/к в/у 0,28кг 8 шт. ОСТАНКИНО</v>
          </cell>
          <cell r="D171">
            <v>315</v>
          </cell>
        </row>
        <row r="172">
          <cell r="A172" t="str">
            <v>6669 ВЕНСКАЯ САЛЯМИ п/к в/у 0.28кг 8шт  ОСТАНКИНО</v>
          </cell>
          <cell r="D172">
            <v>107</v>
          </cell>
        </row>
        <row r="173">
          <cell r="A173" t="str">
            <v>6683 СЕРВЕЛАТ ЗЕРНИСТЫЙ ПМ в/к в/у 0,35кг  ОСТАНКИНО</v>
          </cell>
          <cell r="D173">
            <v>440</v>
          </cell>
        </row>
        <row r="174">
          <cell r="A174" t="str">
            <v>6684 СЕРВЕЛАТ КАРЕЛЬСКИЙ ПМ в/к в/у 0.28кг  ОСТАНКИНО</v>
          </cell>
          <cell r="D174">
            <v>360</v>
          </cell>
        </row>
        <row r="175">
          <cell r="A175" t="str">
            <v>6689 СЕРВЕЛАТ ОХОТНИЧИЙ ПМ в/к в/у 0,35кг 8шт  ОСТАНКИНО</v>
          </cell>
          <cell r="D175">
            <v>686</v>
          </cell>
        </row>
        <row r="176">
          <cell r="A176" t="str">
            <v>6692 СЕРВЕЛАТ ПРИМА в/к в/у 0.28кг 8шт.  ОСТАНКИНО</v>
          </cell>
          <cell r="D176">
            <v>85</v>
          </cell>
        </row>
        <row r="177">
          <cell r="A177" t="str">
            <v>6697 СЕРВЕЛАТ ФИНСКИЙ ПМ в/к в/у 0,35кг 8шт.  ОСТАНКИНО</v>
          </cell>
          <cell r="D177">
            <v>730</v>
          </cell>
        </row>
        <row r="178">
          <cell r="A178" t="str">
            <v>6713 СОЧНЫЙ ГРИЛЬ ПМ сос п/о мгс 0.41кг 8шт.  ОСТАНКИНО</v>
          </cell>
          <cell r="D178">
            <v>166</v>
          </cell>
        </row>
        <row r="179">
          <cell r="A179" t="str">
            <v>6716 ОСОБАЯ Коровино (в сетке) 0.5кг 8шт.  ОСТАНКИНО</v>
          </cell>
          <cell r="D179">
            <v>151</v>
          </cell>
        </row>
        <row r="180">
          <cell r="A180" t="str">
            <v>6722 СОЧНЫЕ ПМ сос п/о мгс 0,41кг 10шт.  ОСТАНКИНО</v>
          </cell>
          <cell r="D180">
            <v>571</v>
          </cell>
        </row>
        <row r="181">
          <cell r="A181" t="str">
            <v>6726 СЛИВОЧНЫЕ ПМ сос п/о мгс 0.41кг 10шт.  ОСТАНКИНО</v>
          </cell>
          <cell r="D181">
            <v>374</v>
          </cell>
        </row>
        <row r="182">
          <cell r="A182" t="str">
            <v>6734 ОСОБАЯ СО ШПИКОМ Коровино (в сетке) 0,5кг ОСТАНКИНО</v>
          </cell>
          <cell r="D182">
            <v>26</v>
          </cell>
        </row>
        <row r="183">
          <cell r="A183" t="str">
            <v>6756 ВЕТЧ.ЛЮБИТЕЛЬСКАЯ п/о  ОСТАНКИНО</v>
          </cell>
          <cell r="D183">
            <v>10.71</v>
          </cell>
        </row>
        <row r="184">
          <cell r="A184" t="str">
            <v>6776 ХОТ-ДОГ Папа может сос п/о мгс 0.35кг  ОСТАНКИНО</v>
          </cell>
          <cell r="D184">
            <v>97</v>
          </cell>
        </row>
        <row r="185">
          <cell r="A185" t="str">
            <v>6777 МЯСНЫЕ С ГОВЯДИНОЙ ПМ сос п/о мгс 0.4кг  ОСТАНКИНО</v>
          </cell>
          <cell r="D185">
            <v>214</v>
          </cell>
        </row>
        <row r="186">
          <cell r="A186" t="str">
            <v>6822 ИЗ ОТБОРНОГО МЯСА ПМ сос п/о мгс 0,36кг  ОСТАНКИНО</v>
          </cell>
          <cell r="D186">
            <v>2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19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53</v>
          </cell>
        </row>
        <row r="189">
          <cell r="A189" t="str">
            <v>БОНУС Z-ОСОБАЯ Коровино вар п/о (5324)  ОСТАНКИНО</v>
          </cell>
          <cell r="D189">
            <v>1.93</v>
          </cell>
        </row>
        <row r="190">
          <cell r="A190" t="str">
            <v>БОНУС Z-ОСОБАЯ Коровино вар п/о 0.5кг_СНГ (6305)  ОСТАНКИНО</v>
          </cell>
          <cell r="D190">
            <v>7</v>
          </cell>
        </row>
        <row r="191">
          <cell r="A191" t="str">
            <v>БОНУС СОЧНЫЕ сос п/о мгс 0.41кг_UZ (6087)  ОСТАНКИНО</v>
          </cell>
          <cell r="D191">
            <v>214</v>
          </cell>
        </row>
        <row r="192">
          <cell r="A192" t="str">
            <v>БОНУС СОЧНЫЕ сос п/о мгс 1*6_UZ (6088)  ОСТАНКИНО</v>
          </cell>
          <cell r="D192">
            <v>19.946000000000002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299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44.4</v>
          </cell>
        </row>
        <row r="195">
          <cell r="A195" t="str">
            <v>БОНУС_Колбаса вареная Филейская ТМ Вязанка. ВЕС  ПОКОМ</v>
          </cell>
          <cell r="D195">
            <v>75.825000000000003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96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123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89</v>
          </cell>
        </row>
        <row r="199">
          <cell r="A199" t="str">
            <v>Бутербродная вареная 0,47 кг шт.  СПК</v>
          </cell>
          <cell r="D199">
            <v>17</v>
          </cell>
        </row>
        <row r="200">
          <cell r="A200" t="str">
            <v>Вацлавская п/к (черева) 390 гр.шт. термоус.пак  СПК</v>
          </cell>
          <cell r="D200">
            <v>2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91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198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286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42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2</v>
          </cell>
        </row>
        <row r="206">
          <cell r="A206" t="str">
            <v>Дельгаро с/в "Эликатессе" 140 гр.шт.  СПК</v>
          </cell>
          <cell r="D206">
            <v>7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3</v>
          </cell>
        </row>
        <row r="208">
          <cell r="A208" t="str">
            <v>Докторская вареная в/с 0,47 кг шт.  СПК</v>
          </cell>
          <cell r="D208">
            <v>7</v>
          </cell>
        </row>
        <row r="209">
          <cell r="A209" t="str">
            <v>Докторская вареная термоус.пак. "Высокий вкус"  СПК</v>
          </cell>
          <cell r="D209">
            <v>7.9</v>
          </cell>
        </row>
        <row r="210">
          <cell r="A210" t="str">
            <v>Жар-боллы с курочкой и сыром, ВЕС ТМ Зареченские  ПОКОМ</v>
          </cell>
          <cell r="D210">
            <v>48</v>
          </cell>
        </row>
        <row r="211">
          <cell r="A211" t="str">
            <v>Жар-ладушки с клубникой и вишней ВЕС ТМ Зареченские  ПОКОМ</v>
          </cell>
          <cell r="D211">
            <v>14.8</v>
          </cell>
        </row>
        <row r="212">
          <cell r="A212" t="str">
            <v>Жар-ладушки с мясом ТМ Зареченские ВЕС ПОКОМ</v>
          </cell>
          <cell r="D212">
            <v>70.3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18.5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33</v>
          </cell>
        </row>
        <row r="216">
          <cell r="A216" t="str">
            <v>Карбонад Юбилейный 0,13кг нар.д/ф шт. СПК</v>
          </cell>
          <cell r="D216">
            <v>2</v>
          </cell>
        </row>
        <row r="217">
          <cell r="A217" t="str">
            <v>Классика с/к 235 гр.шт. "Высокий вкус"  СПК</v>
          </cell>
          <cell r="D217">
            <v>23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119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114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22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3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111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108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Ливерная Печеночная "Просто выгодно" 0,3 кг.шт.  СПК</v>
          </cell>
          <cell r="D225">
            <v>9</v>
          </cell>
        </row>
        <row r="226">
          <cell r="A226" t="str">
            <v>Любительская вареная термоус.пак. "Высокий вкус"  СПК</v>
          </cell>
          <cell r="D226">
            <v>5.0650000000000004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30.6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40.700000000000003</v>
          </cell>
        </row>
        <row r="229">
          <cell r="A229" t="str">
            <v>Мусульманская вареная "Просто выгодно"  СПК</v>
          </cell>
          <cell r="D229">
            <v>7.056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284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219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251</v>
          </cell>
        </row>
        <row r="233">
          <cell r="A233" t="str">
            <v>Наггетсы с куриным филе и сыром ТМ Вязанка 0,25 кг ПОКОМ</v>
          </cell>
          <cell r="D233">
            <v>167</v>
          </cell>
        </row>
        <row r="234">
          <cell r="A234" t="str">
            <v>Наггетсы Хрустящие ТМ Зареченские. ВЕС ПОКОМ</v>
          </cell>
          <cell r="D234">
            <v>95</v>
          </cell>
        </row>
        <row r="235">
          <cell r="A235" t="str">
            <v>Оригинальная с перцем с/к  СПК</v>
          </cell>
          <cell r="D235">
            <v>56.854999999999997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6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24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34</v>
          </cell>
        </row>
        <row r="240">
          <cell r="A240" t="str">
            <v>Пельмени Бигбули с мясом, Горячая штучка 0,43кг  ПОКОМ</v>
          </cell>
          <cell r="D240">
            <v>59</v>
          </cell>
        </row>
        <row r="241">
          <cell r="A241" t="str">
            <v>Пельмени Бигбули с мясом, Горячая штучка 0,9кг  ПОКОМ</v>
          </cell>
          <cell r="D241">
            <v>74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58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46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3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285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268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360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303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278</v>
          </cell>
        </row>
        <row r="250">
          <cell r="A250" t="str">
            <v>Пельмени Левантские ТМ Особый рецепт 0,8 кг  ПОКОМ</v>
          </cell>
          <cell r="D250">
            <v>3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39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314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87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180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136</v>
          </cell>
        </row>
        <row r="256">
          <cell r="A256" t="str">
            <v>Пельмени Сочные сфера 0,9 кг ТМ Стародворье ПОКОМ</v>
          </cell>
          <cell r="D256">
            <v>23</v>
          </cell>
        </row>
        <row r="257">
          <cell r="A257" t="str">
            <v>По-Австрийски с/к 260 гр.шт. "Высокий вкус"  СПК</v>
          </cell>
          <cell r="D257">
            <v>15</v>
          </cell>
        </row>
        <row r="258">
          <cell r="A258" t="str">
            <v>Покровская вареная 0,47 кг шт.  СПК</v>
          </cell>
          <cell r="D258">
            <v>13</v>
          </cell>
        </row>
        <row r="259">
          <cell r="A259" t="str">
            <v>Салями Трюфель с/в "Эликатессе" 0,16 кг.шт.  СПК</v>
          </cell>
          <cell r="D259">
            <v>9</v>
          </cell>
        </row>
        <row r="260">
          <cell r="A260" t="str">
            <v>Салями Финская с/к 235 гр.шт. "Высокий вкус"  СПК</v>
          </cell>
          <cell r="D260">
            <v>7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16.145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10.67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3.4609999999999999</v>
          </cell>
        </row>
        <row r="264">
          <cell r="A264" t="str">
            <v>Семейная с чесночком Экстра вареная  СПК</v>
          </cell>
          <cell r="D264">
            <v>4.7039999999999997</v>
          </cell>
        </row>
        <row r="265">
          <cell r="A265" t="str">
            <v>Семейная с чесночком Экстра вареная 0,5 кг.шт.  СПК</v>
          </cell>
          <cell r="D265">
            <v>7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4</v>
          </cell>
        </row>
        <row r="267">
          <cell r="A267" t="str">
            <v>Сервелат Финский в/к 0,38 кг.шт. термофор.пак.  СПК</v>
          </cell>
          <cell r="D267">
            <v>4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10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22</v>
          </cell>
        </row>
        <row r="270">
          <cell r="A270" t="str">
            <v>Сибирская особая с/к 0,235 кг шт.  СПК</v>
          </cell>
          <cell r="D270">
            <v>40</v>
          </cell>
        </row>
        <row r="271">
          <cell r="A271" t="str">
            <v>Славянская п/к 0,38 кг шт.термофор.пак.  СПК</v>
          </cell>
          <cell r="D271">
            <v>1</v>
          </cell>
        </row>
        <row r="272">
          <cell r="A272" t="str">
            <v>Смак-мени с картофелем и сочной грудинкой 1кг ТМ Зареченские ПОКОМ</v>
          </cell>
          <cell r="D272">
            <v>13</v>
          </cell>
        </row>
        <row r="273">
          <cell r="A273" t="str">
            <v>Смак-мени с мясом 1кг ТМ Зареченские ПОКОМ</v>
          </cell>
          <cell r="D273">
            <v>24</v>
          </cell>
        </row>
        <row r="274">
          <cell r="A274" t="str">
            <v>Сосиски "Баварские" 0,36 кг.шт. вак.упак.  СПК</v>
          </cell>
          <cell r="D274">
            <v>3</v>
          </cell>
        </row>
        <row r="275">
          <cell r="A275" t="str">
            <v>Сосиски "Молочные" 0,36 кг.шт. вак.упак.  СПК</v>
          </cell>
          <cell r="D275">
            <v>11</v>
          </cell>
        </row>
        <row r="276">
          <cell r="A276" t="str">
            <v>Сосиски Мусульманские "Просто выгодно" (в ср.защ.атм.)  СПК</v>
          </cell>
          <cell r="D276">
            <v>18.37</v>
          </cell>
        </row>
        <row r="277">
          <cell r="A277" t="str">
            <v>Сосиски Хот-дог ВЕС (лоток с ср.защ.атм.)   СПК</v>
          </cell>
          <cell r="D277">
            <v>21.975000000000001</v>
          </cell>
        </row>
        <row r="278">
          <cell r="A278" t="str">
            <v>Сосисоны в темпуре ВЕС  ПОКОМ</v>
          </cell>
          <cell r="D278">
            <v>41.4</v>
          </cell>
        </row>
        <row r="279">
          <cell r="A279" t="str">
            <v>Сочный мегачебурек ТМ Зареченские ВЕС ПОКОМ</v>
          </cell>
          <cell r="D279">
            <v>17.920000000000002</v>
          </cell>
        </row>
        <row r="280">
          <cell r="A280" t="str">
            <v>Торо Неро с/в "Эликатессе" 140 гр.шт.  СПК</v>
          </cell>
          <cell r="D280">
            <v>2</v>
          </cell>
        </row>
        <row r="281">
          <cell r="A281" t="str">
            <v>Уши свиные копченые к пиву 0,15кг нар. д/ф шт.  СПК</v>
          </cell>
          <cell r="D281">
            <v>4</v>
          </cell>
        </row>
        <row r="282">
          <cell r="A282" t="str">
            <v>Фестивальная пора с/к 100 гр.шт.нар. (лоток с ср.защ.атм.)  СПК</v>
          </cell>
          <cell r="D282">
            <v>50</v>
          </cell>
        </row>
        <row r="283">
          <cell r="A283" t="str">
            <v>Фестивальная пора с/к 235 гр.шт.  СПК</v>
          </cell>
          <cell r="D283">
            <v>58</v>
          </cell>
        </row>
        <row r="284">
          <cell r="A284" t="str">
            <v>Фестивальная пора с/к термоус.пак  СПК</v>
          </cell>
          <cell r="D284">
            <v>4.7919999999999998</v>
          </cell>
        </row>
        <row r="285">
          <cell r="A285" t="str">
            <v>Фестивальная с/к ВЕС   СПК</v>
          </cell>
          <cell r="D285">
            <v>2.9660000000000002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3</v>
          </cell>
        </row>
        <row r="287">
          <cell r="A287" t="str">
            <v>Фуэт с/в "Эликатессе" 160 гр.шт.  СПК</v>
          </cell>
          <cell r="D287">
            <v>2</v>
          </cell>
        </row>
        <row r="288">
          <cell r="A288" t="str">
            <v>Хинкали Классические ТМ Зареченские ВЕС ПОКОМ</v>
          </cell>
          <cell r="D288">
            <v>30</v>
          </cell>
        </row>
        <row r="289">
          <cell r="A289" t="str">
            <v>Хотстеры ТМ Горячая штучка ТС Хотстеры 0,25 кг зам  ПОКОМ</v>
          </cell>
          <cell r="D289">
            <v>167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35</v>
          </cell>
        </row>
        <row r="291">
          <cell r="A291" t="str">
            <v>Хрустящие крылышки ТМ Горячая штучка 0,3 кг зам  ПОКОМ</v>
          </cell>
          <cell r="D291">
            <v>34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7.4</v>
          </cell>
        </row>
        <row r="293">
          <cell r="A293" t="str">
            <v>Чебупай сочное яблоко ТМ Горячая штучка 0,2 кг зам.  ПОКОМ</v>
          </cell>
          <cell r="D293">
            <v>13</v>
          </cell>
        </row>
        <row r="294">
          <cell r="A294" t="str">
            <v>Чебупай спелая вишня ТМ Горячая штучка 0,2 кг зам.  ПОКОМ</v>
          </cell>
          <cell r="D294">
            <v>15</v>
          </cell>
        </row>
        <row r="295">
          <cell r="A295" t="str">
            <v>Чебупели Курочка гриль ТМ Горячая штучка, 0,3 кг зам  ПОКОМ</v>
          </cell>
          <cell r="D295">
            <v>27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289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305</v>
          </cell>
        </row>
        <row r="298">
          <cell r="A298" t="str">
            <v>Чебуреки Мясные вес 2,7 кг ТМ Зареченские ВЕС ПОКОМ</v>
          </cell>
          <cell r="D298">
            <v>10.8</v>
          </cell>
        </row>
        <row r="299">
          <cell r="A299" t="str">
            <v>Чебуреки сочные ВЕС ТМ Зареченские  ПОКОМ</v>
          </cell>
          <cell r="D299">
            <v>110</v>
          </cell>
        </row>
        <row r="300">
          <cell r="A300" t="str">
            <v>Шпикачки Русские (черева) (в ср.защ.атм.) "Высокий вкус"  СПК</v>
          </cell>
          <cell r="D300">
            <v>19.175000000000001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7</v>
          </cell>
        </row>
        <row r="302">
          <cell r="A302" t="str">
            <v>Юбилейная с/к 0,10 кг.шт. нарезка (лоток с ср.защ.атм.)  СПК</v>
          </cell>
          <cell r="D302">
            <v>24</v>
          </cell>
        </row>
        <row r="303">
          <cell r="A303" t="str">
            <v>Юбилейная с/к 0,235 кг.шт.  СПК</v>
          </cell>
          <cell r="D303">
            <v>117</v>
          </cell>
        </row>
        <row r="304">
          <cell r="A304" t="str">
            <v>Итого</v>
          </cell>
          <cell r="D304">
            <v>34917.584000000003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81" sqref="T81"/>
    </sheetView>
  </sheetViews>
  <sheetFormatPr defaultColWidth="10.5" defaultRowHeight="11.45" customHeight="1" outlineLevelRow="1" x14ac:dyDescent="0.2"/>
  <cols>
    <col min="1" max="1" width="57.33203125" style="1" customWidth="1"/>
    <col min="2" max="2" width="4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83203125" style="5" customWidth="1"/>
    <col min="32" max="33" width="1.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20" t="s">
        <v>111</v>
      </c>
      <c r="AE3" s="20" t="s">
        <v>110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90</v>
      </c>
      <c r="H4" s="10" t="s">
        <v>91</v>
      </c>
      <c r="I4" s="10" t="s">
        <v>92</v>
      </c>
      <c r="J4" s="10" t="s">
        <v>93</v>
      </c>
      <c r="K4" s="10" t="s">
        <v>94</v>
      </c>
      <c r="L4" s="10" t="s">
        <v>94</v>
      </c>
      <c r="M4" s="10" t="s">
        <v>94</v>
      </c>
      <c r="N4" s="10" t="s">
        <v>94</v>
      </c>
      <c r="O4" s="11" t="s">
        <v>94</v>
      </c>
      <c r="P4" s="11" t="s">
        <v>94</v>
      </c>
      <c r="Q4" s="11" t="s">
        <v>94</v>
      </c>
      <c r="R4" s="11" t="s">
        <v>94</v>
      </c>
      <c r="S4" s="10" t="s">
        <v>91</v>
      </c>
      <c r="T4" s="12" t="s">
        <v>94</v>
      </c>
      <c r="U4" s="10" t="s">
        <v>95</v>
      </c>
      <c r="V4" s="13" t="s">
        <v>96</v>
      </c>
      <c r="W4" s="10" t="s">
        <v>97</v>
      </c>
      <c r="X4" s="10" t="s">
        <v>98</v>
      </c>
      <c r="Y4" s="10" t="s">
        <v>91</v>
      </c>
      <c r="Z4" s="10" t="s">
        <v>91</v>
      </c>
      <c r="AA4" s="10" t="s">
        <v>91</v>
      </c>
      <c r="AB4" s="10" t="s">
        <v>99</v>
      </c>
      <c r="AC4" s="10" t="s">
        <v>100</v>
      </c>
      <c r="AD4" s="10" t="s">
        <v>101</v>
      </c>
      <c r="AE4" s="13" t="s">
        <v>102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103</v>
      </c>
      <c r="L5" s="16" t="s">
        <v>104</v>
      </c>
      <c r="M5" s="16" t="s">
        <v>105</v>
      </c>
      <c r="T5" s="16" t="s">
        <v>106</v>
      </c>
      <c r="Y5" s="16" t="s">
        <v>107</v>
      </c>
      <c r="Z5" s="16" t="s">
        <v>108</v>
      </c>
      <c r="AA5" s="16" t="s">
        <v>109</v>
      </c>
      <c r="AB5" s="16" t="s">
        <v>103</v>
      </c>
    </row>
    <row r="6" spans="1:33" ht="11.1" customHeight="1" x14ac:dyDescent="0.2">
      <c r="A6" s="6"/>
      <c r="B6" s="6"/>
      <c r="C6" s="3"/>
      <c r="D6" s="3"/>
      <c r="E6" s="9">
        <f>SUM(E7:E105)</f>
        <v>79095.687000000005</v>
      </c>
      <c r="F6" s="9">
        <f>SUM(F7:F105)</f>
        <v>50106.233999999997</v>
      </c>
      <c r="I6" s="9">
        <f>SUM(I7:I105)</f>
        <v>79507.358999999997</v>
      </c>
      <c r="J6" s="9">
        <f t="shared" ref="J6:T6" si="0">SUM(J7:J105)</f>
        <v>-411.67200000000008</v>
      </c>
      <c r="K6" s="9">
        <f t="shared" si="0"/>
        <v>18570</v>
      </c>
      <c r="L6" s="9">
        <f t="shared" si="0"/>
        <v>21030</v>
      </c>
      <c r="M6" s="9">
        <f t="shared" si="0"/>
        <v>8890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15819.137399999998</v>
      </c>
      <c r="T6" s="9">
        <f t="shared" si="0"/>
        <v>4250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14233.895200000003</v>
      </c>
      <c r="Z6" s="9">
        <f t="shared" ref="Z6" si="4">SUM(Z7:Z105)</f>
        <v>14883.942800000001</v>
      </c>
      <c r="AA6" s="9">
        <f t="shared" ref="AA6" si="5">SUM(AA7:AA105)</f>
        <v>15198.808399999998</v>
      </c>
      <c r="AB6" s="9">
        <f t="shared" ref="AB6" si="6">SUM(AB7:AB105)</f>
        <v>10326.262999999999</v>
      </c>
      <c r="AE6" s="9">
        <f t="shared" ref="AE6" si="7">SUM(AE7:AE105)</f>
        <v>1504.8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147</v>
      </c>
      <c r="D7" s="8">
        <v>289</v>
      </c>
      <c r="E7" s="8">
        <v>274</v>
      </c>
      <c r="F7" s="8">
        <v>159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277</v>
      </c>
      <c r="J7" s="15">
        <f>E7-I7</f>
        <v>-3</v>
      </c>
      <c r="K7" s="15">
        <f>VLOOKUP(A:A,[1]TDSheet!$A:$L,12,0)</f>
        <v>0</v>
      </c>
      <c r="L7" s="15">
        <f>VLOOKUP(A:A,[1]TDSheet!$A:$M,13,0)</f>
        <v>80</v>
      </c>
      <c r="M7" s="15">
        <f>VLOOKUP(A:A,[1]TDSheet!$A:$T,20,0)</f>
        <v>40</v>
      </c>
      <c r="N7" s="15"/>
      <c r="O7" s="15"/>
      <c r="P7" s="15"/>
      <c r="Q7" s="15"/>
      <c r="R7" s="15"/>
      <c r="S7" s="15">
        <f>E7/5</f>
        <v>54.8</v>
      </c>
      <c r="T7" s="17">
        <v>40</v>
      </c>
      <c r="U7" s="18">
        <f>(F7+K7+L7+M7+T7)/S7</f>
        <v>5.8211678832116789</v>
      </c>
      <c r="V7" s="15">
        <f>F7/S7</f>
        <v>2.9014598540145986</v>
      </c>
      <c r="W7" s="15"/>
      <c r="X7" s="15"/>
      <c r="Y7" s="15">
        <f>VLOOKUP(A:A,[1]TDSheet!$A:$Y,25,0)</f>
        <v>39</v>
      </c>
      <c r="Z7" s="15">
        <f>VLOOKUP(A:A,[1]TDSheet!$A:$Z,26,0)</f>
        <v>53.6</v>
      </c>
      <c r="AA7" s="15">
        <f>VLOOKUP(A:A,[1]TDSheet!$A:$AA,27,0)</f>
        <v>48.4</v>
      </c>
      <c r="AB7" s="15">
        <f>VLOOKUP(A:A,[3]TDSheet!$A:$D,4,0)</f>
        <v>56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16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126.619</v>
      </c>
      <c r="D8" s="8">
        <v>177.57499999999999</v>
      </c>
      <c r="E8" s="8">
        <v>224.88800000000001</v>
      </c>
      <c r="F8" s="8">
        <v>78.320999999999998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229</v>
      </c>
      <c r="J8" s="15">
        <f t="shared" ref="J8:J71" si="8">E8-I8</f>
        <v>-4.1119999999999948</v>
      </c>
      <c r="K8" s="15">
        <f>VLOOKUP(A:A,[1]TDSheet!$A:$L,12,0)</f>
        <v>40</v>
      </c>
      <c r="L8" s="15">
        <f>VLOOKUP(A:A,[1]TDSheet!$A:$M,13,0)</f>
        <v>50</v>
      </c>
      <c r="M8" s="15">
        <f>VLOOKUP(A:A,[1]TDSheet!$A:$T,20,0)</f>
        <v>70</v>
      </c>
      <c r="N8" s="15"/>
      <c r="O8" s="15"/>
      <c r="P8" s="15"/>
      <c r="Q8" s="15"/>
      <c r="R8" s="15"/>
      <c r="S8" s="15">
        <f t="shared" ref="S8:S71" si="9">E8/5</f>
        <v>44.977600000000002</v>
      </c>
      <c r="T8" s="17"/>
      <c r="U8" s="18">
        <f t="shared" ref="U8:U71" si="10">(F8+K8+L8+M8+T8)/S8</f>
        <v>5.2986597773113724</v>
      </c>
      <c r="V8" s="15">
        <f t="shared" ref="V8:V71" si="11">F8/S8</f>
        <v>1.7413334637686313</v>
      </c>
      <c r="W8" s="15"/>
      <c r="X8" s="15"/>
      <c r="Y8" s="15">
        <f>VLOOKUP(A:A,[1]TDSheet!$A:$Y,25,0)</f>
        <v>25.933600000000002</v>
      </c>
      <c r="Z8" s="15">
        <f>VLOOKUP(A:A,[1]TDSheet!$A:$Z,26,0)</f>
        <v>41.702199999999998</v>
      </c>
      <c r="AA8" s="15">
        <f>VLOOKUP(A:A,[1]TDSheet!$A:$AA,27,0)</f>
        <v>38.431599999999996</v>
      </c>
      <c r="AB8" s="15">
        <f>VLOOKUP(A:A,[3]TDSheet!$A:$D,4,0)</f>
        <v>49.923999999999999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2">T8*G8</f>
        <v>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826.33600000000001</v>
      </c>
      <c r="D9" s="8">
        <v>1704.345</v>
      </c>
      <c r="E9" s="8">
        <v>1492.4</v>
      </c>
      <c r="F9" s="8">
        <v>1025.9839999999999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1531.7</v>
      </c>
      <c r="J9" s="15">
        <f t="shared" si="8"/>
        <v>-39.299999999999955</v>
      </c>
      <c r="K9" s="15">
        <f>VLOOKUP(A:A,[1]TDSheet!$A:$L,12,0)</f>
        <v>300</v>
      </c>
      <c r="L9" s="15">
        <f>VLOOKUP(A:A,[1]TDSheet!$A:$M,13,0)</f>
        <v>400</v>
      </c>
      <c r="M9" s="15">
        <f>VLOOKUP(A:A,[1]TDSheet!$A:$T,20,0)</f>
        <v>0</v>
      </c>
      <c r="N9" s="15"/>
      <c r="O9" s="15"/>
      <c r="P9" s="15"/>
      <c r="Q9" s="15"/>
      <c r="R9" s="15"/>
      <c r="S9" s="15">
        <f t="shared" si="9"/>
        <v>298.48</v>
      </c>
      <c r="T9" s="17"/>
      <c r="U9" s="18">
        <f t="shared" si="10"/>
        <v>5.7825783972125429</v>
      </c>
      <c r="V9" s="15">
        <f t="shared" si="11"/>
        <v>3.4373626373626367</v>
      </c>
      <c r="W9" s="15"/>
      <c r="X9" s="15"/>
      <c r="Y9" s="15">
        <f>VLOOKUP(A:A,[1]TDSheet!$A:$Y,25,0)</f>
        <v>297.87739999999997</v>
      </c>
      <c r="Z9" s="15">
        <f>VLOOKUP(A:A,[1]TDSheet!$A:$Z,26,0)</f>
        <v>298.45799999999997</v>
      </c>
      <c r="AA9" s="15">
        <f>VLOOKUP(A:A,[1]TDSheet!$A:$AA,27,0)</f>
        <v>301.32440000000003</v>
      </c>
      <c r="AB9" s="15">
        <f>VLOOKUP(A:A,[3]TDSheet!$A:$D,4,0)</f>
        <v>177.209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1378.154</v>
      </c>
      <c r="D10" s="8">
        <v>2164.5729999999999</v>
      </c>
      <c r="E10" s="8">
        <v>1941.8409999999999</v>
      </c>
      <c r="F10" s="8">
        <v>1581.954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1915.15</v>
      </c>
      <c r="J10" s="15">
        <f t="shared" si="8"/>
        <v>26.690999999999804</v>
      </c>
      <c r="K10" s="15">
        <f>VLOOKUP(A:A,[1]TDSheet!$A:$L,12,0)</f>
        <v>600</v>
      </c>
      <c r="L10" s="15">
        <f>VLOOKUP(A:A,[1]TDSheet!$A:$M,13,0)</f>
        <v>400</v>
      </c>
      <c r="M10" s="15">
        <f>VLOOKUP(A:A,[1]TDSheet!$A:$T,20,0)</f>
        <v>0</v>
      </c>
      <c r="N10" s="15"/>
      <c r="O10" s="15"/>
      <c r="P10" s="15"/>
      <c r="Q10" s="15"/>
      <c r="R10" s="15"/>
      <c r="S10" s="15">
        <f t="shared" si="9"/>
        <v>388.3682</v>
      </c>
      <c r="T10" s="17"/>
      <c r="U10" s="18">
        <f t="shared" si="10"/>
        <v>6.6482116712954351</v>
      </c>
      <c r="V10" s="15">
        <f t="shared" si="11"/>
        <v>4.0733355614594604</v>
      </c>
      <c r="W10" s="15"/>
      <c r="X10" s="15"/>
      <c r="Y10" s="15">
        <f>VLOOKUP(A:A,[1]TDSheet!$A:$Y,25,0)</f>
        <v>345.05840000000001</v>
      </c>
      <c r="Z10" s="15">
        <f>VLOOKUP(A:A,[1]TDSheet!$A:$Z,26,0)</f>
        <v>400.61279999999999</v>
      </c>
      <c r="AA10" s="15">
        <f>VLOOKUP(A:A,[1]TDSheet!$A:$AA,27,0)</f>
        <v>349.3784</v>
      </c>
      <c r="AB10" s="15">
        <f>VLOOKUP(A:A,[3]TDSheet!$A:$D,4,0)</f>
        <v>236.44300000000001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59.225999999999999</v>
      </c>
      <c r="D11" s="8">
        <v>38.786000000000001</v>
      </c>
      <c r="E11" s="8">
        <v>60.518999999999998</v>
      </c>
      <c r="F11" s="8">
        <v>18.606999999999999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69.596000000000004</v>
      </c>
      <c r="J11" s="15">
        <f t="shared" si="8"/>
        <v>-9.0770000000000053</v>
      </c>
      <c r="K11" s="15">
        <f>VLOOKUP(A:A,[1]TDSheet!$A:$L,12,0)</f>
        <v>50</v>
      </c>
      <c r="L11" s="15">
        <f>VLOOKUP(A:A,[1]TDSheet!$A:$M,13,0)</f>
        <v>30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9"/>
        <v>12.1038</v>
      </c>
      <c r="T11" s="17"/>
      <c r="U11" s="18">
        <f t="shared" si="10"/>
        <v>8.1467803499727367</v>
      </c>
      <c r="V11" s="15">
        <f t="shared" si="11"/>
        <v>1.5372858110675987</v>
      </c>
      <c r="W11" s="15"/>
      <c r="X11" s="15"/>
      <c r="Y11" s="15">
        <f>VLOOKUP(A:A,[1]TDSheet!$A:$Y,25,0)</f>
        <v>9.8412000000000006</v>
      </c>
      <c r="Z11" s="15">
        <f>VLOOKUP(A:A,[1]TDSheet!$A:$Z,26,0)</f>
        <v>6.9657999999999998</v>
      </c>
      <c r="AA11" s="15">
        <f>VLOOKUP(A:A,[1]TDSheet!$A:$AA,27,0)</f>
        <v>8.9554000000000009</v>
      </c>
      <c r="AB11" s="15">
        <f>VLOOKUP(A:A,[3]TDSheet!$A:$D,4,0)</f>
        <v>4.5650000000000004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/>
      <c r="AG11" s="15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81.225999999999999</v>
      </c>
      <c r="D12" s="8">
        <v>113.333</v>
      </c>
      <c r="E12" s="8">
        <v>110.82</v>
      </c>
      <c r="F12" s="8">
        <v>70.188000000000002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121.65</v>
      </c>
      <c r="J12" s="15">
        <f t="shared" si="8"/>
        <v>-10.830000000000013</v>
      </c>
      <c r="K12" s="15">
        <f>VLOOKUP(A:A,[1]TDSheet!$A:$L,12,0)</f>
        <v>40</v>
      </c>
      <c r="L12" s="15">
        <f>VLOOKUP(A:A,[1]TDSheet!$A:$M,13,0)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22.163999999999998</v>
      </c>
      <c r="T12" s="17">
        <v>20</v>
      </c>
      <c r="U12" s="18">
        <f t="shared" si="10"/>
        <v>5.8738494856524097</v>
      </c>
      <c r="V12" s="15">
        <f t="shared" si="11"/>
        <v>3.1667569030860858</v>
      </c>
      <c r="W12" s="15"/>
      <c r="X12" s="15"/>
      <c r="Y12" s="15">
        <f>VLOOKUP(A:A,[1]TDSheet!$A:$Y,25,0)</f>
        <v>17.571999999999999</v>
      </c>
      <c r="Z12" s="15">
        <f>VLOOKUP(A:A,[1]TDSheet!$A:$Z,26,0)</f>
        <v>22.502000000000002</v>
      </c>
      <c r="AA12" s="15">
        <f>VLOOKUP(A:A,[1]TDSheet!$A:$AA,27,0)</f>
        <v>21.0932</v>
      </c>
      <c r="AB12" s="15">
        <f>VLOOKUP(A:A,[3]TDSheet!$A:$D,4,0)</f>
        <v>29.678999999999998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2"/>
        <v>20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322.77100000000002</v>
      </c>
      <c r="D13" s="8">
        <v>357.90800000000002</v>
      </c>
      <c r="E13" s="8">
        <v>477.899</v>
      </c>
      <c r="F13" s="8">
        <v>201.429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458.85</v>
      </c>
      <c r="J13" s="15">
        <f t="shared" si="8"/>
        <v>19.048999999999978</v>
      </c>
      <c r="K13" s="15">
        <f>VLOOKUP(A:A,[1]TDSheet!$A:$L,12,0)</f>
        <v>100</v>
      </c>
      <c r="L13" s="15">
        <f>VLOOKUP(A:A,[1]TDSheet!$A:$M,13,0)</f>
        <v>200</v>
      </c>
      <c r="M13" s="15">
        <f>VLOOKUP(A:A,[1]TDSheet!$A:$T,20,0)</f>
        <v>100</v>
      </c>
      <c r="N13" s="15"/>
      <c r="O13" s="15"/>
      <c r="P13" s="15"/>
      <c r="Q13" s="15"/>
      <c r="R13" s="15"/>
      <c r="S13" s="15">
        <f t="shared" si="9"/>
        <v>95.579800000000006</v>
      </c>
      <c r="T13" s="17"/>
      <c r="U13" s="18">
        <f t="shared" si="10"/>
        <v>6.2924278979449628</v>
      </c>
      <c r="V13" s="15">
        <f t="shared" si="11"/>
        <v>2.1074432045264793</v>
      </c>
      <c r="W13" s="15"/>
      <c r="X13" s="15"/>
      <c r="Y13" s="15">
        <f>VLOOKUP(A:A,[1]TDSheet!$A:$Y,25,0)</f>
        <v>87.017399999999995</v>
      </c>
      <c r="Z13" s="15">
        <f>VLOOKUP(A:A,[1]TDSheet!$A:$Z,26,0)</f>
        <v>69.856999999999999</v>
      </c>
      <c r="AA13" s="15">
        <f>VLOOKUP(A:A,[1]TDSheet!$A:$AA,27,0)</f>
        <v>78.565399999999997</v>
      </c>
      <c r="AB13" s="15">
        <f>VLOOKUP(A:A,[3]TDSheet!$A:$D,4,0)</f>
        <v>70.113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639</v>
      </c>
      <c r="D14" s="8">
        <v>434</v>
      </c>
      <c r="E14" s="8">
        <v>555</v>
      </c>
      <c r="F14" s="8">
        <v>379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571</v>
      </c>
      <c r="J14" s="15">
        <f t="shared" si="8"/>
        <v>-16</v>
      </c>
      <c r="K14" s="15">
        <f>VLOOKUP(A:A,[1]TDSheet!$A:$L,12,0)</f>
        <v>0</v>
      </c>
      <c r="L14" s="15">
        <f>VLOOKUP(A:A,[1]TDSheet!$A:$M,13,0)</f>
        <v>400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9"/>
        <v>111</v>
      </c>
      <c r="T14" s="17"/>
      <c r="U14" s="18">
        <f t="shared" si="10"/>
        <v>7.0180180180180178</v>
      </c>
      <c r="V14" s="15">
        <f t="shared" si="11"/>
        <v>3.4144144144144146</v>
      </c>
      <c r="W14" s="15"/>
      <c r="X14" s="15"/>
      <c r="Y14" s="15">
        <f>VLOOKUP(A:A,[1]TDSheet!$A:$Y,25,0)</f>
        <v>82.6</v>
      </c>
      <c r="Z14" s="15">
        <f>VLOOKUP(A:A,[1]TDSheet!$A:$Z,26,0)</f>
        <v>92.2</v>
      </c>
      <c r="AA14" s="15">
        <f>VLOOKUP(A:A,[1]TDSheet!$A:$AA,27,0)</f>
        <v>91</v>
      </c>
      <c r="AB14" s="15">
        <f>VLOOKUP(A:A,[3]TDSheet!$A:$D,4,0)</f>
        <v>81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11.901</v>
      </c>
      <c r="D15" s="8">
        <v>33.869999999999997</v>
      </c>
      <c r="E15" s="8">
        <v>23.600999999999999</v>
      </c>
      <c r="F15" s="8">
        <v>20.673999999999999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23.9</v>
      </c>
      <c r="J15" s="15">
        <f t="shared" si="8"/>
        <v>-0.29899999999999949</v>
      </c>
      <c r="K15" s="15">
        <f>VLOOKUP(A:A,[1]TDSheet!$A:$L,12,0)</f>
        <v>10</v>
      </c>
      <c r="L15" s="15">
        <f>VLOOKUP(A:A,[1]TDSheet!$A:$M,13,0)</f>
        <v>10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9"/>
        <v>4.7202000000000002</v>
      </c>
      <c r="T15" s="17"/>
      <c r="U15" s="18">
        <f t="shared" si="10"/>
        <v>8.617007753908732</v>
      </c>
      <c r="V15" s="15">
        <f t="shared" si="11"/>
        <v>4.3798991568153891</v>
      </c>
      <c r="W15" s="15"/>
      <c r="X15" s="15"/>
      <c r="Y15" s="15">
        <f>VLOOKUP(A:A,[1]TDSheet!$A:$Y,25,0)</f>
        <v>7.117</v>
      </c>
      <c r="Z15" s="15">
        <f>VLOOKUP(A:A,[1]TDSheet!$A:$Z,26,0)</f>
        <v>2.9582000000000002</v>
      </c>
      <c r="AA15" s="15">
        <f>VLOOKUP(A:A,[1]TDSheet!$A:$AA,27,0)</f>
        <v>6.5385999999999997</v>
      </c>
      <c r="AB15" s="15">
        <f>VLOOKUP(A:A,[3]TDSheet!$A:$D,4,0)</f>
        <v>4.3959999999999999</v>
      </c>
      <c r="AC15" s="15" t="str">
        <f>VLOOKUP(A:A,[1]TDSheet!$A:$AC,29,0)</f>
        <v>?</v>
      </c>
      <c r="AD15" s="15">
        <f>VLOOKUP(A:A,[1]TDSheet!$A:$AD,30,0)</f>
        <v>0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/>
      <c r="D16" s="8">
        <v>11.79</v>
      </c>
      <c r="E16" s="8">
        <v>11.79</v>
      </c>
      <c r="F16" s="8"/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19.5</v>
      </c>
      <c r="J16" s="15">
        <f t="shared" si="8"/>
        <v>-7.7100000000000009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VLOOKUP(A:A,[1]TDSheet!$A:$T,20,0)</f>
        <v>20</v>
      </c>
      <c r="N16" s="15"/>
      <c r="O16" s="15"/>
      <c r="P16" s="15"/>
      <c r="Q16" s="15"/>
      <c r="R16" s="15"/>
      <c r="S16" s="15">
        <f t="shared" si="9"/>
        <v>2.3579999999999997</v>
      </c>
      <c r="T16" s="17"/>
      <c r="U16" s="18">
        <f t="shared" si="10"/>
        <v>8.4817642069550487</v>
      </c>
      <c r="V16" s="15">
        <f t="shared" si="11"/>
        <v>0</v>
      </c>
      <c r="W16" s="15"/>
      <c r="X16" s="15"/>
      <c r="Y16" s="15">
        <f>VLOOKUP(A:A,[1]TDSheet!$A:$Y,25,0)</f>
        <v>7.0936000000000003</v>
      </c>
      <c r="Z16" s="15">
        <f>VLOOKUP(A:A,[1]TDSheet!$A:$Z,26,0)</f>
        <v>7.7477999999999998</v>
      </c>
      <c r="AA16" s="15">
        <f>VLOOKUP(A:A,[1]TDSheet!$A:$AA,27,0)</f>
        <v>10.320600000000001</v>
      </c>
      <c r="AB16" s="15">
        <v>0</v>
      </c>
      <c r="AC16" s="15" t="str">
        <f>VLOOKUP(A:A,[1]TDSheet!$A:$AC,29,0)</f>
        <v>вывод</v>
      </c>
      <c r="AD16" s="15">
        <f>VLOOKUP(A:A,[1]TDSheet!$A:$AD,30,0)</f>
        <v>0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285.24299999999999</v>
      </c>
      <c r="D17" s="8">
        <v>422.87599999999998</v>
      </c>
      <c r="E17" s="19">
        <v>472</v>
      </c>
      <c r="F17" s="19">
        <v>286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446.8</v>
      </c>
      <c r="J17" s="15">
        <f t="shared" si="8"/>
        <v>25.199999999999989</v>
      </c>
      <c r="K17" s="15">
        <f>VLOOKUP(A:A,[1]TDSheet!$A:$L,12,0)</f>
        <v>100</v>
      </c>
      <c r="L17" s="15">
        <f>VLOOKUP(A:A,[1]TDSheet!$A:$M,13,0)</f>
        <v>100</v>
      </c>
      <c r="M17" s="15">
        <f>VLOOKUP(A:A,[1]TDSheet!$A:$T,20,0)</f>
        <v>200</v>
      </c>
      <c r="N17" s="15"/>
      <c r="O17" s="15"/>
      <c r="P17" s="15"/>
      <c r="Q17" s="15"/>
      <c r="R17" s="15"/>
      <c r="S17" s="15">
        <f t="shared" si="9"/>
        <v>94.4</v>
      </c>
      <c r="T17" s="17"/>
      <c r="U17" s="18">
        <f t="shared" si="10"/>
        <v>7.2669491525423728</v>
      </c>
      <c r="V17" s="15">
        <f t="shared" si="11"/>
        <v>3.0296610169491522</v>
      </c>
      <c r="W17" s="15"/>
      <c r="X17" s="15"/>
      <c r="Y17" s="15">
        <f>VLOOKUP(A:A,[1]TDSheet!$A:$Y,25,0)</f>
        <v>110.4</v>
      </c>
      <c r="Z17" s="15">
        <f>VLOOKUP(A:A,[1]TDSheet!$A:$Z,26,0)</f>
        <v>93.4</v>
      </c>
      <c r="AA17" s="15">
        <f>VLOOKUP(A:A,[1]TDSheet!$A:$AA,27,0)</f>
        <v>106.2</v>
      </c>
      <c r="AB17" s="15">
        <f>VLOOKUP(A:A,[3]TDSheet!$A:$D,4,0)</f>
        <v>69.16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2"/>
        <v>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54.831000000000003</v>
      </c>
      <c r="D18" s="8">
        <v>95.447999999999993</v>
      </c>
      <c r="E18" s="8">
        <v>99.173000000000002</v>
      </c>
      <c r="F18" s="8">
        <v>49.154000000000003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105.5</v>
      </c>
      <c r="J18" s="15">
        <f t="shared" si="8"/>
        <v>-6.3269999999999982</v>
      </c>
      <c r="K18" s="15">
        <f>VLOOKUP(A:A,[1]TDSheet!$A:$L,12,0)</f>
        <v>20</v>
      </c>
      <c r="L18" s="15">
        <f>VLOOKUP(A:A,[1]TDSheet!$A:$M,13,0)</f>
        <v>20</v>
      </c>
      <c r="M18" s="15">
        <f>VLOOKUP(A:A,[1]TDSheet!$A:$T,20,0)</f>
        <v>20</v>
      </c>
      <c r="N18" s="15"/>
      <c r="O18" s="15"/>
      <c r="P18" s="15"/>
      <c r="Q18" s="15"/>
      <c r="R18" s="15"/>
      <c r="S18" s="15">
        <f t="shared" si="9"/>
        <v>19.834600000000002</v>
      </c>
      <c r="T18" s="17"/>
      <c r="U18" s="18">
        <f t="shared" si="10"/>
        <v>5.5032115595978741</v>
      </c>
      <c r="V18" s="15">
        <f t="shared" si="11"/>
        <v>2.4781946699202404</v>
      </c>
      <c r="W18" s="15"/>
      <c r="X18" s="15"/>
      <c r="Y18" s="15">
        <f>VLOOKUP(A:A,[1]TDSheet!$A:$Y,25,0)</f>
        <v>16.4298</v>
      </c>
      <c r="Z18" s="15">
        <f>VLOOKUP(A:A,[1]TDSheet!$A:$Z,26,0)</f>
        <v>19.586199999999998</v>
      </c>
      <c r="AA18" s="15">
        <f>VLOOKUP(A:A,[1]TDSheet!$A:$AA,27,0)</f>
        <v>17.969000000000001</v>
      </c>
      <c r="AB18" s="15">
        <f>VLOOKUP(A:A,[3]TDSheet!$A:$D,4,0)</f>
        <v>21.655999999999999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243.226</v>
      </c>
      <c r="D19" s="8">
        <v>501.291</v>
      </c>
      <c r="E19" s="8">
        <v>378.71600000000001</v>
      </c>
      <c r="F19" s="8">
        <v>316.19299999999998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391.5</v>
      </c>
      <c r="J19" s="15">
        <f t="shared" si="8"/>
        <v>-12.783999999999992</v>
      </c>
      <c r="K19" s="15">
        <f>VLOOKUP(A:A,[1]TDSheet!$A:$L,12,0)</f>
        <v>100</v>
      </c>
      <c r="L19" s="15">
        <f>VLOOKUP(A:A,[1]TDSheet!$A:$M,13,0)</f>
        <v>120</v>
      </c>
      <c r="M19" s="15">
        <f>VLOOKUP(A:A,[1]TDSheet!$A:$T,20,0)</f>
        <v>0</v>
      </c>
      <c r="N19" s="15"/>
      <c r="O19" s="15"/>
      <c r="P19" s="15"/>
      <c r="Q19" s="15"/>
      <c r="R19" s="15"/>
      <c r="S19" s="15">
        <f t="shared" si="9"/>
        <v>75.743200000000002</v>
      </c>
      <c r="T19" s="17"/>
      <c r="U19" s="18">
        <f t="shared" si="10"/>
        <v>7.0790909282945531</v>
      </c>
      <c r="V19" s="15">
        <f t="shared" si="11"/>
        <v>4.1745397606649837</v>
      </c>
      <c r="W19" s="15"/>
      <c r="X19" s="15"/>
      <c r="Y19" s="15">
        <f>VLOOKUP(A:A,[1]TDSheet!$A:$Y,25,0)</f>
        <v>67.025599999999997</v>
      </c>
      <c r="Z19" s="15">
        <f>VLOOKUP(A:A,[1]TDSheet!$A:$Z,26,0)</f>
        <v>71.152000000000001</v>
      </c>
      <c r="AA19" s="15">
        <f>VLOOKUP(A:A,[1]TDSheet!$A:$AA,27,0)</f>
        <v>79.197800000000001</v>
      </c>
      <c r="AB19" s="15">
        <f>VLOOKUP(A:A,[3]TDSheet!$A:$D,4,0)</f>
        <v>28.866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1093</v>
      </c>
      <c r="D20" s="8">
        <v>459</v>
      </c>
      <c r="E20" s="8">
        <v>933</v>
      </c>
      <c r="F20" s="8">
        <v>565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972</v>
      </c>
      <c r="J20" s="15">
        <f t="shared" si="8"/>
        <v>-39</v>
      </c>
      <c r="K20" s="15">
        <f>VLOOKUP(A:A,[1]TDSheet!$A:$L,12,0)</f>
        <v>0</v>
      </c>
      <c r="L20" s="15">
        <f>VLOOKUP(A:A,[1]TDSheet!$A:$M,13,0)</f>
        <v>600</v>
      </c>
      <c r="M20" s="15">
        <f>VLOOKUP(A:A,[1]TDSheet!$A:$T,20,0)</f>
        <v>600</v>
      </c>
      <c r="N20" s="15"/>
      <c r="O20" s="15"/>
      <c r="P20" s="15"/>
      <c r="Q20" s="15"/>
      <c r="R20" s="15"/>
      <c r="S20" s="15">
        <f t="shared" si="9"/>
        <v>186.6</v>
      </c>
      <c r="T20" s="17"/>
      <c r="U20" s="18">
        <f t="shared" si="10"/>
        <v>9.4587352625937839</v>
      </c>
      <c r="V20" s="15">
        <f t="shared" si="11"/>
        <v>3.0278670953912115</v>
      </c>
      <c r="W20" s="15"/>
      <c r="X20" s="15"/>
      <c r="Y20" s="15">
        <f>VLOOKUP(A:A,[1]TDSheet!$A:$Y,25,0)</f>
        <v>159.4</v>
      </c>
      <c r="Z20" s="15">
        <f>VLOOKUP(A:A,[1]TDSheet!$A:$Z,26,0)</f>
        <v>146.80000000000001</v>
      </c>
      <c r="AA20" s="15">
        <f>VLOOKUP(A:A,[1]TDSheet!$A:$AA,27,0)</f>
        <v>131.19999999999999</v>
      </c>
      <c r="AB20" s="15">
        <f>VLOOKUP(A:A,[3]TDSheet!$A:$D,4,0)</f>
        <v>171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506.92500000000001</v>
      </c>
      <c r="D21" s="8">
        <v>947.38599999999997</v>
      </c>
      <c r="E21" s="8">
        <v>934.46</v>
      </c>
      <c r="F21" s="8">
        <v>478.31099999999998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906.5</v>
      </c>
      <c r="J21" s="15">
        <f t="shared" si="8"/>
        <v>27.960000000000036</v>
      </c>
      <c r="K21" s="15">
        <f>VLOOKUP(A:A,[1]TDSheet!$A:$L,12,0)</f>
        <v>200</v>
      </c>
      <c r="L21" s="15">
        <f>VLOOKUP(A:A,[1]TDSheet!$A:$M,13,0)</f>
        <v>220</v>
      </c>
      <c r="M21" s="15">
        <f>VLOOKUP(A:A,[1]TDSheet!$A:$T,20,0)</f>
        <v>200</v>
      </c>
      <c r="N21" s="15"/>
      <c r="O21" s="15"/>
      <c r="P21" s="15"/>
      <c r="Q21" s="15"/>
      <c r="R21" s="15"/>
      <c r="S21" s="15">
        <f t="shared" si="9"/>
        <v>186.892</v>
      </c>
      <c r="T21" s="17"/>
      <c r="U21" s="18">
        <f t="shared" si="10"/>
        <v>5.8767148941634737</v>
      </c>
      <c r="V21" s="15">
        <f t="shared" si="11"/>
        <v>2.5592909273805193</v>
      </c>
      <c r="W21" s="15"/>
      <c r="X21" s="15"/>
      <c r="Y21" s="15">
        <f>VLOOKUP(A:A,[1]TDSheet!$A:$Y,25,0)</f>
        <v>151.70160000000001</v>
      </c>
      <c r="Z21" s="15">
        <f>VLOOKUP(A:A,[1]TDSheet!$A:$Z,26,0)</f>
        <v>164.75979999999998</v>
      </c>
      <c r="AA21" s="15">
        <f>VLOOKUP(A:A,[1]TDSheet!$A:$AA,27,0)</f>
        <v>165.40519999999998</v>
      </c>
      <c r="AB21" s="15">
        <f>VLOOKUP(A:A,[3]TDSheet!$A:$D,4,0)</f>
        <v>64.447999999999993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1029</v>
      </c>
      <c r="D22" s="8">
        <v>2630</v>
      </c>
      <c r="E22" s="8">
        <v>2371</v>
      </c>
      <c r="F22" s="8">
        <v>1263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2391</v>
      </c>
      <c r="J22" s="15">
        <f t="shared" si="8"/>
        <v>-20</v>
      </c>
      <c r="K22" s="15">
        <f>VLOOKUP(A:A,[1]TDSheet!$A:$L,12,0)</f>
        <v>600</v>
      </c>
      <c r="L22" s="15">
        <f>VLOOKUP(A:A,[1]TDSheet!$A:$M,13,0)</f>
        <v>600</v>
      </c>
      <c r="M22" s="15">
        <f>VLOOKUP(A:A,[1]TDSheet!$A:$T,20,0)</f>
        <v>600</v>
      </c>
      <c r="N22" s="15"/>
      <c r="O22" s="15"/>
      <c r="P22" s="15"/>
      <c r="Q22" s="15"/>
      <c r="R22" s="15"/>
      <c r="S22" s="15">
        <f t="shared" si="9"/>
        <v>474.2</v>
      </c>
      <c r="T22" s="17"/>
      <c r="U22" s="18">
        <f t="shared" si="10"/>
        <v>6.4592998734711093</v>
      </c>
      <c r="V22" s="15">
        <f t="shared" si="11"/>
        <v>2.66343315056938</v>
      </c>
      <c r="W22" s="15"/>
      <c r="X22" s="15"/>
      <c r="Y22" s="15">
        <f>VLOOKUP(A:A,[1]TDSheet!$A:$Y,25,0)</f>
        <v>392.6</v>
      </c>
      <c r="Z22" s="15">
        <f>VLOOKUP(A:A,[1]TDSheet!$A:$Z,26,0)</f>
        <v>403.2</v>
      </c>
      <c r="AA22" s="15">
        <f>VLOOKUP(A:A,[1]TDSheet!$A:$AA,27,0)</f>
        <v>452.4</v>
      </c>
      <c r="AB22" s="15">
        <f>VLOOKUP(A:A,[3]TDSheet!$A:$D,4,0)</f>
        <v>268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915</v>
      </c>
      <c r="D23" s="8">
        <v>810</v>
      </c>
      <c r="E23" s="8">
        <v>1048</v>
      </c>
      <c r="F23" s="8">
        <v>662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1073</v>
      </c>
      <c r="J23" s="15">
        <f t="shared" si="8"/>
        <v>-25</v>
      </c>
      <c r="K23" s="15">
        <f>VLOOKUP(A:A,[1]TDSheet!$A:$L,12,0)</f>
        <v>600</v>
      </c>
      <c r="L23" s="15">
        <f>VLOOKUP(A:A,[1]TDSheet!$A:$M,13,0)</f>
        <v>800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9"/>
        <v>209.6</v>
      </c>
      <c r="T23" s="17"/>
      <c r="U23" s="18">
        <f t="shared" si="10"/>
        <v>9.8377862595419856</v>
      </c>
      <c r="V23" s="15">
        <f t="shared" si="11"/>
        <v>3.1583969465648858</v>
      </c>
      <c r="W23" s="15"/>
      <c r="X23" s="15"/>
      <c r="Y23" s="15">
        <f>VLOOKUP(A:A,[1]TDSheet!$A:$Y,25,0)</f>
        <v>154.80000000000001</v>
      </c>
      <c r="Z23" s="15">
        <f>VLOOKUP(A:A,[1]TDSheet!$A:$Z,26,0)</f>
        <v>142</v>
      </c>
      <c r="AA23" s="15">
        <f>VLOOKUP(A:A,[1]TDSheet!$A:$AA,27,0)</f>
        <v>204.2</v>
      </c>
      <c r="AB23" s="15">
        <f>VLOOKUP(A:A,[3]TDSheet!$A:$D,4,0)</f>
        <v>210</v>
      </c>
      <c r="AC23" s="15">
        <f>VLOOKUP(A:A,[1]TDSheet!$A:$AC,29,0)</f>
        <v>0</v>
      </c>
      <c r="AD23" s="15" t="str">
        <f>VLOOKUP(A:A,[1]TDSheet!$A:$AD,30,0)</f>
        <v>м1000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123.541</v>
      </c>
      <c r="D24" s="8">
        <v>4.4020000000000001</v>
      </c>
      <c r="E24" s="8">
        <v>59.512999999999998</v>
      </c>
      <c r="F24" s="8">
        <v>63.368000000000002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57.012999999999998</v>
      </c>
      <c r="J24" s="15">
        <f t="shared" si="8"/>
        <v>2.5</v>
      </c>
      <c r="K24" s="15">
        <f>VLOOKUP(A:A,[1]TDSheet!$A:$L,12,0)</f>
        <v>0</v>
      </c>
      <c r="L24" s="15">
        <f>VLOOKUP(A:A,[1]TDSheet!$A:$M,13,0)</f>
        <v>80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9"/>
        <v>11.9026</v>
      </c>
      <c r="T24" s="17"/>
      <c r="U24" s="18">
        <f t="shared" si="10"/>
        <v>12.045099390049232</v>
      </c>
      <c r="V24" s="15">
        <f t="shared" si="11"/>
        <v>5.3238788163930577</v>
      </c>
      <c r="W24" s="15"/>
      <c r="X24" s="15"/>
      <c r="Y24" s="15">
        <f>VLOOKUP(A:A,[1]TDSheet!$A:$Y,25,0)</f>
        <v>10.9526</v>
      </c>
      <c r="Z24" s="15">
        <f>VLOOKUP(A:A,[1]TDSheet!$A:$Z,26,0)</f>
        <v>8.7463999999999995</v>
      </c>
      <c r="AA24" s="15">
        <f>VLOOKUP(A:A,[1]TDSheet!$A:$AA,27,0)</f>
        <v>11.5076</v>
      </c>
      <c r="AB24" s="15">
        <f>VLOOKUP(A:A,[3]TDSheet!$A:$D,4,0)</f>
        <v>4.1980000000000004</v>
      </c>
      <c r="AC24" s="15" t="str">
        <f>VLOOKUP(A:A,[1]TDSheet!$A:$AC,29,0)</f>
        <v>увел</v>
      </c>
      <c r="AD24" s="15" t="str">
        <f>VLOOKUP(A:A,[1]TDSheet!$A:$AD,30,0)</f>
        <v>м190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55.018000000000001</v>
      </c>
      <c r="D25" s="8">
        <v>204.65</v>
      </c>
      <c r="E25" s="8">
        <v>169.48699999999999</v>
      </c>
      <c r="F25" s="8">
        <v>71.921999999999997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190.9</v>
      </c>
      <c r="J25" s="15">
        <f t="shared" si="8"/>
        <v>-21.413000000000011</v>
      </c>
      <c r="K25" s="15">
        <f>VLOOKUP(A:A,[1]TDSheet!$A:$L,12,0)</f>
        <v>30</v>
      </c>
      <c r="L25" s="15">
        <f>VLOOKUP(A:A,[1]TDSheet!$A:$M,13,0)</f>
        <v>40</v>
      </c>
      <c r="M25" s="15">
        <f>VLOOKUP(A:A,[1]TDSheet!$A:$T,20,0)</f>
        <v>80</v>
      </c>
      <c r="N25" s="15"/>
      <c r="O25" s="15"/>
      <c r="P25" s="15"/>
      <c r="Q25" s="15"/>
      <c r="R25" s="15"/>
      <c r="S25" s="15">
        <f t="shared" si="9"/>
        <v>33.897399999999998</v>
      </c>
      <c r="T25" s="17"/>
      <c r="U25" s="18">
        <f t="shared" si="10"/>
        <v>6.5468738015305012</v>
      </c>
      <c r="V25" s="15">
        <f t="shared" si="11"/>
        <v>2.1217556508758784</v>
      </c>
      <c r="W25" s="15"/>
      <c r="X25" s="15"/>
      <c r="Y25" s="15">
        <f>VLOOKUP(A:A,[1]TDSheet!$A:$Y,25,0)</f>
        <v>19.339199999999998</v>
      </c>
      <c r="Z25" s="15">
        <f>VLOOKUP(A:A,[1]TDSheet!$A:$Z,26,0)</f>
        <v>24.787600000000001</v>
      </c>
      <c r="AA25" s="15">
        <f>VLOOKUP(A:A,[1]TDSheet!$A:$AA,27,0)</f>
        <v>29.3642</v>
      </c>
      <c r="AB25" s="15">
        <f>VLOOKUP(A:A,[3]TDSheet!$A:$D,4,0)</f>
        <v>32.792000000000002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268.589</v>
      </c>
      <c r="D26" s="8">
        <v>388.60599999999999</v>
      </c>
      <c r="E26" s="8">
        <v>348.66</v>
      </c>
      <c r="F26" s="8">
        <v>307.17500000000001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331.9</v>
      </c>
      <c r="J26" s="15">
        <f t="shared" si="8"/>
        <v>16.760000000000048</v>
      </c>
      <c r="K26" s="15">
        <f>VLOOKUP(A:A,[1]TDSheet!$A:$L,12,0)</f>
        <v>0</v>
      </c>
      <c r="L26" s="15">
        <f>VLOOKUP(A:A,[1]TDSheet!$A:$M,13,0)</f>
        <v>200</v>
      </c>
      <c r="M26" s="15">
        <f>VLOOKUP(A:A,[1]TDSheet!$A:$T,20,0)</f>
        <v>0</v>
      </c>
      <c r="N26" s="15"/>
      <c r="O26" s="15"/>
      <c r="P26" s="15"/>
      <c r="Q26" s="15"/>
      <c r="R26" s="15"/>
      <c r="S26" s="15">
        <f t="shared" si="9"/>
        <v>69.731999999999999</v>
      </c>
      <c r="T26" s="17"/>
      <c r="U26" s="18">
        <f t="shared" si="10"/>
        <v>7.2732031205185566</v>
      </c>
      <c r="V26" s="15">
        <f t="shared" si="11"/>
        <v>4.4050794470257557</v>
      </c>
      <c r="W26" s="15"/>
      <c r="X26" s="15"/>
      <c r="Y26" s="15">
        <f>VLOOKUP(A:A,[1]TDSheet!$A:$Y,25,0)</f>
        <v>61.696600000000004</v>
      </c>
      <c r="Z26" s="15">
        <f>VLOOKUP(A:A,[1]TDSheet!$A:$Z,26,0)</f>
        <v>77.6982</v>
      </c>
      <c r="AA26" s="15">
        <f>VLOOKUP(A:A,[1]TDSheet!$A:$AA,27,0)</f>
        <v>69.3506</v>
      </c>
      <c r="AB26" s="15">
        <f>VLOOKUP(A:A,[3]TDSheet!$A:$D,4,0)</f>
        <v>66.706000000000003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319</v>
      </c>
      <c r="D27" s="8">
        <v>971</v>
      </c>
      <c r="E27" s="8">
        <v>877</v>
      </c>
      <c r="F27" s="8">
        <v>366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903</v>
      </c>
      <c r="J27" s="15">
        <f t="shared" si="8"/>
        <v>-26</v>
      </c>
      <c r="K27" s="15">
        <f>VLOOKUP(A:A,[1]TDSheet!$A:$L,12,0)</f>
        <v>200</v>
      </c>
      <c r="L27" s="15">
        <f>VLOOKUP(A:A,[1]TDSheet!$A:$M,13,0)</f>
        <v>200</v>
      </c>
      <c r="M27" s="15">
        <f>VLOOKUP(A:A,[1]TDSheet!$A:$T,20,0)</f>
        <v>200</v>
      </c>
      <c r="N27" s="15"/>
      <c r="O27" s="15"/>
      <c r="P27" s="15"/>
      <c r="Q27" s="15"/>
      <c r="R27" s="15"/>
      <c r="S27" s="15">
        <f t="shared" si="9"/>
        <v>175.4</v>
      </c>
      <c r="T27" s="17"/>
      <c r="U27" s="18">
        <f t="shared" si="10"/>
        <v>5.5074116305587228</v>
      </c>
      <c r="V27" s="15">
        <f t="shared" si="11"/>
        <v>2.0866590649942989</v>
      </c>
      <c r="W27" s="15"/>
      <c r="X27" s="15"/>
      <c r="Y27" s="15">
        <f>VLOOKUP(A:A,[1]TDSheet!$A:$Y,25,0)</f>
        <v>149.6</v>
      </c>
      <c r="Z27" s="15">
        <f>VLOOKUP(A:A,[1]TDSheet!$A:$Z,26,0)</f>
        <v>131</v>
      </c>
      <c r="AA27" s="15">
        <f>VLOOKUP(A:A,[1]TDSheet!$A:$AA,27,0)</f>
        <v>149.4</v>
      </c>
      <c r="AB27" s="15">
        <f>VLOOKUP(A:A,[3]TDSheet!$A:$D,4,0)</f>
        <v>164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375</v>
      </c>
      <c r="D28" s="8">
        <v>1436</v>
      </c>
      <c r="E28" s="8">
        <v>1214</v>
      </c>
      <c r="F28" s="8">
        <v>573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1240</v>
      </c>
      <c r="J28" s="15">
        <f t="shared" si="8"/>
        <v>-26</v>
      </c>
      <c r="K28" s="15">
        <f>VLOOKUP(A:A,[1]TDSheet!$A:$L,12,0)</f>
        <v>200</v>
      </c>
      <c r="L28" s="15">
        <f>VLOOKUP(A:A,[1]TDSheet!$A:$M,13,0)</f>
        <v>280</v>
      </c>
      <c r="M28" s="15">
        <f>VLOOKUP(A:A,[1]TDSheet!$A:$T,20,0)</f>
        <v>400</v>
      </c>
      <c r="N28" s="15"/>
      <c r="O28" s="15"/>
      <c r="P28" s="15"/>
      <c r="Q28" s="15"/>
      <c r="R28" s="15"/>
      <c r="S28" s="15">
        <f t="shared" si="9"/>
        <v>242.8</v>
      </c>
      <c r="T28" s="17"/>
      <c r="U28" s="18">
        <f t="shared" si="10"/>
        <v>5.9843492586490941</v>
      </c>
      <c r="V28" s="15">
        <f t="shared" si="11"/>
        <v>2.3599670510708401</v>
      </c>
      <c r="W28" s="15"/>
      <c r="X28" s="15"/>
      <c r="Y28" s="15">
        <f>VLOOKUP(A:A,[1]TDSheet!$A:$Y,25,0)</f>
        <v>162</v>
      </c>
      <c r="Z28" s="15">
        <f>VLOOKUP(A:A,[1]TDSheet!$A:$Z,26,0)</f>
        <v>171.6</v>
      </c>
      <c r="AA28" s="15">
        <f>VLOOKUP(A:A,[1]TDSheet!$A:$AA,27,0)</f>
        <v>211.6</v>
      </c>
      <c r="AB28" s="15">
        <f>VLOOKUP(A:A,[3]TDSheet!$A:$D,4,0)</f>
        <v>200</v>
      </c>
      <c r="AC28" s="15">
        <f>VLOOKUP(A:A,[1]TDSheet!$A:$AC,29,0)</f>
        <v>0</v>
      </c>
      <c r="AD28" s="15" t="e">
        <f>VLOOKUP(A:A,[1]TDSheet!$A:$AD,30,0)</f>
        <v>#N/A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42.905000000000001</v>
      </c>
      <c r="D29" s="8">
        <v>307.36200000000002</v>
      </c>
      <c r="E29" s="8">
        <v>240.00399999999999</v>
      </c>
      <c r="F29" s="8">
        <v>107.143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233</v>
      </c>
      <c r="J29" s="15">
        <f t="shared" si="8"/>
        <v>7.0039999999999907</v>
      </c>
      <c r="K29" s="15">
        <f>VLOOKUP(A:A,[1]TDSheet!$A:$L,12,0)</f>
        <v>50</v>
      </c>
      <c r="L29" s="15">
        <f>VLOOKUP(A:A,[1]TDSheet!$A:$M,13,0)</f>
        <v>80</v>
      </c>
      <c r="M29" s="15">
        <f>VLOOKUP(A:A,[1]TDSheet!$A:$T,20,0)</f>
        <v>50</v>
      </c>
      <c r="N29" s="15"/>
      <c r="O29" s="15"/>
      <c r="P29" s="15"/>
      <c r="Q29" s="15"/>
      <c r="R29" s="15"/>
      <c r="S29" s="15">
        <f t="shared" si="9"/>
        <v>48.000799999999998</v>
      </c>
      <c r="T29" s="17"/>
      <c r="U29" s="18">
        <f t="shared" si="10"/>
        <v>5.9820461325644585</v>
      </c>
      <c r="V29" s="15">
        <f t="shared" si="11"/>
        <v>2.232108631522808</v>
      </c>
      <c r="W29" s="15"/>
      <c r="X29" s="15"/>
      <c r="Y29" s="15">
        <f>VLOOKUP(A:A,[1]TDSheet!$A:$Y,25,0)</f>
        <v>36.637</v>
      </c>
      <c r="Z29" s="15">
        <f>VLOOKUP(A:A,[1]TDSheet!$A:$Z,26,0)</f>
        <v>28.935600000000001</v>
      </c>
      <c r="AA29" s="15">
        <f>VLOOKUP(A:A,[1]TDSheet!$A:$AA,27,0)</f>
        <v>41.921599999999998</v>
      </c>
      <c r="AB29" s="15">
        <f>VLOOKUP(A:A,[3]TDSheet!$A:$D,4,0)</f>
        <v>41.622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51</v>
      </c>
      <c r="D30" s="8">
        <v>376</v>
      </c>
      <c r="E30" s="8">
        <v>325</v>
      </c>
      <c r="F30" s="8">
        <v>93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334</v>
      </c>
      <c r="J30" s="15">
        <f t="shared" si="8"/>
        <v>-9</v>
      </c>
      <c r="K30" s="15">
        <f>VLOOKUP(A:A,[1]TDSheet!$A:$L,12,0)</f>
        <v>80</v>
      </c>
      <c r="L30" s="15">
        <f>VLOOKUP(A:A,[1]TDSheet!$A:$M,13,0)</f>
        <v>40</v>
      </c>
      <c r="M30" s="15">
        <f>VLOOKUP(A:A,[1]TDSheet!$A:$T,20,0)</f>
        <v>40</v>
      </c>
      <c r="N30" s="15"/>
      <c r="O30" s="15"/>
      <c r="P30" s="15"/>
      <c r="Q30" s="15"/>
      <c r="R30" s="15"/>
      <c r="S30" s="15">
        <f t="shared" si="9"/>
        <v>65</v>
      </c>
      <c r="T30" s="17">
        <v>120</v>
      </c>
      <c r="U30" s="18">
        <f t="shared" si="10"/>
        <v>5.7384615384615385</v>
      </c>
      <c r="V30" s="15">
        <f t="shared" si="11"/>
        <v>1.4307692307692308</v>
      </c>
      <c r="W30" s="15"/>
      <c r="X30" s="15"/>
      <c r="Y30" s="15">
        <f>VLOOKUP(A:A,[1]TDSheet!$A:$Y,25,0)</f>
        <v>49.6</v>
      </c>
      <c r="Z30" s="15">
        <f>VLOOKUP(A:A,[1]TDSheet!$A:$Z,26,0)</f>
        <v>66.2</v>
      </c>
      <c r="AA30" s="15">
        <f>VLOOKUP(A:A,[1]TDSheet!$A:$AA,27,0)</f>
        <v>61.6</v>
      </c>
      <c r="AB30" s="15">
        <f>VLOOKUP(A:A,[3]TDSheet!$A:$D,4,0)</f>
        <v>87</v>
      </c>
      <c r="AC30" s="15" t="str">
        <f>VLOOKUP(A:A,[1]TDSheet!$A:$AC,29,0)</f>
        <v>умень</v>
      </c>
      <c r="AD30" s="15" t="str">
        <f>VLOOKUP(A:A,[1]TDSheet!$A:$AD,30,0)</f>
        <v>костик</v>
      </c>
      <c r="AE30" s="15">
        <f t="shared" si="12"/>
        <v>72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8</v>
      </c>
      <c r="C31" s="8"/>
      <c r="D31" s="8">
        <v>496</v>
      </c>
      <c r="E31" s="8">
        <v>124</v>
      </c>
      <c r="F31" s="8">
        <v>372</v>
      </c>
      <c r="G31" s="14">
        <v>0.4</v>
      </c>
      <c r="H31" s="1" t="e">
        <f>VLOOKUP(A:A,[1]TDSheet!$A:$H,8,0)</f>
        <v>#N/A</v>
      </c>
      <c r="I31" s="15">
        <f>VLOOKUP(A:A,[2]TDSheet!$A:$F,6,0)</f>
        <v>143</v>
      </c>
      <c r="J31" s="15">
        <f t="shared" si="8"/>
        <v>-19</v>
      </c>
      <c r="K31" s="15">
        <v>0</v>
      </c>
      <c r="L31" s="15">
        <v>0</v>
      </c>
      <c r="M31" s="15">
        <v>0</v>
      </c>
      <c r="N31" s="15"/>
      <c r="O31" s="15"/>
      <c r="P31" s="15"/>
      <c r="Q31" s="15"/>
      <c r="R31" s="15"/>
      <c r="S31" s="15">
        <f t="shared" si="9"/>
        <v>24.8</v>
      </c>
      <c r="T31" s="17"/>
      <c r="U31" s="18">
        <f t="shared" si="10"/>
        <v>15</v>
      </c>
      <c r="V31" s="15">
        <f t="shared" si="11"/>
        <v>15</v>
      </c>
      <c r="W31" s="15"/>
      <c r="X31" s="15"/>
      <c r="Y31" s="15">
        <v>0</v>
      </c>
      <c r="Z31" s="15">
        <v>0</v>
      </c>
      <c r="AA31" s="15">
        <v>0</v>
      </c>
      <c r="AB31" s="15">
        <f>VLOOKUP(A:A,[3]TDSheet!$A:$D,4,0)</f>
        <v>124</v>
      </c>
      <c r="AC31" s="15" t="e">
        <f>VLOOKUP(A:A,[1]TDSheet!$A:$AC,29,0)</f>
        <v>#N/A</v>
      </c>
      <c r="AD31" s="15" t="e">
        <f>VLOOKUP(A:A,[1]TDSheet!$A:$AD,30,0)</f>
        <v>#N/A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12.08</v>
      </c>
      <c r="D32" s="8"/>
      <c r="E32" s="8">
        <v>9.0449999999999999</v>
      </c>
      <c r="F32" s="8">
        <v>3.0350000000000001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6</v>
      </c>
      <c r="J32" s="15">
        <f t="shared" si="8"/>
        <v>3.0449999999999999</v>
      </c>
      <c r="K32" s="15">
        <f>VLOOKUP(A:A,[1]TDSheet!$A:$L,12,0)</f>
        <v>0</v>
      </c>
      <c r="L32" s="15">
        <f>VLOOKUP(A:A,[1]TDSheet!$A:$M,13,0)</f>
        <v>0</v>
      </c>
      <c r="M32" s="15">
        <f>VLOOKUP(A:A,[1]TDSheet!$A:$T,20,0)</f>
        <v>10</v>
      </c>
      <c r="N32" s="15"/>
      <c r="O32" s="15"/>
      <c r="P32" s="15"/>
      <c r="Q32" s="15"/>
      <c r="R32" s="15"/>
      <c r="S32" s="15">
        <f t="shared" si="9"/>
        <v>1.8089999999999999</v>
      </c>
      <c r="T32" s="17"/>
      <c r="U32" s="18">
        <f t="shared" si="10"/>
        <v>7.2056384742951911</v>
      </c>
      <c r="V32" s="15">
        <f t="shared" si="11"/>
        <v>1.677722498618021</v>
      </c>
      <c r="W32" s="15"/>
      <c r="X32" s="15"/>
      <c r="Y32" s="15">
        <f>VLOOKUP(A:A,[1]TDSheet!$A:$Y,25,0)</f>
        <v>2</v>
      </c>
      <c r="Z32" s="15">
        <f>VLOOKUP(A:A,[1]TDSheet!$A:$Z,26,0)</f>
        <v>1.2070000000000001</v>
      </c>
      <c r="AA32" s="15">
        <f>VLOOKUP(A:A,[1]TDSheet!$A:$AA,27,0)</f>
        <v>1.2029999999999998</v>
      </c>
      <c r="AB32" s="15">
        <v>0</v>
      </c>
      <c r="AC32" s="15">
        <f>VLOOKUP(A:A,[1]TDSheet!$A:$AC,29,0)</f>
        <v>0</v>
      </c>
      <c r="AD32" s="15" t="e">
        <f>VLOOKUP(A:A,[1]TDSheet!$A:$AD,30,0)</f>
        <v>#N/A</v>
      </c>
      <c r="AE32" s="15">
        <f t="shared" si="12"/>
        <v>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196.732</v>
      </c>
      <c r="D33" s="8">
        <v>36.533000000000001</v>
      </c>
      <c r="E33" s="8">
        <v>163.34</v>
      </c>
      <c r="F33" s="8">
        <v>34.427999999999997</v>
      </c>
      <c r="G33" s="1">
        <f>VLOOKUP(A:A,[1]TDSheet!$A:$G,7,0)</f>
        <v>0</v>
      </c>
      <c r="H33" s="1">
        <f>VLOOKUP(A:A,[1]TDSheet!$A:$H,8,0)</f>
        <v>45</v>
      </c>
      <c r="I33" s="15">
        <f>VLOOKUP(A:A,[2]TDSheet!$A:$F,6,0)</f>
        <v>199.7</v>
      </c>
      <c r="J33" s="15">
        <f t="shared" si="8"/>
        <v>-36.359999999999985</v>
      </c>
      <c r="K33" s="15">
        <f>VLOOKUP(A:A,[1]TDSheet!$A:$L,12,0)</f>
        <v>0</v>
      </c>
      <c r="L33" s="15">
        <f>VLOOKUP(A:A,[1]TDSheet!$A:$M,13,0)</f>
        <v>0</v>
      </c>
      <c r="M33" s="15">
        <f>VLOOKUP(A:A,[1]TDSheet!$A:$T,20,0)</f>
        <v>0</v>
      </c>
      <c r="N33" s="15"/>
      <c r="O33" s="15"/>
      <c r="P33" s="15"/>
      <c r="Q33" s="15"/>
      <c r="R33" s="15"/>
      <c r="S33" s="15">
        <f t="shared" si="9"/>
        <v>32.667999999999999</v>
      </c>
      <c r="T33" s="17"/>
      <c r="U33" s="18">
        <f t="shared" si="10"/>
        <v>1.0538753520264479</v>
      </c>
      <c r="V33" s="15">
        <f t="shared" si="11"/>
        <v>1.0538753520264479</v>
      </c>
      <c r="W33" s="15"/>
      <c r="X33" s="15"/>
      <c r="Y33" s="15">
        <f>VLOOKUP(A:A,[1]TDSheet!$A:$Y,25,0)</f>
        <v>49.545200000000001</v>
      </c>
      <c r="Z33" s="15">
        <f>VLOOKUP(A:A,[1]TDSheet!$A:$Z,26,0)</f>
        <v>57.9876</v>
      </c>
      <c r="AA33" s="15">
        <f>VLOOKUP(A:A,[1]TDSheet!$A:$AA,27,0)</f>
        <v>51.470600000000005</v>
      </c>
      <c r="AB33" s="15">
        <v>0</v>
      </c>
      <c r="AC33" s="15" t="str">
        <f>VLOOKUP(A:A,[1]TDSheet!$A:$AC,29,0)</f>
        <v>зав выв</v>
      </c>
      <c r="AD33" s="15" t="e">
        <f>VLOOKUP(A:A,[1]TDSheet!$A:$AD,30,0)</f>
        <v>#N/A</v>
      </c>
      <c r="AE33" s="15">
        <f t="shared" si="12"/>
        <v>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549</v>
      </c>
      <c r="D34" s="8">
        <v>95</v>
      </c>
      <c r="E34" s="8">
        <v>547</v>
      </c>
      <c r="F34" s="8"/>
      <c r="G34" s="1">
        <f>VLOOKUP(A:A,[1]TDSheet!$A:$G,7,0)</f>
        <v>0</v>
      </c>
      <c r="H34" s="1">
        <f>VLOOKUP(A:A,[1]TDSheet!$A:$H,8,0)</f>
        <v>45</v>
      </c>
      <c r="I34" s="15">
        <f>VLOOKUP(A:A,[2]TDSheet!$A:$F,6,0)</f>
        <v>838</v>
      </c>
      <c r="J34" s="15">
        <f t="shared" si="8"/>
        <v>-291</v>
      </c>
      <c r="K34" s="15">
        <f>VLOOKUP(A:A,[1]TDSheet!$A:$L,12,0)</f>
        <v>0</v>
      </c>
      <c r="L34" s="15">
        <f>VLOOKUP(A:A,[1]TDSheet!$A:$M,13,0)</f>
        <v>0</v>
      </c>
      <c r="M34" s="15">
        <f>VLOOKUP(A:A,[1]TDSheet!$A:$T,20,0)</f>
        <v>0</v>
      </c>
      <c r="N34" s="15"/>
      <c r="O34" s="15"/>
      <c r="P34" s="15"/>
      <c r="Q34" s="15"/>
      <c r="R34" s="15"/>
      <c r="S34" s="15">
        <f t="shared" si="9"/>
        <v>109.4</v>
      </c>
      <c r="T34" s="17"/>
      <c r="U34" s="18">
        <f t="shared" si="10"/>
        <v>0</v>
      </c>
      <c r="V34" s="15">
        <f t="shared" si="11"/>
        <v>0</v>
      </c>
      <c r="W34" s="15"/>
      <c r="X34" s="15"/>
      <c r="Y34" s="15">
        <f>VLOOKUP(A:A,[1]TDSheet!$A:$Y,25,0)</f>
        <v>183.6</v>
      </c>
      <c r="Z34" s="15">
        <f>VLOOKUP(A:A,[1]TDSheet!$A:$Z,26,0)</f>
        <v>134.80000000000001</v>
      </c>
      <c r="AA34" s="15">
        <f>VLOOKUP(A:A,[1]TDSheet!$A:$AA,27,0)</f>
        <v>208</v>
      </c>
      <c r="AB34" s="15">
        <v>0</v>
      </c>
      <c r="AC34" s="15" t="str">
        <f>VLOOKUP(A:A,[1]TDSheet!$A:$AC,29,0)</f>
        <v>зав выв</v>
      </c>
      <c r="AD34" s="15" t="e">
        <f>VLOOKUP(A:A,[1]TDSheet!$A:$AD,30,0)</f>
        <v>#N/A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880.63800000000003</v>
      </c>
      <c r="D35" s="8">
        <v>3042.9340000000002</v>
      </c>
      <c r="E35" s="19">
        <v>1998</v>
      </c>
      <c r="F35" s="19">
        <v>1894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1594.2</v>
      </c>
      <c r="J35" s="15">
        <f t="shared" si="8"/>
        <v>403.79999999999995</v>
      </c>
      <c r="K35" s="15">
        <f>VLOOKUP(A:A,[1]TDSheet!$A:$L,12,0)</f>
        <v>500</v>
      </c>
      <c r="L35" s="15">
        <f>VLOOKUP(A:A,[1]TDSheet!$A:$M,13,0)</f>
        <v>700</v>
      </c>
      <c r="M35" s="15">
        <f>VLOOKUP(A:A,[1]TDSheet!$A:$T,20,0)</f>
        <v>0</v>
      </c>
      <c r="N35" s="15"/>
      <c r="O35" s="15"/>
      <c r="P35" s="15"/>
      <c r="Q35" s="15"/>
      <c r="R35" s="15"/>
      <c r="S35" s="15">
        <f t="shared" si="9"/>
        <v>399.6</v>
      </c>
      <c r="T35" s="17"/>
      <c r="U35" s="18">
        <f t="shared" si="10"/>
        <v>7.7427427427427427</v>
      </c>
      <c r="V35" s="15">
        <f t="shared" si="11"/>
        <v>4.7397397397397398</v>
      </c>
      <c r="W35" s="15"/>
      <c r="X35" s="15"/>
      <c r="Y35" s="15">
        <f>VLOOKUP(A:A,[1]TDSheet!$A:$Y,25,0)</f>
        <v>388.4</v>
      </c>
      <c r="Z35" s="15">
        <f>VLOOKUP(A:A,[1]TDSheet!$A:$Z,26,0)</f>
        <v>445.8</v>
      </c>
      <c r="AA35" s="15">
        <f>VLOOKUP(A:A,[1]TDSheet!$A:$AA,27,0)</f>
        <v>490.2</v>
      </c>
      <c r="AB35" s="15">
        <f>VLOOKUP(A:A,[3]TDSheet!$A:$D,4,0)</f>
        <v>168.87100000000001</v>
      </c>
      <c r="AC35" s="15">
        <f>VLOOKUP(A:A,[1]TDSheet!$A:$AC,29,0)</f>
        <v>0</v>
      </c>
      <c r="AD35" s="15" t="e">
        <f>VLOOKUP(A:A,[1]TDSheet!$A:$AD,30,0)</f>
        <v>#N/A</v>
      </c>
      <c r="AE35" s="15">
        <f t="shared" si="12"/>
        <v>0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9</v>
      </c>
      <c r="C36" s="8">
        <v>351.74599999999998</v>
      </c>
      <c r="D36" s="8">
        <v>593.85199999999998</v>
      </c>
      <c r="E36" s="8">
        <v>510.75799999999998</v>
      </c>
      <c r="F36" s="8">
        <v>430.63299999999998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480.8</v>
      </c>
      <c r="J36" s="15">
        <f t="shared" si="8"/>
        <v>29.95799999999997</v>
      </c>
      <c r="K36" s="15">
        <f>VLOOKUP(A:A,[1]TDSheet!$A:$L,12,0)</f>
        <v>200</v>
      </c>
      <c r="L36" s="15">
        <f>VLOOKUP(A:A,[1]TDSheet!$A:$M,13,0)</f>
        <v>200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9"/>
        <v>102.1516</v>
      </c>
      <c r="T36" s="17"/>
      <c r="U36" s="18">
        <f t="shared" si="10"/>
        <v>8.1313753284334265</v>
      </c>
      <c r="V36" s="15">
        <f t="shared" si="11"/>
        <v>4.2156265785362148</v>
      </c>
      <c r="W36" s="15"/>
      <c r="X36" s="15"/>
      <c r="Y36" s="15">
        <f>VLOOKUP(A:A,[1]TDSheet!$A:$Y,25,0)</f>
        <v>118.0598</v>
      </c>
      <c r="Z36" s="15">
        <f>VLOOKUP(A:A,[1]TDSheet!$A:$Z,26,0)</f>
        <v>121.6704</v>
      </c>
      <c r="AA36" s="15">
        <f>VLOOKUP(A:A,[1]TDSheet!$A:$AA,27,0)</f>
        <v>125.13340000000001</v>
      </c>
      <c r="AB36" s="15">
        <f>VLOOKUP(A:A,[3]TDSheet!$A:$D,4,0)</f>
        <v>141.40600000000001</v>
      </c>
      <c r="AC36" s="15">
        <f>VLOOKUP(A:A,[1]TDSheet!$A:$AC,29,0)</f>
        <v>0</v>
      </c>
      <c r="AD36" s="15" t="str">
        <f>VLOOKUP(A:A,[1]TDSheet!$A:$AD,30,0)</f>
        <v>костик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37</v>
      </c>
      <c r="D37" s="8">
        <v>2</v>
      </c>
      <c r="E37" s="8">
        <v>29</v>
      </c>
      <c r="F37" s="8">
        <v>10</v>
      </c>
      <c r="G37" s="1">
        <f>VLOOKUP(A:A,[1]TDSheet!$A:$G,7,0)</f>
        <v>0.35</v>
      </c>
      <c r="H37" s="1">
        <f>VLOOKUP(A:A,[1]TDSheet!$A:$H,8,0)</f>
        <v>45</v>
      </c>
      <c r="I37" s="15">
        <f>VLOOKUP(A:A,[2]TDSheet!$A:$F,6,0)</f>
        <v>31</v>
      </c>
      <c r="J37" s="15">
        <f t="shared" si="8"/>
        <v>-2</v>
      </c>
      <c r="K37" s="15">
        <f>VLOOKUP(A:A,[1]TDSheet!$A:$L,12,0)</f>
        <v>0</v>
      </c>
      <c r="L37" s="15">
        <f>VLOOKUP(A:A,[1]TDSheet!$A:$M,13,0)</f>
        <v>0</v>
      </c>
      <c r="M37" s="15">
        <f>VLOOKUP(A:A,[1]TDSheet!$A:$T,20,0)</f>
        <v>0</v>
      </c>
      <c r="N37" s="15"/>
      <c r="O37" s="15"/>
      <c r="P37" s="15"/>
      <c r="Q37" s="15"/>
      <c r="R37" s="15"/>
      <c r="S37" s="15">
        <f t="shared" si="9"/>
        <v>5.8</v>
      </c>
      <c r="T37" s="17"/>
      <c r="U37" s="18">
        <f t="shared" si="10"/>
        <v>1.7241379310344829</v>
      </c>
      <c r="V37" s="15">
        <f t="shared" si="11"/>
        <v>1.7241379310344829</v>
      </c>
      <c r="W37" s="15"/>
      <c r="X37" s="15"/>
      <c r="Y37" s="15">
        <f>VLOOKUP(A:A,[1]TDSheet!$A:$Y,25,0)</f>
        <v>15</v>
      </c>
      <c r="Z37" s="15">
        <f>VLOOKUP(A:A,[1]TDSheet!$A:$Z,26,0)</f>
        <v>6.2</v>
      </c>
      <c r="AA37" s="15">
        <f>VLOOKUP(A:A,[1]TDSheet!$A:$AA,27,0)</f>
        <v>4.4000000000000004</v>
      </c>
      <c r="AB37" s="15">
        <f>VLOOKUP(A:A,[3]TDSheet!$A:$D,4,0)</f>
        <v>6</v>
      </c>
      <c r="AC37" s="15" t="str">
        <f>VLOOKUP(A:A,[1]TDSheet!$A:$AC,29,0)</f>
        <v>увел</v>
      </c>
      <c r="AD37" s="15" t="str">
        <f>VLOOKUP(A:A,[1]TDSheet!$A:$AD,30,0)</f>
        <v>не зак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13</v>
      </c>
      <c r="D38" s="8"/>
      <c r="E38" s="8">
        <v>6</v>
      </c>
      <c r="F38" s="8">
        <v>7</v>
      </c>
      <c r="G38" s="1">
        <f>VLOOKUP(A:A,[1]TDSheet!$A:$G,7,0)</f>
        <v>0</v>
      </c>
      <c r="H38" s="1">
        <f>VLOOKUP(A:A,[1]TDSheet!$A:$H,8,0)</f>
        <v>45</v>
      </c>
      <c r="I38" s="15">
        <f>VLOOKUP(A:A,[2]TDSheet!$A:$F,6,0)</f>
        <v>6</v>
      </c>
      <c r="J38" s="15">
        <f t="shared" si="8"/>
        <v>0</v>
      </c>
      <c r="K38" s="15">
        <f>VLOOKUP(A:A,[1]TDSheet!$A:$L,12,0)</f>
        <v>0</v>
      </c>
      <c r="L38" s="15">
        <f>VLOOKUP(A:A,[1]TDSheet!$A:$M,13,0)</f>
        <v>0</v>
      </c>
      <c r="M38" s="15">
        <f>VLOOKUP(A:A,[1]TDSheet!$A:$T,20,0)</f>
        <v>0</v>
      </c>
      <c r="N38" s="15"/>
      <c r="O38" s="15"/>
      <c r="P38" s="15"/>
      <c r="Q38" s="15"/>
      <c r="R38" s="15"/>
      <c r="S38" s="15">
        <f t="shared" si="9"/>
        <v>1.2</v>
      </c>
      <c r="T38" s="17"/>
      <c r="U38" s="18">
        <f t="shared" si="10"/>
        <v>5.8333333333333339</v>
      </c>
      <c r="V38" s="15">
        <f t="shared" si="11"/>
        <v>5.8333333333333339</v>
      </c>
      <c r="W38" s="15"/>
      <c r="X38" s="15"/>
      <c r="Y38" s="15">
        <f>VLOOKUP(A:A,[1]TDSheet!$A:$Y,25,0)</f>
        <v>8.8000000000000007</v>
      </c>
      <c r="Z38" s="15">
        <f>VLOOKUP(A:A,[1]TDSheet!$A:$Z,26,0)</f>
        <v>6.8</v>
      </c>
      <c r="AA38" s="15">
        <f>VLOOKUP(A:A,[1]TDSheet!$A:$AA,27,0)</f>
        <v>2.6</v>
      </c>
      <c r="AB38" s="15">
        <f>VLOOKUP(A:A,[3]TDSheet!$A:$D,4,0)</f>
        <v>1</v>
      </c>
      <c r="AC38" s="15" t="str">
        <f>VLOOKUP(A:A,[1]TDSheet!$A:$AC,29,0)</f>
        <v>костик</v>
      </c>
      <c r="AD38" s="15" t="str">
        <f>VLOOKUP(A:A,[1]TDSheet!$A:$AD,30,0)</f>
        <v>не зак</v>
      </c>
      <c r="AE38" s="15">
        <f t="shared" si="12"/>
        <v>0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169</v>
      </c>
      <c r="D39" s="8">
        <v>257</v>
      </c>
      <c r="E39" s="8">
        <v>156</v>
      </c>
      <c r="F39" s="8">
        <v>268</v>
      </c>
      <c r="G39" s="1">
        <f>VLOOKUP(A:A,[1]TDSheet!$A:$G,7,0)</f>
        <v>0.09</v>
      </c>
      <c r="H39" s="1">
        <f>VLOOKUP(A:A,[1]TDSheet!$A:$H,8,0)</f>
        <v>45</v>
      </c>
      <c r="I39" s="15">
        <f>VLOOKUP(A:A,[2]TDSheet!$A:$F,6,0)</f>
        <v>158</v>
      </c>
      <c r="J39" s="15">
        <f t="shared" si="8"/>
        <v>-2</v>
      </c>
      <c r="K39" s="15">
        <f>VLOOKUP(A:A,[1]TDSheet!$A:$L,12,0)</f>
        <v>0</v>
      </c>
      <c r="L39" s="15">
        <f>VLOOKUP(A:A,[1]TDSheet!$A:$M,13,0)</f>
        <v>80</v>
      </c>
      <c r="M39" s="15">
        <f>VLOOKUP(A:A,[1]TDSheet!$A:$T,20,0)</f>
        <v>0</v>
      </c>
      <c r="N39" s="15"/>
      <c r="O39" s="15"/>
      <c r="P39" s="15"/>
      <c r="Q39" s="15"/>
      <c r="R39" s="15"/>
      <c r="S39" s="15">
        <f t="shared" si="9"/>
        <v>31.2</v>
      </c>
      <c r="T39" s="17"/>
      <c r="U39" s="18">
        <f t="shared" si="10"/>
        <v>11.153846153846153</v>
      </c>
      <c r="V39" s="15">
        <f t="shared" si="11"/>
        <v>8.5897435897435894</v>
      </c>
      <c r="W39" s="15"/>
      <c r="X39" s="15"/>
      <c r="Y39" s="15">
        <f>VLOOKUP(A:A,[1]TDSheet!$A:$Y,25,0)</f>
        <v>55.8</v>
      </c>
      <c r="Z39" s="15">
        <f>VLOOKUP(A:A,[1]TDSheet!$A:$Z,26,0)</f>
        <v>59.2</v>
      </c>
      <c r="AA39" s="15">
        <f>VLOOKUP(A:A,[1]TDSheet!$A:$AA,27,0)</f>
        <v>50.8</v>
      </c>
      <c r="AB39" s="15">
        <f>VLOOKUP(A:A,[3]TDSheet!$A:$D,4,0)</f>
        <v>35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81</v>
      </c>
      <c r="B40" s="7" t="s">
        <v>8</v>
      </c>
      <c r="C40" s="8"/>
      <c r="D40" s="8">
        <v>230</v>
      </c>
      <c r="E40" s="8">
        <v>25</v>
      </c>
      <c r="F40" s="8">
        <v>205</v>
      </c>
      <c r="G40" s="1">
        <f>VLOOKUP(A:A,[1]TDSheet!$A:$G,7,0)</f>
        <v>0.09</v>
      </c>
      <c r="H40" s="1" t="e">
        <f>VLOOKUP(A:A,[1]TDSheet!$A:$H,8,0)</f>
        <v>#N/A</v>
      </c>
      <c r="I40" s="15">
        <f>VLOOKUP(A:A,[2]TDSheet!$A:$F,6,0)</f>
        <v>25</v>
      </c>
      <c r="J40" s="15">
        <f t="shared" si="8"/>
        <v>0</v>
      </c>
      <c r="K40" s="15">
        <f>VLOOKUP(A:A,[1]TDSheet!$A:$L,12,0)</f>
        <v>0</v>
      </c>
      <c r="L40" s="15">
        <f>VLOOKUP(A:A,[1]TDSheet!$A:$M,13,0)</f>
        <v>0</v>
      </c>
      <c r="M40" s="15">
        <f>VLOOKUP(A:A,[1]TDSheet!$A:$T,20,0)</f>
        <v>0</v>
      </c>
      <c r="N40" s="15"/>
      <c r="O40" s="15"/>
      <c r="P40" s="15"/>
      <c r="Q40" s="15"/>
      <c r="R40" s="15"/>
      <c r="S40" s="15">
        <f t="shared" si="9"/>
        <v>5</v>
      </c>
      <c r="T40" s="17"/>
      <c r="U40" s="18">
        <f t="shared" si="10"/>
        <v>41</v>
      </c>
      <c r="V40" s="15">
        <f t="shared" si="11"/>
        <v>41</v>
      </c>
      <c r="W40" s="15"/>
      <c r="X40" s="15"/>
      <c r="Y40" s="15">
        <f>VLOOKUP(A:A,[1]TDSheet!$A:$Y,25,0)</f>
        <v>0</v>
      </c>
      <c r="Z40" s="15">
        <f>VLOOKUP(A:A,[1]TDSheet!$A:$Z,26,0)</f>
        <v>0</v>
      </c>
      <c r="AA40" s="15">
        <f>VLOOKUP(A:A,[1]TDSheet!$A:$AA,27,0)</f>
        <v>0</v>
      </c>
      <c r="AB40" s="15">
        <f>VLOOKUP(A:A,[3]TDSheet!$A:$D,4,0)</f>
        <v>20</v>
      </c>
      <c r="AC40" s="21" t="e">
        <f>VLOOKUP(A:A,[1]TDSheet!$A:$AC,29,0)</f>
        <v>#N/A</v>
      </c>
      <c r="AD40" s="15" t="e">
        <f>VLOOKUP(A:A,[1]TDSheet!$A:$AD,30,0)</f>
        <v>#N/A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320</v>
      </c>
      <c r="D41" s="8">
        <v>368</v>
      </c>
      <c r="E41" s="8">
        <v>302</v>
      </c>
      <c r="F41" s="8">
        <v>385</v>
      </c>
      <c r="G41" s="1">
        <f>VLOOKUP(A:A,[1]TDSheet!$A:$G,7,0)</f>
        <v>0.09</v>
      </c>
      <c r="H41" s="1">
        <f>VLOOKUP(A:A,[1]TDSheet!$A:$H,8,0)</f>
        <v>45</v>
      </c>
      <c r="I41" s="15">
        <f>VLOOKUP(A:A,[2]TDSheet!$A:$F,6,0)</f>
        <v>303</v>
      </c>
      <c r="J41" s="15">
        <f t="shared" si="8"/>
        <v>-1</v>
      </c>
      <c r="K41" s="15">
        <f>VLOOKUP(A:A,[1]TDSheet!$A:$L,12,0)</f>
        <v>80</v>
      </c>
      <c r="L41" s="15">
        <f>VLOOKUP(A:A,[1]TDSheet!$A:$M,13,0)</f>
        <v>100</v>
      </c>
      <c r="M41" s="15">
        <f>VLOOKUP(A:A,[1]TDSheet!$A:$T,20,0)</f>
        <v>0</v>
      </c>
      <c r="N41" s="15"/>
      <c r="O41" s="15"/>
      <c r="P41" s="15"/>
      <c r="Q41" s="15"/>
      <c r="R41" s="15"/>
      <c r="S41" s="15">
        <f t="shared" si="9"/>
        <v>60.4</v>
      </c>
      <c r="T41" s="17"/>
      <c r="U41" s="18">
        <f t="shared" si="10"/>
        <v>9.35430463576159</v>
      </c>
      <c r="V41" s="15">
        <f t="shared" si="11"/>
        <v>6.3741721854304636</v>
      </c>
      <c r="W41" s="15"/>
      <c r="X41" s="15"/>
      <c r="Y41" s="15">
        <f>VLOOKUP(A:A,[1]TDSheet!$A:$Y,25,0)</f>
        <v>96.6</v>
      </c>
      <c r="Z41" s="15">
        <f>VLOOKUP(A:A,[1]TDSheet!$A:$Z,26,0)</f>
        <v>102.2</v>
      </c>
      <c r="AA41" s="15">
        <f>VLOOKUP(A:A,[1]TDSheet!$A:$AA,27,0)</f>
        <v>85.2</v>
      </c>
      <c r="AB41" s="15">
        <f>VLOOKUP(A:A,[3]TDSheet!$A:$D,4,0)</f>
        <v>38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147</v>
      </c>
      <c r="D42" s="8">
        <v>169</v>
      </c>
      <c r="E42" s="8">
        <v>191</v>
      </c>
      <c r="F42" s="8">
        <v>124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192</v>
      </c>
      <c r="J42" s="15">
        <f t="shared" si="8"/>
        <v>-1</v>
      </c>
      <c r="K42" s="15">
        <f>VLOOKUP(A:A,[1]TDSheet!$A:$L,12,0)</f>
        <v>0</v>
      </c>
      <c r="L42" s="15">
        <f>VLOOKUP(A:A,[1]TDSheet!$A:$M,13,0)</f>
        <v>0</v>
      </c>
      <c r="M42" s="15">
        <f>VLOOKUP(A:A,[1]TDSheet!$A:$T,20,0)</f>
        <v>120</v>
      </c>
      <c r="N42" s="15"/>
      <c r="O42" s="15"/>
      <c r="P42" s="15"/>
      <c r="Q42" s="15"/>
      <c r="R42" s="15"/>
      <c r="S42" s="15">
        <f t="shared" si="9"/>
        <v>38.200000000000003</v>
      </c>
      <c r="T42" s="17"/>
      <c r="U42" s="18">
        <f t="shared" si="10"/>
        <v>6.3874345549738214</v>
      </c>
      <c r="V42" s="15">
        <f t="shared" si="11"/>
        <v>3.246073298429319</v>
      </c>
      <c r="W42" s="15"/>
      <c r="X42" s="15"/>
      <c r="Y42" s="15">
        <f>VLOOKUP(A:A,[1]TDSheet!$A:$Y,25,0)</f>
        <v>35</v>
      </c>
      <c r="Z42" s="15">
        <f>VLOOKUP(A:A,[1]TDSheet!$A:$Z,26,0)</f>
        <v>35.6</v>
      </c>
      <c r="AA42" s="15">
        <f>VLOOKUP(A:A,[1]TDSheet!$A:$AA,27,0)</f>
        <v>25</v>
      </c>
      <c r="AB42" s="15">
        <f>VLOOKUP(A:A,[3]TDSheet!$A:$D,4,0)</f>
        <v>17</v>
      </c>
      <c r="AC42" s="15" t="str">
        <f>VLOOKUP(A:A,[1]TDSheet!$A:$AC,29,0)</f>
        <v>увел</v>
      </c>
      <c r="AD42" s="15" t="e">
        <f>VLOOKUP(A:A,[1]TDSheet!$A:$AD,30,0)</f>
        <v>#N/A</v>
      </c>
      <c r="AE42" s="15">
        <f t="shared" si="12"/>
        <v>0</v>
      </c>
      <c r="AF42" s="15"/>
      <c r="AG42" s="15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164</v>
      </c>
      <c r="D43" s="8">
        <v>328</v>
      </c>
      <c r="E43" s="8">
        <v>281</v>
      </c>
      <c r="F43" s="8">
        <v>205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289</v>
      </c>
      <c r="J43" s="15">
        <f t="shared" si="8"/>
        <v>-8</v>
      </c>
      <c r="K43" s="15">
        <f>VLOOKUP(A:A,[1]TDSheet!$A:$L,12,0)</f>
        <v>80</v>
      </c>
      <c r="L43" s="15">
        <f>VLOOKUP(A:A,[1]TDSheet!$A:$M,13,0)</f>
        <v>80</v>
      </c>
      <c r="M43" s="15">
        <f>VLOOKUP(A:A,[1]TDSheet!$A:$T,20,0)</f>
        <v>0</v>
      </c>
      <c r="N43" s="15"/>
      <c r="O43" s="15"/>
      <c r="P43" s="15"/>
      <c r="Q43" s="15"/>
      <c r="R43" s="15"/>
      <c r="S43" s="15">
        <f t="shared" si="9"/>
        <v>56.2</v>
      </c>
      <c r="T43" s="17"/>
      <c r="U43" s="18">
        <f t="shared" si="10"/>
        <v>6.4946619217081851</v>
      </c>
      <c r="V43" s="15">
        <f t="shared" si="11"/>
        <v>3.6476868327402134</v>
      </c>
      <c r="W43" s="15"/>
      <c r="X43" s="15"/>
      <c r="Y43" s="15">
        <f>VLOOKUP(A:A,[1]TDSheet!$A:$Y,25,0)</f>
        <v>51.4</v>
      </c>
      <c r="Z43" s="15">
        <f>VLOOKUP(A:A,[1]TDSheet!$A:$Z,26,0)</f>
        <v>57.2</v>
      </c>
      <c r="AA43" s="15">
        <f>VLOOKUP(A:A,[1]TDSheet!$A:$AA,27,0)</f>
        <v>58.2</v>
      </c>
      <c r="AB43" s="15">
        <f>VLOOKUP(A:A,[3]TDSheet!$A:$D,4,0)</f>
        <v>36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270</v>
      </c>
      <c r="D44" s="8">
        <v>741</v>
      </c>
      <c r="E44" s="8">
        <v>560</v>
      </c>
      <c r="F44" s="8">
        <v>437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567</v>
      </c>
      <c r="J44" s="15">
        <f t="shared" si="8"/>
        <v>-7</v>
      </c>
      <c r="K44" s="15">
        <f>VLOOKUP(A:A,[1]TDSheet!$A:$L,12,0)</f>
        <v>120</v>
      </c>
      <c r="L44" s="15">
        <f>VLOOKUP(A:A,[1]TDSheet!$A:$M,13,0)</f>
        <v>240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9"/>
        <v>112</v>
      </c>
      <c r="T44" s="17"/>
      <c r="U44" s="18">
        <f t="shared" si="10"/>
        <v>7.1160714285714288</v>
      </c>
      <c r="V44" s="15">
        <f t="shared" si="11"/>
        <v>3.9017857142857144</v>
      </c>
      <c r="W44" s="15"/>
      <c r="X44" s="15"/>
      <c r="Y44" s="15">
        <f>VLOOKUP(A:A,[1]TDSheet!$A:$Y,25,0)</f>
        <v>109.4</v>
      </c>
      <c r="Z44" s="15">
        <f>VLOOKUP(A:A,[1]TDSheet!$A:$Z,26,0)</f>
        <v>95.8</v>
      </c>
      <c r="AA44" s="15">
        <f>VLOOKUP(A:A,[1]TDSheet!$A:$AA,27,0)</f>
        <v>116.2</v>
      </c>
      <c r="AB44" s="15">
        <f>VLOOKUP(A:A,[3]TDSheet!$A:$D,4,0)</f>
        <v>41</v>
      </c>
      <c r="AC44" s="15">
        <f>VLOOKUP(A:A,[1]TDSheet!$A:$AC,29,0)</f>
        <v>0</v>
      </c>
      <c r="AD44" s="15" t="str">
        <f>VLOOKUP(A:A,[1]TDSheet!$A:$AD,30,0)</f>
        <v>кост</v>
      </c>
      <c r="AE44" s="15">
        <f t="shared" si="12"/>
        <v>0</v>
      </c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1181</v>
      </c>
      <c r="D45" s="8">
        <v>2088</v>
      </c>
      <c r="E45" s="8">
        <v>2243</v>
      </c>
      <c r="F45" s="8">
        <v>984</v>
      </c>
      <c r="G45" s="1">
        <f>VLOOKUP(A:A,[1]TDSheet!$A:$G,7,0)</f>
        <v>0.27</v>
      </c>
      <c r="H45" s="1">
        <f>VLOOKUP(A:A,[1]TDSheet!$A:$H,8,0)</f>
        <v>45</v>
      </c>
      <c r="I45" s="15">
        <f>VLOOKUP(A:A,[2]TDSheet!$A:$F,6,0)</f>
        <v>2272</v>
      </c>
      <c r="J45" s="15">
        <f t="shared" si="8"/>
        <v>-29</v>
      </c>
      <c r="K45" s="15">
        <f>VLOOKUP(A:A,[1]TDSheet!$A:$L,12,0)</f>
        <v>600</v>
      </c>
      <c r="L45" s="15">
        <f>VLOOKUP(A:A,[1]TDSheet!$A:$M,13,0)</f>
        <v>600</v>
      </c>
      <c r="M45" s="15">
        <f>VLOOKUP(A:A,[1]TDSheet!$A:$T,20,0)</f>
        <v>300</v>
      </c>
      <c r="N45" s="15"/>
      <c r="O45" s="15"/>
      <c r="P45" s="15"/>
      <c r="Q45" s="15"/>
      <c r="R45" s="15"/>
      <c r="S45" s="15">
        <f t="shared" si="9"/>
        <v>448.6</v>
      </c>
      <c r="T45" s="17">
        <v>1200</v>
      </c>
      <c r="U45" s="18">
        <f t="shared" si="10"/>
        <v>8.2122157824342388</v>
      </c>
      <c r="V45" s="15">
        <f t="shared" si="11"/>
        <v>2.1934908604547481</v>
      </c>
      <c r="W45" s="15"/>
      <c r="X45" s="15"/>
      <c r="Y45" s="15">
        <f>VLOOKUP(A:A,[1]TDSheet!$A:$Y,25,0)</f>
        <v>380.4</v>
      </c>
      <c r="Z45" s="15">
        <f>VLOOKUP(A:A,[1]TDSheet!$A:$Z,26,0)</f>
        <v>408.4</v>
      </c>
      <c r="AA45" s="15">
        <f>VLOOKUP(A:A,[1]TDSheet!$A:$AA,27,0)</f>
        <v>398.6</v>
      </c>
      <c r="AB45" s="15">
        <f>VLOOKUP(A:A,[3]TDSheet!$A:$D,4,0)</f>
        <v>217</v>
      </c>
      <c r="AC45" s="21" t="s">
        <v>112</v>
      </c>
      <c r="AD45" s="15" t="e">
        <f>VLOOKUP(A:A,[1]TDSheet!$A:$AD,30,0)</f>
        <v>#N/A</v>
      </c>
      <c r="AE45" s="15">
        <f t="shared" si="12"/>
        <v>324</v>
      </c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9</v>
      </c>
      <c r="C46" s="8">
        <v>120.93899999999999</v>
      </c>
      <c r="D46" s="8">
        <v>336.16</v>
      </c>
      <c r="E46" s="8">
        <v>352.44299999999998</v>
      </c>
      <c r="F46" s="8">
        <v>99.825000000000003</v>
      </c>
      <c r="G46" s="1">
        <f>VLOOKUP(A:A,[1]TDSheet!$A:$G,7,0)</f>
        <v>1</v>
      </c>
      <c r="H46" s="1">
        <f>VLOOKUP(A:A,[1]TDSheet!$A:$H,8,0)</f>
        <v>45</v>
      </c>
      <c r="I46" s="15">
        <f>VLOOKUP(A:A,[2]TDSheet!$A:$F,6,0)</f>
        <v>336.1</v>
      </c>
      <c r="J46" s="15">
        <f t="shared" si="8"/>
        <v>16.342999999999961</v>
      </c>
      <c r="K46" s="15">
        <f>VLOOKUP(A:A,[1]TDSheet!$A:$L,12,0)</f>
        <v>30</v>
      </c>
      <c r="L46" s="15">
        <f>VLOOKUP(A:A,[1]TDSheet!$A:$M,13,0)</f>
        <v>80</v>
      </c>
      <c r="M46" s="15">
        <f>VLOOKUP(A:A,[1]TDSheet!$A:$T,20,0)</f>
        <v>120</v>
      </c>
      <c r="N46" s="15"/>
      <c r="O46" s="15"/>
      <c r="P46" s="15"/>
      <c r="Q46" s="15"/>
      <c r="R46" s="15"/>
      <c r="S46" s="15">
        <f t="shared" si="9"/>
        <v>70.488599999999991</v>
      </c>
      <c r="T46" s="17">
        <v>50</v>
      </c>
      <c r="U46" s="18">
        <f t="shared" si="10"/>
        <v>5.3884599779255087</v>
      </c>
      <c r="V46" s="15">
        <f t="shared" si="11"/>
        <v>1.4161864471701808</v>
      </c>
      <c r="W46" s="15"/>
      <c r="X46" s="15"/>
      <c r="Y46" s="15">
        <f>VLOOKUP(A:A,[1]TDSheet!$A:$Y,25,0)</f>
        <v>49.0884</v>
      </c>
      <c r="Z46" s="15">
        <f>VLOOKUP(A:A,[1]TDSheet!$A:$Z,26,0)</f>
        <v>50.313600000000001</v>
      </c>
      <c r="AA46" s="15">
        <f>VLOOKUP(A:A,[1]TDSheet!$A:$AA,27,0)</f>
        <v>52.030600000000007</v>
      </c>
      <c r="AB46" s="15">
        <f>VLOOKUP(A:A,[3]TDSheet!$A:$D,4,0)</f>
        <v>38.564</v>
      </c>
      <c r="AC46" s="15">
        <f>VLOOKUP(A:A,[1]TDSheet!$A:$AC,29,0)</f>
        <v>0</v>
      </c>
      <c r="AD46" s="15" t="e">
        <f>VLOOKUP(A:A,[1]TDSheet!$A:$AD,30,0)</f>
        <v>#N/A</v>
      </c>
      <c r="AE46" s="15">
        <f t="shared" si="12"/>
        <v>50</v>
      </c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274</v>
      </c>
      <c r="D47" s="8">
        <v>666</v>
      </c>
      <c r="E47" s="8">
        <v>617</v>
      </c>
      <c r="F47" s="8">
        <v>309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633</v>
      </c>
      <c r="J47" s="15">
        <f t="shared" si="8"/>
        <v>-16</v>
      </c>
      <c r="K47" s="15">
        <f>VLOOKUP(A:A,[1]TDSheet!$A:$L,12,0)</f>
        <v>120</v>
      </c>
      <c r="L47" s="15">
        <f>VLOOKUP(A:A,[1]TDSheet!$A:$M,13,0)</f>
        <v>200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9"/>
        <v>123.4</v>
      </c>
      <c r="T47" s="17">
        <v>80</v>
      </c>
      <c r="U47" s="18">
        <f t="shared" si="10"/>
        <v>5.7455429497568877</v>
      </c>
      <c r="V47" s="15">
        <f t="shared" si="11"/>
        <v>2.5040518638573741</v>
      </c>
      <c r="W47" s="15"/>
      <c r="X47" s="15"/>
      <c r="Y47" s="15">
        <f>VLOOKUP(A:A,[1]TDSheet!$A:$Y,25,0)</f>
        <v>110.4</v>
      </c>
      <c r="Z47" s="15">
        <f>VLOOKUP(A:A,[1]TDSheet!$A:$Z,26,0)</f>
        <v>109.6</v>
      </c>
      <c r="AA47" s="15">
        <f>VLOOKUP(A:A,[1]TDSheet!$A:$AA,27,0)</f>
        <v>115</v>
      </c>
      <c r="AB47" s="15">
        <f>VLOOKUP(A:A,[3]TDSheet!$A:$D,4,0)</f>
        <v>110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2"/>
        <v>32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4007</v>
      </c>
      <c r="D48" s="8">
        <v>6728</v>
      </c>
      <c r="E48" s="8">
        <v>5338</v>
      </c>
      <c r="F48" s="8">
        <v>4949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5433</v>
      </c>
      <c r="J48" s="15">
        <f t="shared" si="8"/>
        <v>-95</v>
      </c>
      <c r="K48" s="15">
        <f>VLOOKUP(A:A,[1]TDSheet!$A:$L,12,0)</f>
        <v>1600</v>
      </c>
      <c r="L48" s="15">
        <f>VLOOKUP(A:A,[1]TDSheet!$A:$M,13,0)</f>
        <v>1400</v>
      </c>
      <c r="M48" s="15">
        <f>VLOOKUP(A:A,[1]TDSheet!$A:$T,20,0)</f>
        <v>0</v>
      </c>
      <c r="N48" s="15"/>
      <c r="O48" s="15"/>
      <c r="P48" s="15"/>
      <c r="Q48" s="15"/>
      <c r="R48" s="15"/>
      <c r="S48" s="15">
        <f t="shared" si="9"/>
        <v>1067.5999999999999</v>
      </c>
      <c r="T48" s="17"/>
      <c r="U48" s="18">
        <f t="shared" si="10"/>
        <v>7.4456725365305365</v>
      </c>
      <c r="V48" s="15">
        <f t="shared" si="11"/>
        <v>4.6356313225927321</v>
      </c>
      <c r="W48" s="15"/>
      <c r="X48" s="15"/>
      <c r="Y48" s="15">
        <f>VLOOKUP(A:A,[1]TDSheet!$A:$Y,25,0)</f>
        <v>1287.8</v>
      </c>
      <c r="Z48" s="15">
        <f>VLOOKUP(A:A,[1]TDSheet!$A:$Z,26,0)</f>
        <v>1313.2</v>
      </c>
      <c r="AA48" s="15">
        <f>VLOOKUP(A:A,[1]TDSheet!$A:$AA,27,0)</f>
        <v>1189.8</v>
      </c>
      <c r="AB48" s="15">
        <f>VLOOKUP(A:A,[3]TDSheet!$A:$D,4,0)</f>
        <v>666</v>
      </c>
      <c r="AC48" s="15">
        <f>VLOOKUP(A:A,[1]TDSheet!$A:$AC,29,0)</f>
        <v>0</v>
      </c>
      <c r="AD48" s="15">
        <f>VLOOKUP(A:A,[1]TDSheet!$A:$AD,30,0)</f>
        <v>0</v>
      </c>
      <c r="AE48" s="15">
        <f t="shared" si="12"/>
        <v>0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823</v>
      </c>
      <c r="D49" s="8">
        <v>2852</v>
      </c>
      <c r="E49" s="8">
        <v>2818</v>
      </c>
      <c r="F49" s="8">
        <v>738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2849</v>
      </c>
      <c r="J49" s="15">
        <f t="shared" si="8"/>
        <v>-31</v>
      </c>
      <c r="K49" s="15">
        <f>VLOOKUP(A:A,[1]TDSheet!$A:$L,12,0)</f>
        <v>800</v>
      </c>
      <c r="L49" s="15">
        <f>VLOOKUP(A:A,[1]TDSheet!$A:$M,13,0)</f>
        <v>800</v>
      </c>
      <c r="M49" s="15">
        <f>VLOOKUP(A:A,[1]TDSheet!$A:$T,20,0)</f>
        <v>400</v>
      </c>
      <c r="N49" s="15"/>
      <c r="O49" s="15"/>
      <c r="P49" s="15"/>
      <c r="Q49" s="15"/>
      <c r="R49" s="15"/>
      <c r="S49" s="15">
        <f t="shared" si="9"/>
        <v>563.6</v>
      </c>
      <c r="T49" s="17">
        <v>1000</v>
      </c>
      <c r="U49" s="18">
        <f t="shared" si="10"/>
        <v>6.6323633782824691</v>
      </c>
      <c r="V49" s="15">
        <f t="shared" si="11"/>
        <v>1.3094393186657203</v>
      </c>
      <c r="W49" s="15"/>
      <c r="X49" s="15"/>
      <c r="Y49" s="15">
        <f>VLOOKUP(A:A,[1]TDSheet!$A:$Y,25,0)</f>
        <v>338.8</v>
      </c>
      <c r="Z49" s="15">
        <f>VLOOKUP(A:A,[1]TDSheet!$A:$Z,26,0)</f>
        <v>347.4</v>
      </c>
      <c r="AA49" s="15">
        <f>VLOOKUP(A:A,[1]TDSheet!$A:$AA,27,0)</f>
        <v>435.6</v>
      </c>
      <c r="AB49" s="15">
        <f>VLOOKUP(A:A,[3]TDSheet!$A:$D,4,0)</f>
        <v>282</v>
      </c>
      <c r="AC49" s="21" t="s">
        <v>112</v>
      </c>
      <c r="AD49" s="15" t="e">
        <f>VLOOKUP(A:A,[1]TDSheet!$A:$AD,30,0)</f>
        <v>#N/A</v>
      </c>
      <c r="AE49" s="15">
        <f t="shared" si="12"/>
        <v>400</v>
      </c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2846</v>
      </c>
      <c r="D50" s="8">
        <v>5197</v>
      </c>
      <c r="E50" s="8">
        <v>3931</v>
      </c>
      <c r="F50" s="8">
        <v>3751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3982</v>
      </c>
      <c r="J50" s="15">
        <f t="shared" si="8"/>
        <v>-51</v>
      </c>
      <c r="K50" s="15">
        <f>VLOOKUP(A:A,[1]TDSheet!$A:$L,12,0)</f>
        <v>1400</v>
      </c>
      <c r="L50" s="15">
        <f>VLOOKUP(A:A,[1]TDSheet!$A:$M,13,0)</f>
        <v>1000</v>
      </c>
      <c r="M50" s="15">
        <f>VLOOKUP(A:A,[1]TDSheet!$A:$T,20,0)</f>
        <v>0</v>
      </c>
      <c r="N50" s="15"/>
      <c r="O50" s="15"/>
      <c r="P50" s="15"/>
      <c r="Q50" s="15"/>
      <c r="R50" s="15"/>
      <c r="S50" s="15">
        <f t="shared" si="9"/>
        <v>786.2</v>
      </c>
      <c r="T50" s="17"/>
      <c r="U50" s="18">
        <f t="shared" si="10"/>
        <v>7.8237089799033317</v>
      </c>
      <c r="V50" s="15">
        <f t="shared" si="11"/>
        <v>4.7710506232510808</v>
      </c>
      <c r="W50" s="15"/>
      <c r="X50" s="15"/>
      <c r="Y50" s="15">
        <f>VLOOKUP(A:A,[1]TDSheet!$A:$Y,25,0)</f>
        <v>803.2</v>
      </c>
      <c r="Z50" s="15">
        <f>VLOOKUP(A:A,[1]TDSheet!$A:$Z,26,0)</f>
        <v>882.8</v>
      </c>
      <c r="AA50" s="15">
        <f>VLOOKUP(A:A,[1]TDSheet!$A:$AA,27,0)</f>
        <v>869.2</v>
      </c>
      <c r="AB50" s="15">
        <f>VLOOKUP(A:A,[3]TDSheet!$A:$D,4,0)</f>
        <v>477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2"/>
        <v>0</v>
      </c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1495</v>
      </c>
      <c r="D51" s="8">
        <v>3684</v>
      </c>
      <c r="E51" s="8">
        <v>4389</v>
      </c>
      <c r="F51" s="8">
        <v>713</v>
      </c>
      <c r="G51" s="1">
        <f>VLOOKUP(A:A,[1]TDSheet!$A:$G,7,0)</f>
        <v>0.35</v>
      </c>
      <c r="H51" s="1">
        <f>VLOOKUP(A:A,[1]TDSheet!$A:$H,8,0)</f>
        <v>60</v>
      </c>
      <c r="I51" s="15">
        <f>VLOOKUP(A:A,[2]TDSheet!$A:$F,6,0)</f>
        <v>4567</v>
      </c>
      <c r="J51" s="15">
        <f t="shared" si="8"/>
        <v>-178</v>
      </c>
      <c r="K51" s="15">
        <f>VLOOKUP(A:A,[1]TDSheet!$A:$L,12,0)</f>
        <v>800</v>
      </c>
      <c r="L51" s="15">
        <f>VLOOKUP(A:A,[1]TDSheet!$A:$M,13,0)</f>
        <v>600</v>
      </c>
      <c r="M51" s="15">
        <f>VLOOKUP(A:A,[1]TDSheet!$A:$T,20,0)</f>
        <v>800</v>
      </c>
      <c r="N51" s="15"/>
      <c r="O51" s="15"/>
      <c r="P51" s="15"/>
      <c r="Q51" s="15"/>
      <c r="R51" s="15"/>
      <c r="S51" s="15">
        <f t="shared" si="9"/>
        <v>877.8</v>
      </c>
      <c r="T51" s="17"/>
      <c r="U51" s="18">
        <f t="shared" si="10"/>
        <v>3.3185235816814767</v>
      </c>
      <c r="V51" s="15">
        <f t="shared" si="11"/>
        <v>0.81225791752107546</v>
      </c>
      <c r="W51" s="15"/>
      <c r="X51" s="15"/>
      <c r="Y51" s="15">
        <f>VLOOKUP(A:A,[1]TDSheet!$A:$Y,25,0)</f>
        <v>206</v>
      </c>
      <c r="Z51" s="15">
        <f>VLOOKUP(A:A,[1]TDSheet!$A:$Z,26,0)</f>
        <v>471.6</v>
      </c>
      <c r="AA51" s="15">
        <f>VLOOKUP(A:A,[1]TDSheet!$A:$AA,27,0)</f>
        <v>662</v>
      </c>
      <c r="AB51" s="15">
        <f>VLOOKUP(A:A,[3]TDSheet!$A:$D,4,0)</f>
        <v>105</v>
      </c>
      <c r="AC51" s="22" t="s">
        <v>113</v>
      </c>
      <c r="AD51" s="15" t="e">
        <f>VLOOKUP(A:A,[1]TDSheet!$A:$AD,30,0)</f>
        <v>#N/A</v>
      </c>
      <c r="AE51" s="15">
        <f t="shared" si="12"/>
        <v>0</v>
      </c>
      <c r="AF51" s="15"/>
      <c r="AG51" s="15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161</v>
      </c>
      <c r="D52" s="8">
        <v>171</v>
      </c>
      <c r="E52" s="8">
        <v>319</v>
      </c>
      <c r="F52" s="8">
        <v>2</v>
      </c>
      <c r="G52" s="1">
        <f>VLOOKUP(A:A,[1]TDSheet!$A:$G,7,0)</f>
        <v>0</v>
      </c>
      <c r="H52" s="1">
        <f>VLOOKUP(A:A,[1]TDSheet!$A:$H,8,0)</f>
        <v>45</v>
      </c>
      <c r="I52" s="15">
        <f>VLOOKUP(A:A,[2]TDSheet!$A:$F,6,0)</f>
        <v>394</v>
      </c>
      <c r="J52" s="15">
        <f t="shared" si="8"/>
        <v>-75</v>
      </c>
      <c r="K52" s="15">
        <f>VLOOKUP(A:A,[1]TDSheet!$A:$L,12,0)</f>
        <v>0</v>
      </c>
      <c r="L52" s="15">
        <f>VLOOKUP(A:A,[1]TDSheet!$A:$M,13,0)</f>
        <v>0</v>
      </c>
      <c r="M52" s="15">
        <f>VLOOKUP(A:A,[1]TDSheet!$A:$T,20,0)</f>
        <v>0</v>
      </c>
      <c r="N52" s="15"/>
      <c r="O52" s="15"/>
      <c r="P52" s="15"/>
      <c r="Q52" s="15"/>
      <c r="R52" s="15"/>
      <c r="S52" s="15">
        <f t="shared" si="9"/>
        <v>63.8</v>
      </c>
      <c r="T52" s="17"/>
      <c r="U52" s="18">
        <f t="shared" si="10"/>
        <v>3.1347962382445145E-2</v>
      </c>
      <c r="V52" s="15">
        <f t="shared" si="11"/>
        <v>3.1347962382445145E-2</v>
      </c>
      <c r="W52" s="15"/>
      <c r="X52" s="15"/>
      <c r="Y52" s="15">
        <f>VLOOKUP(A:A,[1]TDSheet!$A:$Y,25,0)</f>
        <v>88</v>
      </c>
      <c r="Z52" s="15">
        <f>VLOOKUP(A:A,[1]TDSheet!$A:$Z,26,0)</f>
        <v>75</v>
      </c>
      <c r="AA52" s="15">
        <f>VLOOKUP(A:A,[1]TDSheet!$A:$AA,27,0)</f>
        <v>83.8</v>
      </c>
      <c r="AB52" s="15">
        <v>0</v>
      </c>
      <c r="AC52" s="15" t="str">
        <f>VLOOKUP(A:A,[1]TDSheet!$A:$AC,29,0)</f>
        <v>зав выв</v>
      </c>
      <c r="AD52" s="15" t="e">
        <f>VLOOKUP(A:A,[1]TDSheet!$A:$AD,30,0)</f>
        <v>#N/A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829</v>
      </c>
      <c r="D53" s="8">
        <v>740</v>
      </c>
      <c r="E53" s="8">
        <v>1145</v>
      </c>
      <c r="F53" s="8">
        <v>396</v>
      </c>
      <c r="G53" s="1">
        <f>VLOOKUP(A:A,[1]TDSheet!$A:$G,7,0)</f>
        <v>0.1</v>
      </c>
      <c r="H53" s="1">
        <f>VLOOKUP(A:A,[1]TDSheet!$A:$H,8,0)</f>
        <v>60</v>
      </c>
      <c r="I53" s="15">
        <f>VLOOKUP(A:A,[2]TDSheet!$A:$F,6,0)</f>
        <v>1157</v>
      </c>
      <c r="J53" s="15">
        <f t="shared" si="8"/>
        <v>-12</v>
      </c>
      <c r="K53" s="15">
        <f>VLOOKUP(A:A,[1]TDSheet!$A:$L,12,0)</f>
        <v>280</v>
      </c>
      <c r="L53" s="15">
        <f>VLOOKUP(A:A,[1]TDSheet!$A:$M,13,0)</f>
        <v>140</v>
      </c>
      <c r="M53" s="15">
        <f>VLOOKUP(A:A,[1]TDSheet!$A:$T,20,0)</f>
        <v>420</v>
      </c>
      <c r="N53" s="15"/>
      <c r="O53" s="15"/>
      <c r="P53" s="15"/>
      <c r="Q53" s="15"/>
      <c r="R53" s="15"/>
      <c r="S53" s="15">
        <f t="shared" si="9"/>
        <v>229</v>
      </c>
      <c r="T53" s="17"/>
      <c r="U53" s="18">
        <f t="shared" si="10"/>
        <v>5.3973799126637552</v>
      </c>
      <c r="V53" s="15">
        <f t="shared" si="11"/>
        <v>1.7292576419213974</v>
      </c>
      <c r="W53" s="15"/>
      <c r="X53" s="15"/>
      <c r="Y53" s="15">
        <f>VLOOKUP(A:A,[1]TDSheet!$A:$Y,25,0)</f>
        <v>242.2</v>
      </c>
      <c r="Z53" s="15">
        <f>VLOOKUP(A:A,[1]TDSheet!$A:$Z,26,0)</f>
        <v>218.8</v>
      </c>
      <c r="AA53" s="15">
        <f>VLOOKUP(A:A,[1]TDSheet!$A:$AA,27,0)</f>
        <v>198.2</v>
      </c>
      <c r="AB53" s="15">
        <f>VLOOKUP(A:A,[3]TDSheet!$A:$D,4,0)</f>
        <v>281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2"/>
        <v>0</v>
      </c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334</v>
      </c>
      <c r="D54" s="8">
        <v>1332</v>
      </c>
      <c r="E54" s="8">
        <v>1151</v>
      </c>
      <c r="F54" s="8">
        <v>459</v>
      </c>
      <c r="G54" s="1">
        <f>VLOOKUP(A:A,[1]TDSheet!$A:$G,7,0)</f>
        <v>0.1</v>
      </c>
      <c r="H54" s="1">
        <f>VLOOKUP(A:A,[1]TDSheet!$A:$H,8,0)</f>
        <v>60</v>
      </c>
      <c r="I54" s="15">
        <f>VLOOKUP(A:A,[2]TDSheet!$A:$F,6,0)</f>
        <v>1170</v>
      </c>
      <c r="J54" s="15">
        <f t="shared" si="8"/>
        <v>-19</v>
      </c>
      <c r="K54" s="15">
        <f>VLOOKUP(A:A,[1]TDSheet!$A:$L,12,0)</f>
        <v>140</v>
      </c>
      <c r="L54" s="15">
        <f>VLOOKUP(A:A,[1]TDSheet!$A:$M,13,0)</f>
        <v>280</v>
      </c>
      <c r="M54" s="15">
        <f>VLOOKUP(A:A,[1]TDSheet!$A:$T,20,0)</f>
        <v>280</v>
      </c>
      <c r="N54" s="15"/>
      <c r="O54" s="15"/>
      <c r="P54" s="15"/>
      <c r="Q54" s="15"/>
      <c r="R54" s="15"/>
      <c r="S54" s="15">
        <f t="shared" si="9"/>
        <v>230.2</v>
      </c>
      <c r="T54" s="17">
        <v>140</v>
      </c>
      <c r="U54" s="18">
        <f t="shared" si="10"/>
        <v>5.6429192006950482</v>
      </c>
      <c r="V54" s="15">
        <f t="shared" si="11"/>
        <v>1.9939183318853173</v>
      </c>
      <c r="W54" s="15"/>
      <c r="X54" s="15"/>
      <c r="Y54" s="15">
        <f>VLOOKUP(A:A,[1]TDSheet!$A:$Y,25,0)</f>
        <v>167.2</v>
      </c>
      <c r="Z54" s="15">
        <f>VLOOKUP(A:A,[1]TDSheet!$A:$Z,26,0)</f>
        <v>161</v>
      </c>
      <c r="AA54" s="15">
        <f>VLOOKUP(A:A,[1]TDSheet!$A:$AA,27,0)</f>
        <v>191.6</v>
      </c>
      <c r="AB54" s="15">
        <f>VLOOKUP(A:A,[3]TDSheet!$A:$D,4,0)</f>
        <v>227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2"/>
        <v>14</v>
      </c>
      <c r="AF54" s="15"/>
      <c r="AG54" s="15"/>
    </row>
    <row r="55" spans="1:33" s="1" customFormat="1" ht="11.1" customHeight="1" outlineLevel="1" x14ac:dyDescent="0.2">
      <c r="A55" s="7" t="s">
        <v>82</v>
      </c>
      <c r="B55" s="7" t="s">
        <v>9</v>
      </c>
      <c r="C55" s="8"/>
      <c r="D55" s="8">
        <v>38.69</v>
      </c>
      <c r="E55" s="8">
        <v>9.7100000000000009</v>
      </c>
      <c r="F55" s="8">
        <v>28.98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10</v>
      </c>
      <c r="J55" s="15">
        <f t="shared" si="8"/>
        <v>-0.28999999999999915</v>
      </c>
      <c r="K55" s="15">
        <f>VLOOKUP(A:A,[1]TDSheet!$A:$L,12,0)</f>
        <v>0</v>
      </c>
      <c r="L55" s="15">
        <f>VLOOKUP(A:A,[1]TDSheet!$A:$M,13,0)</f>
        <v>0</v>
      </c>
      <c r="M55" s="15">
        <f>VLOOKUP(A:A,[1]TDSheet!$A:$T,20,0)</f>
        <v>20</v>
      </c>
      <c r="N55" s="15"/>
      <c r="O55" s="15"/>
      <c r="P55" s="15"/>
      <c r="Q55" s="15"/>
      <c r="R55" s="15"/>
      <c r="S55" s="15">
        <f t="shared" si="9"/>
        <v>1.9420000000000002</v>
      </c>
      <c r="T55" s="17"/>
      <c r="U55" s="18">
        <f t="shared" si="10"/>
        <v>25.221421215242017</v>
      </c>
      <c r="V55" s="15">
        <f t="shared" si="11"/>
        <v>14.922760041194644</v>
      </c>
      <c r="W55" s="15"/>
      <c r="X55" s="15"/>
      <c r="Y55" s="15">
        <f>VLOOKUP(A:A,[1]TDSheet!$A:$Y,25,0)</f>
        <v>0</v>
      </c>
      <c r="Z55" s="15">
        <f>VLOOKUP(A:A,[1]TDSheet!$A:$Z,26,0)</f>
        <v>0</v>
      </c>
      <c r="AA55" s="15">
        <f>VLOOKUP(A:A,[1]TDSheet!$A:$AA,27,0)</f>
        <v>0</v>
      </c>
      <c r="AB55" s="15">
        <v>0</v>
      </c>
      <c r="AC55" s="15" t="e">
        <f>VLOOKUP(A:A,[1]TDSheet!$A:$AC,29,0)</f>
        <v>#N/A</v>
      </c>
      <c r="AD55" s="15" t="e">
        <f>VLOOKUP(A:A,[1]TDSheet!$A:$AD,30,0)</f>
        <v>#N/A</v>
      </c>
      <c r="AE55" s="15">
        <f t="shared" si="12"/>
        <v>0</v>
      </c>
      <c r="AF55" s="15"/>
      <c r="AG55" s="15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159</v>
      </c>
      <c r="D56" s="8">
        <v>258</v>
      </c>
      <c r="E56" s="8">
        <v>261</v>
      </c>
      <c r="F56" s="8">
        <v>140</v>
      </c>
      <c r="G56" s="1">
        <f>VLOOKUP(A:A,[1]TDSheet!$A:$G,7,0)</f>
        <v>0.4</v>
      </c>
      <c r="H56" s="1">
        <f>VLOOKUP(A:A,[1]TDSheet!$A:$H,8,0)</f>
        <v>30</v>
      </c>
      <c r="I56" s="15">
        <f>VLOOKUP(A:A,[2]TDSheet!$A:$F,6,0)</f>
        <v>281</v>
      </c>
      <c r="J56" s="15">
        <f t="shared" si="8"/>
        <v>-20</v>
      </c>
      <c r="K56" s="15">
        <f>VLOOKUP(A:A,[1]TDSheet!$A:$L,12,0)</f>
        <v>60</v>
      </c>
      <c r="L56" s="15">
        <f>VLOOKUP(A:A,[1]TDSheet!$A:$M,13,0)</f>
        <v>60</v>
      </c>
      <c r="M56" s="15">
        <f>VLOOKUP(A:A,[1]TDSheet!$A:$T,20,0)</f>
        <v>0</v>
      </c>
      <c r="N56" s="15"/>
      <c r="O56" s="15"/>
      <c r="P56" s="15"/>
      <c r="Q56" s="15"/>
      <c r="R56" s="15"/>
      <c r="S56" s="15">
        <f t="shared" si="9"/>
        <v>52.2</v>
      </c>
      <c r="T56" s="17"/>
      <c r="U56" s="18">
        <f t="shared" si="10"/>
        <v>4.980842911877394</v>
      </c>
      <c r="V56" s="15">
        <f t="shared" si="11"/>
        <v>2.6819923371647509</v>
      </c>
      <c r="W56" s="15"/>
      <c r="X56" s="15"/>
      <c r="Y56" s="15">
        <f>VLOOKUP(A:A,[1]TDSheet!$A:$Y,25,0)</f>
        <v>52.4</v>
      </c>
      <c r="Z56" s="15">
        <f>VLOOKUP(A:A,[1]TDSheet!$A:$Z,26,0)</f>
        <v>62.4</v>
      </c>
      <c r="AA56" s="15">
        <f>VLOOKUP(A:A,[1]TDSheet!$A:$AA,27,0)</f>
        <v>52.8</v>
      </c>
      <c r="AB56" s="15">
        <f>VLOOKUP(A:A,[3]TDSheet!$A:$D,4,0)</f>
        <v>70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2"/>
        <v>0</v>
      </c>
      <c r="AF56" s="15"/>
      <c r="AG56" s="15"/>
    </row>
    <row r="57" spans="1:33" s="1" customFormat="1" ht="11.1" customHeight="1" outlineLevel="1" x14ac:dyDescent="0.2">
      <c r="A57" s="7" t="s">
        <v>58</v>
      </c>
      <c r="B57" s="7" t="s">
        <v>9</v>
      </c>
      <c r="C57" s="8">
        <v>265.40699999999998</v>
      </c>
      <c r="D57" s="8">
        <v>442.61200000000002</v>
      </c>
      <c r="E57" s="8">
        <v>460.65699999999998</v>
      </c>
      <c r="F57" s="8">
        <v>243.386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470.1</v>
      </c>
      <c r="J57" s="15">
        <f t="shared" si="8"/>
        <v>-9.4430000000000405</v>
      </c>
      <c r="K57" s="15">
        <f>VLOOKUP(A:A,[1]TDSheet!$A:$L,12,0)</f>
        <v>100</v>
      </c>
      <c r="L57" s="15">
        <f>VLOOKUP(A:A,[1]TDSheet!$A:$M,13,0)</f>
        <v>100</v>
      </c>
      <c r="M57" s="15">
        <f>VLOOKUP(A:A,[1]TDSheet!$A:$T,20,0)</f>
        <v>60</v>
      </c>
      <c r="N57" s="15"/>
      <c r="O57" s="15"/>
      <c r="P57" s="15"/>
      <c r="Q57" s="15"/>
      <c r="R57" s="15"/>
      <c r="S57" s="15">
        <f t="shared" si="9"/>
        <v>92.131399999999999</v>
      </c>
      <c r="T57" s="17"/>
      <c r="U57" s="18">
        <f t="shared" si="10"/>
        <v>5.4637832487078235</v>
      </c>
      <c r="V57" s="15">
        <f t="shared" si="11"/>
        <v>2.6417269248052238</v>
      </c>
      <c r="W57" s="15"/>
      <c r="X57" s="15"/>
      <c r="Y57" s="15">
        <f>VLOOKUP(A:A,[1]TDSheet!$A:$Y,25,0)</f>
        <v>89.034000000000006</v>
      </c>
      <c r="Z57" s="15">
        <f>VLOOKUP(A:A,[1]TDSheet!$A:$Z,26,0)</f>
        <v>88.124600000000001</v>
      </c>
      <c r="AA57" s="15">
        <f>VLOOKUP(A:A,[1]TDSheet!$A:$AA,27,0)</f>
        <v>84.830200000000005</v>
      </c>
      <c r="AB57" s="15">
        <f>VLOOKUP(A:A,[3]TDSheet!$A:$D,4,0)</f>
        <v>89.361999999999995</v>
      </c>
      <c r="AC57" s="15">
        <f>VLOOKUP(A:A,[1]TDSheet!$A:$AC,29,0)</f>
        <v>0</v>
      </c>
      <c r="AD57" s="15" t="e">
        <f>VLOOKUP(A:A,[1]TDSheet!$A:$AD,30,0)</f>
        <v>#N/A</v>
      </c>
      <c r="AE57" s="15">
        <f t="shared" si="12"/>
        <v>0</v>
      </c>
      <c r="AF57" s="15"/>
      <c r="AG57" s="15"/>
    </row>
    <row r="58" spans="1:33" s="1" customFormat="1" ht="11.1" customHeight="1" outlineLevel="1" x14ac:dyDescent="0.2">
      <c r="A58" s="7" t="s">
        <v>83</v>
      </c>
      <c r="B58" s="7" t="s">
        <v>8</v>
      </c>
      <c r="C58" s="8"/>
      <c r="D58" s="8">
        <v>1325</v>
      </c>
      <c r="E58" s="8">
        <v>573</v>
      </c>
      <c r="F58" s="8">
        <v>727.47199999999998</v>
      </c>
      <c r="G58" s="1">
        <f>VLOOKUP(A:A,[1]TDSheet!$A:$G,7,0)</f>
        <v>0.1</v>
      </c>
      <c r="H58" s="1" t="e">
        <f>VLOOKUP(A:A,[1]TDSheet!$A:$H,8,0)</f>
        <v>#N/A</v>
      </c>
      <c r="I58" s="15">
        <f>VLOOKUP(A:A,[2]TDSheet!$A:$F,6,0)</f>
        <v>600</v>
      </c>
      <c r="J58" s="15">
        <f t="shared" si="8"/>
        <v>-27</v>
      </c>
      <c r="K58" s="15">
        <f>VLOOKUP(A:A,[1]TDSheet!$A:$L,12,0)</f>
        <v>300</v>
      </c>
      <c r="L58" s="15">
        <f>VLOOKUP(A:A,[1]TDSheet!$A:$M,13,0)</f>
        <v>200</v>
      </c>
      <c r="M58" s="15">
        <f>VLOOKUP(A:A,[1]TDSheet!$A:$T,20,0)</f>
        <v>0</v>
      </c>
      <c r="N58" s="15"/>
      <c r="O58" s="15"/>
      <c r="P58" s="15"/>
      <c r="Q58" s="15"/>
      <c r="R58" s="15"/>
      <c r="S58" s="15">
        <f t="shared" si="9"/>
        <v>114.6</v>
      </c>
      <c r="T58" s="17"/>
      <c r="U58" s="18">
        <f t="shared" si="10"/>
        <v>10.710924956369983</v>
      </c>
      <c r="V58" s="15">
        <f t="shared" si="11"/>
        <v>6.3479232111692845</v>
      </c>
      <c r="W58" s="15"/>
      <c r="X58" s="15"/>
      <c r="Y58" s="15">
        <f>VLOOKUP(A:A,[1]TDSheet!$A:$Y,25,0)</f>
        <v>0</v>
      </c>
      <c r="Z58" s="15">
        <f>VLOOKUP(A:A,[1]TDSheet!$A:$Z,26,0)</f>
        <v>0</v>
      </c>
      <c r="AA58" s="15">
        <f>VLOOKUP(A:A,[1]TDSheet!$A:$AA,27,0)</f>
        <v>0</v>
      </c>
      <c r="AB58" s="15">
        <f>VLOOKUP(A:A,[3]TDSheet!$A:$D,4,0)</f>
        <v>191</v>
      </c>
      <c r="AC58" s="15" t="str">
        <f>VLOOKUP(A:A,[1]TDSheet!$A:$AC,29,0)</f>
        <v>костик</v>
      </c>
      <c r="AD58" s="15" t="e">
        <f>VLOOKUP(A:A,[1]TDSheet!$A:$AD,30,0)</f>
        <v>#N/A</v>
      </c>
      <c r="AE58" s="15">
        <f t="shared" si="12"/>
        <v>0</v>
      </c>
      <c r="AF58" s="15"/>
      <c r="AG58" s="15"/>
    </row>
    <row r="59" spans="1:33" s="1" customFormat="1" ht="11.1" customHeight="1" outlineLevel="1" x14ac:dyDescent="0.2">
      <c r="A59" s="7" t="s">
        <v>59</v>
      </c>
      <c r="B59" s="7" t="s">
        <v>8</v>
      </c>
      <c r="C59" s="8">
        <v>56</v>
      </c>
      <c r="D59" s="8">
        <v>240</v>
      </c>
      <c r="E59" s="8">
        <v>227</v>
      </c>
      <c r="F59" s="8">
        <v>69</v>
      </c>
      <c r="G59" s="1">
        <f>VLOOKUP(A:A,[1]TDSheet!$A:$G,7,0)</f>
        <v>0.28000000000000003</v>
      </c>
      <c r="H59" s="1">
        <f>VLOOKUP(A:A,[1]TDSheet!$A:$H,8,0)</f>
        <v>45</v>
      </c>
      <c r="I59" s="15">
        <f>VLOOKUP(A:A,[2]TDSheet!$A:$F,6,0)</f>
        <v>227</v>
      </c>
      <c r="J59" s="15">
        <f t="shared" si="8"/>
        <v>0</v>
      </c>
      <c r="K59" s="15">
        <f>VLOOKUP(A:A,[1]TDSheet!$A:$L,12,0)</f>
        <v>40</v>
      </c>
      <c r="L59" s="15">
        <f>VLOOKUP(A:A,[1]TDSheet!$A:$M,13,0)</f>
        <v>40</v>
      </c>
      <c r="M59" s="15">
        <f>VLOOKUP(A:A,[1]TDSheet!$A:$T,20,0)</f>
        <v>40</v>
      </c>
      <c r="N59" s="15"/>
      <c r="O59" s="15"/>
      <c r="P59" s="15"/>
      <c r="Q59" s="15"/>
      <c r="R59" s="15"/>
      <c r="S59" s="15">
        <f t="shared" si="9"/>
        <v>45.4</v>
      </c>
      <c r="T59" s="17"/>
      <c r="U59" s="18">
        <f t="shared" si="10"/>
        <v>4.1629955947136565</v>
      </c>
      <c r="V59" s="15">
        <f t="shared" si="11"/>
        <v>1.5198237885462555</v>
      </c>
      <c r="W59" s="15"/>
      <c r="X59" s="15"/>
      <c r="Y59" s="15">
        <f>VLOOKUP(A:A,[1]TDSheet!$A:$Y,25,0)</f>
        <v>49.4</v>
      </c>
      <c r="Z59" s="15">
        <f>VLOOKUP(A:A,[1]TDSheet!$A:$Z,26,0)</f>
        <v>41</v>
      </c>
      <c r="AA59" s="15">
        <f>VLOOKUP(A:A,[1]TDSheet!$A:$AA,27,0)</f>
        <v>44</v>
      </c>
      <c r="AB59" s="15">
        <f>VLOOKUP(A:A,[3]TDSheet!$A:$D,4,0)</f>
        <v>11</v>
      </c>
      <c r="AC59" s="15" t="str">
        <f>VLOOKUP(A:A,[1]TDSheet!$A:$AC,29,0)</f>
        <v>мин</v>
      </c>
      <c r="AD59" s="15" t="e">
        <f>VLOOKUP(A:A,[1]TDSheet!$A:$AD,30,0)</f>
        <v>#N/A</v>
      </c>
      <c r="AE59" s="15">
        <f t="shared" si="12"/>
        <v>0</v>
      </c>
      <c r="AF59" s="15"/>
      <c r="AG59" s="15"/>
    </row>
    <row r="60" spans="1:33" s="1" customFormat="1" ht="11.1" customHeight="1" outlineLevel="1" x14ac:dyDescent="0.2">
      <c r="A60" s="7" t="s">
        <v>60</v>
      </c>
      <c r="B60" s="7" t="s">
        <v>9</v>
      </c>
      <c r="C60" s="8">
        <v>29.532</v>
      </c>
      <c r="D60" s="8">
        <v>19.187999999999999</v>
      </c>
      <c r="E60" s="8">
        <v>28.460999999999999</v>
      </c>
      <c r="F60" s="8">
        <v>20.259</v>
      </c>
      <c r="G60" s="1">
        <f>VLOOKUP(A:A,[1]TDSheet!$A:$G,7,0)</f>
        <v>1</v>
      </c>
      <c r="H60" s="1">
        <f>VLOOKUP(A:A,[1]TDSheet!$A:$H,8,0)</f>
        <v>45</v>
      </c>
      <c r="I60" s="15">
        <f>VLOOKUP(A:A,[2]TDSheet!$A:$F,6,0)</f>
        <v>27</v>
      </c>
      <c r="J60" s="15">
        <f t="shared" si="8"/>
        <v>1.4609999999999985</v>
      </c>
      <c r="K60" s="15">
        <f>VLOOKUP(A:A,[1]TDSheet!$A:$L,12,0)</f>
        <v>0</v>
      </c>
      <c r="L60" s="15">
        <f>VLOOKUP(A:A,[1]TDSheet!$A:$M,13,0)</f>
        <v>20</v>
      </c>
      <c r="M60" s="15">
        <f>VLOOKUP(A:A,[1]TDSheet!$A:$T,20,0)</f>
        <v>0</v>
      </c>
      <c r="N60" s="15"/>
      <c r="O60" s="15"/>
      <c r="P60" s="15"/>
      <c r="Q60" s="15"/>
      <c r="R60" s="15"/>
      <c r="S60" s="15">
        <f t="shared" si="9"/>
        <v>5.6921999999999997</v>
      </c>
      <c r="T60" s="17"/>
      <c r="U60" s="18">
        <f t="shared" si="10"/>
        <v>7.072660834123889</v>
      </c>
      <c r="V60" s="15">
        <f t="shared" si="11"/>
        <v>3.5590808474754931</v>
      </c>
      <c r="W60" s="15"/>
      <c r="X60" s="15"/>
      <c r="Y60" s="15">
        <f>VLOOKUP(A:A,[1]TDSheet!$A:$Y,25,0)</f>
        <v>5.2304000000000004</v>
      </c>
      <c r="Z60" s="15">
        <f>VLOOKUP(A:A,[1]TDSheet!$A:$Z,26,0)</f>
        <v>3.3801999999999999</v>
      </c>
      <c r="AA60" s="15">
        <f>VLOOKUP(A:A,[1]TDSheet!$A:$AA,27,0)</f>
        <v>5.4432</v>
      </c>
      <c r="AB60" s="15">
        <f>VLOOKUP(A:A,[3]TDSheet!$A:$D,4,0)</f>
        <v>1.0900000000000001</v>
      </c>
      <c r="AC60" s="15" t="str">
        <f>VLOOKUP(A:A,[1]TDSheet!$A:$AC,29,0)</f>
        <v>мин</v>
      </c>
      <c r="AD60" s="15" t="str">
        <f>VLOOKUP(A:A,[1]TDSheet!$A:$AD,30,0)</f>
        <v>не зак</v>
      </c>
      <c r="AE60" s="15">
        <f t="shared" si="12"/>
        <v>0</v>
      </c>
      <c r="AF60" s="15"/>
      <c r="AG60" s="15"/>
    </row>
    <row r="61" spans="1:33" s="1" customFormat="1" ht="11.1" customHeight="1" outlineLevel="1" x14ac:dyDescent="0.2">
      <c r="A61" s="7" t="s">
        <v>61</v>
      </c>
      <c r="B61" s="7" t="s">
        <v>8</v>
      </c>
      <c r="C61" s="8">
        <v>219</v>
      </c>
      <c r="D61" s="8">
        <v>175</v>
      </c>
      <c r="E61" s="8">
        <v>144</v>
      </c>
      <c r="F61" s="8">
        <v>243</v>
      </c>
      <c r="G61" s="1">
        <f>VLOOKUP(A:A,[1]TDSheet!$A:$G,7,0)</f>
        <v>0.09</v>
      </c>
      <c r="H61" s="1">
        <f>VLOOKUP(A:A,[1]TDSheet!$A:$H,8,0)</f>
        <v>45</v>
      </c>
      <c r="I61" s="15">
        <f>VLOOKUP(A:A,[2]TDSheet!$A:$F,6,0)</f>
        <v>151</v>
      </c>
      <c r="J61" s="15">
        <f t="shared" si="8"/>
        <v>-7</v>
      </c>
      <c r="K61" s="15">
        <f>VLOOKUP(A:A,[1]TDSheet!$A:$L,12,0)</f>
        <v>0</v>
      </c>
      <c r="L61" s="15">
        <f>VLOOKUP(A:A,[1]TDSheet!$A:$M,13,0)</f>
        <v>40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9"/>
        <v>28.8</v>
      </c>
      <c r="T61" s="17"/>
      <c r="U61" s="18">
        <f t="shared" si="10"/>
        <v>9.8263888888888893</v>
      </c>
      <c r="V61" s="15">
        <f t="shared" si="11"/>
        <v>8.4375</v>
      </c>
      <c r="W61" s="15"/>
      <c r="X61" s="15"/>
      <c r="Y61" s="15">
        <f>VLOOKUP(A:A,[1]TDSheet!$A:$Y,25,0)</f>
        <v>70.8</v>
      </c>
      <c r="Z61" s="15">
        <f>VLOOKUP(A:A,[1]TDSheet!$A:$Z,26,0)</f>
        <v>45.8</v>
      </c>
      <c r="AA61" s="15">
        <f>VLOOKUP(A:A,[1]TDSheet!$A:$AA,27,0)</f>
        <v>42</v>
      </c>
      <c r="AB61" s="15">
        <f>VLOOKUP(A:A,[3]TDSheet!$A:$D,4,0)</f>
        <v>31</v>
      </c>
      <c r="AC61" s="15">
        <f>VLOOKUP(A:A,[1]TDSheet!$A:$AC,29,0)</f>
        <v>0</v>
      </c>
      <c r="AD61" s="15" t="e">
        <f>VLOOKUP(A:A,[1]TDSheet!$A:$AD,30,0)</f>
        <v>#N/A</v>
      </c>
      <c r="AE61" s="15">
        <f t="shared" si="12"/>
        <v>0</v>
      </c>
      <c r="AF61" s="15"/>
      <c r="AG61" s="15"/>
    </row>
    <row r="62" spans="1:33" s="1" customFormat="1" ht="11.1" customHeight="1" outlineLevel="1" x14ac:dyDescent="0.2">
      <c r="A62" s="7" t="s">
        <v>62</v>
      </c>
      <c r="B62" s="7" t="s">
        <v>9</v>
      </c>
      <c r="C62" s="8">
        <v>117.934</v>
      </c>
      <c r="D62" s="8">
        <v>109.753</v>
      </c>
      <c r="E62" s="8">
        <v>154.161</v>
      </c>
      <c r="F62" s="8">
        <v>69.388999999999996</v>
      </c>
      <c r="G62" s="1">
        <f>VLOOKUP(A:A,[1]TDSheet!$A:$G,7,0)</f>
        <v>1</v>
      </c>
      <c r="H62" s="1">
        <f>VLOOKUP(A:A,[1]TDSheet!$A:$H,8,0)</f>
        <v>45</v>
      </c>
      <c r="I62" s="15">
        <f>VLOOKUP(A:A,[2]TDSheet!$A:$F,6,0)</f>
        <v>151.1</v>
      </c>
      <c r="J62" s="15">
        <f t="shared" si="8"/>
        <v>3.061000000000007</v>
      </c>
      <c r="K62" s="15">
        <f>VLOOKUP(A:A,[1]TDSheet!$A:$L,12,0)</f>
        <v>40</v>
      </c>
      <c r="L62" s="15">
        <f>VLOOKUP(A:A,[1]TDSheet!$A:$M,13,0)</f>
        <v>30</v>
      </c>
      <c r="M62" s="15">
        <f>VLOOKUP(A:A,[1]TDSheet!$A:$T,20,0)</f>
        <v>40</v>
      </c>
      <c r="N62" s="15"/>
      <c r="O62" s="15"/>
      <c r="P62" s="15"/>
      <c r="Q62" s="15"/>
      <c r="R62" s="15"/>
      <c r="S62" s="15">
        <f t="shared" si="9"/>
        <v>30.8322</v>
      </c>
      <c r="T62" s="17"/>
      <c r="U62" s="18">
        <f t="shared" si="10"/>
        <v>5.818235481087954</v>
      </c>
      <c r="V62" s="15">
        <f t="shared" si="11"/>
        <v>2.2505367764869195</v>
      </c>
      <c r="W62" s="15"/>
      <c r="X62" s="15"/>
      <c r="Y62" s="15">
        <f>VLOOKUP(A:A,[1]TDSheet!$A:$Y,25,0)</f>
        <v>27.0322</v>
      </c>
      <c r="Z62" s="15">
        <f>VLOOKUP(A:A,[1]TDSheet!$A:$Z,26,0)</f>
        <v>32.0458</v>
      </c>
      <c r="AA62" s="15">
        <f>VLOOKUP(A:A,[1]TDSheet!$A:$AA,27,0)</f>
        <v>28.4206</v>
      </c>
      <c r="AB62" s="15">
        <f>VLOOKUP(A:A,[3]TDSheet!$A:$D,4,0)</f>
        <v>23.425000000000001</v>
      </c>
      <c r="AC62" s="15" t="str">
        <f>VLOOKUP(A:A,[1]TDSheet!$A:$AC,29,0)</f>
        <v>?</v>
      </c>
      <c r="AD62" s="15" t="e">
        <f>VLOOKUP(A:A,[1]TDSheet!$A:$AD,30,0)</f>
        <v>#N/A</v>
      </c>
      <c r="AE62" s="15">
        <f t="shared" si="12"/>
        <v>0</v>
      </c>
      <c r="AF62" s="15"/>
      <c r="AG62" s="15"/>
    </row>
    <row r="63" spans="1:33" s="1" customFormat="1" ht="11.1" customHeight="1" outlineLevel="1" x14ac:dyDescent="0.2">
      <c r="A63" s="7" t="s">
        <v>63</v>
      </c>
      <c r="B63" s="7" t="s">
        <v>8</v>
      </c>
      <c r="C63" s="8">
        <v>248</v>
      </c>
      <c r="D63" s="8">
        <v>1077</v>
      </c>
      <c r="E63" s="8">
        <v>576</v>
      </c>
      <c r="F63" s="8">
        <v>731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594</v>
      </c>
      <c r="J63" s="15">
        <f t="shared" si="8"/>
        <v>-18</v>
      </c>
      <c r="K63" s="15">
        <f>VLOOKUP(A:A,[1]TDSheet!$A:$L,12,0)</f>
        <v>360</v>
      </c>
      <c r="L63" s="15">
        <f>VLOOKUP(A:A,[1]TDSheet!$A:$M,13,0)</f>
        <v>160</v>
      </c>
      <c r="M63" s="15">
        <f>VLOOKUP(A:A,[1]TDSheet!$A:$T,20,0)</f>
        <v>120</v>
      </c>
      <c r="N63" s="15"/>
      <c r="O63" s="15"/>
      <c r="P63" s="15"/>
      <c r="Q63" s="15"/>
      <c r="R63" s="15"/>
      <c r="S63" s="15">
        <f t="shared" si="9"/>
        <v>115.2</v>
      </c>
      <c r="T63" s="17"/>
      <c r="U63" s="18">
        <f t="shared" si="10"/>
        <v>11.901041666666666</v>
      </c>
      <c r="V63" s="15">
        <f t="shared" si="11"/>
        <v>6.3454861111111107</v>
      </c>
      <c r="W63" s="15"/>
      <c r="X63" s="15"/>
      <c r="Y63" s="15">
        <f>VLOOKUP(A:A,[1]TDSheet!$A:$Y,25,0)</f>
        <v>183.8</v>
      </c>
      <c r="Z63" s="15">
        <f>VLOOKUP(A:A,[1]TDSheet!$A:$Z,26,0)</f>
        <v>114.8</v>
      </c>
      <c r="AA63" s="15">
        <f>VLOOKUP(A:A,[1]TDSheet!$A:$AA,27,0)</f>
        <v>176.2</v>
      </c>
      <c r="AB63" s="15">
        <f>VLOOKUP(A:A,[3]TDSheet!$A:$D,4,0)</f>
        <v>123</v>
      </c>
      <c r="AC63" s="15">
        <f>VLOOKUP(A:A,[1]TDSheet!$A:$AC,29,0)</f>
        <v>0</v>
      </c>
      <c r="AD63" s="15" t="e">
        <f>VLOOKUP(A:A,[1]TDSheet!$A:$AD,30,0)</f>
        <v>#N/A</v>
      </c>
      <c r="AE63" s="15">
        <f t="shared" si="12"/>
        <v>0</v>
      </c>
      <c r="AF63" s="15"/>
      <c r="AG63" s="15"/>
    </row>
    <row r="64" spans="1:33" s="1" customFormat="1" ht="11.1" customHeight="1" outlineLevel="1" x14ac:dyDescent="0.2">
      <c r="A64" s="7" t="s">
        <v>84</v>
      </c>
      <c r="B64" s="7" t="s">
        <v>8</v>
      </c>
      <c r="C64" s="8"/>
      <c r="D64" s="8">
        <v>322</v>
      </c>
      <c r="E64" s="8">
        <v>86</v>
      </c>
      <c r="F64" s="8">
        <v>234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88</v>
      </c>
      <c r="J64" s="15">
        <f t="shared" si="8"/>
        <v>-2</v>
      </c>
      <c r="K64" s="15">
        <f>VLOOKUP(A:A,[1]TDSheet!$A:$L,12,0)</f>
        <v>0</v>
      </c>
      <c r="L64" s="15">
        <f>VLOOKUP(A:A,[1]TDSheet!$A:$M,13,0)</f>
        <v>0</v>
      </c>
      <c r="M64" s="15">
        <f>VLOOKUP(A:A,[1]TDSheet!$A:$T,20,0)</f>
        <v>0</v>
      </c>
      <c r="N64" s="15"/>
      <c r="O64" s="15"/>
      <c r="P64" s="15"/>
      <c r="Q64" s="15"/>
      <c r="R64" s="15"/>
      <c r="S64" s="15">
        <f t="shared" si="9"/>
        <v>17.2</v>
      </c>
      <c r="T64" s="17"/>
      <c r="U64" s="18">
        <f t="shared" si="10"/>
        <v>13.604651162790699</v>
      </c>
      <c r="V64" s="15">
        <f t="shared" si="11"/>
        <v>13.604651162790699</v>
      </c>
      <c r="W64" s="15"/>
      <c r="X64" s="15"/>
      <c r="Y64" s="15">
        <f>VLOOKUP(A:A,[1]TDSheet!$A:$Y,25,0)</f>
        <v>0</v>
      </c>
      <c r="Z64" s="15">
        <f>VLOOKUP(A:A,[1]TDSheet!$A:$Z,26,0)</f>
        <v>0</v>
      </c>
      <c r="AA64" s="15">
        <f>VLOOKUP(A:A,[1]TDSheet!$A:$AA,27,0)</f>
        <v>0</v>
      </c>
      <c r="AB64" s="15">
        <f>VLOOKUP(A:A,[3]TDSheet!$A:$D,4,0)</f>
        <v>18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2"/>
        <v>0</v>
      </c>
      <c r="AF64" s="15"/>
      <c r="AG64" s="15"/>
    </row>
    <row r="65" spans="1:33" s="1" customFormat="1" ht="11.1" customHeight="1" outlineLevel="1" x14ac:dyDescent="0.2">
      <c r="A65" s="7" t="s">
        <v>64</v>
      </c>
      <c r="B65" s="7" t="s">
        <v>8</v>
      </c>
      <c r="C65" s="8">
        <v>11</v>
      </c>
      <c r="D65" s="8"/>
      <c r="E65" s="8">
        <v>10</v>
      </c>
      <c r="F65" s="8">
        <v>1</v>
      </c>
      <c r="G65" s="1">
        <f>VLOOKUP(A:A,[1]TDSheet!$A:$G,7,0)</f>
        <v>0</v>
      </c>
      <c r="H65" s="1">
        <f>VLOOKUP(A:A,[1]TDSheet!$A:$H,8,0)</f>
        <v>60</v>
      </c>
      <c r="I65" s="15">
        <f>VLOOKUP(A:A,[2]TDSheet!$A:$F,6,0)</f>
        <v>10</v>
      </c>
      <c r="J65" s="15">
        <f t="shared" si="8"/>
        <v>0</v>
      </c>
      <c r="K65" s="15">
        <f>VLOOKUP(A:A,[1]TDSheet!$A:$L,12,0)</f>
        <v>0</v>
      </c>
      <c r="L65" s="15">
        <f>VLOOKUP(A:A,[1]TDSheet!$A:$M,13,0)</f>
        <v>0</v>
      </c>
      <c r="M65" s="15">
        <f>VLOOKUP(A:A,[1]TDSheet!$A:$T,20,0)</f>
        <v>0</v>
      </c>
      <c r="N65" s="15"/>
      <c r="O65" s="15"/>
      <c r="P65" s="15"/>
      <c r="Q65" s="15"/>
      <c r="R65" s="15"/>
      <c r="S65" s="15">
        <f t="shared" si="9"/>
        <v>2</v>
      </c>
      <c r="T65" s="17"/>
      <c r="U65" s="18">
        <f t="shared" si="10"/>
        <v>0.5</v>
      </c>
      <c r="V65" s="15">
        <f t="shared" si="11"/>
        <v>0.5</v>
      </c>
      <c r="W65" s="15"/>
      <c r="X65" s="15"/>
      <c r="Y65" s="15">
        <f>VLOOKUP(A:A,[1]TDSheet!$A:$Y,25,0)</f>
        <v>4.8</v>
      </c>
      <c r="Z65" s="15">
        <f>VLOOKUP(A:A,[1]TDSheet!$A:$Z,26,0)</f>
        <v>6.6</v>
      </c>
      <c r="AA65" s="15">
        <f>VLOOKUP(A:A,[1]TDSheet!$A:$AA,27,0)</f>
        <v>4.4000000000000004</v>
      </c>
      <c r="AB65" s="15">
        <v>0</v>
      </c>
      <c r="AC65" s="15" t="str">
        <f>VLOOKUP(A:A,[1]TDSheet!$A:$AC,29,0)</f>
        <v>не зак</v>
      </c>
      <c r="AD65" s="15" t="str">
        <f>VLOOKUP(A:A,[1]TDSheet!$A:$AD,30,0)</f>
        <v>не зак</v>
      </c>
      <c r="AE65" s="15">
        <f t="shared" si="12"/>
        <v>0</v>
      </c>
      <c r="AF65" s="15"/>
      <c r="AG65" s="15"/>
    </row>
    <row r="66" spans="1:33" s="1" customFormat="1" ht="11.1" customHeight="1" outlineLevel="1" x14ac:dyDescent="0.2">
      <c r="A66" s="7" t="s">
        <v>65</v>
      </c>
      <c r="B66" s="7" t="s">
        <v>9</v>
      </c>
      <c r="C66" s="8">
        <v>29.367999999999999</v>
      </c>
      <c r="D66" s="8">
        <v>79.233999999999995</v>
      </c>
      <c r="E66" s="8">
        <v>80.480999999999995</v>
      </c>
      <c r="F66" s="8">
        <v>26.6</v>
      </c>
      <c r="G66" s="1">
        <f>VLOOKUP(A:A,[1]TDSheet!$A:$G,7,0)</f>
        <v>1</v>
      </c>
      <c r="H66" s="1">
        <f>VLOOKUP(A:A,[1]TDSheet!$A:$H,8,0)</f>
        <v>45</v>
      </c>
      <c r="I66" s="15">
        <f>VLOOKUP(A:A,[2]TDSheet!$A:$F,6,0)</f>
        <v>79</v>
      </c>
      <c r="J66" s="15">
        <f t="shared" si="8"/>
        <v>1.4809999999999945</v>
      </c>
      <c r="K66" s="15">
        <f>VLOOKUP(A:A,[1]TDSheet!$A:$L,12,0)</f>
        <v>0</v>
      </c>
      <c r="L66" s="15">
        <f>VLOOKUP(A:A,[1]TDSheet!$A:$M,13,0)</f>
        <v>20</v>
      </c>
      <c r="M66" s="15">
        <f>VLOOKUP(A:A,[1]TDSheet!$A:$T,20,0)</f>
        <v>30</v>
      </c>
      <c r="N66" s="15"/>
      <c r="O66" s="15"/>
      <c r="P66" s="15"/>
      <c r="Q66" s="15"/>
      <c r="R66" s="15"/>
      <c r="S66" s="15">
        <f t="shared" si="9"/>
        <v>16.0962</v>
      </c>
      <c r="T66" s="17"/>
      <c r="U66" s="18">
        <f t="shared" si="10"/>
        <v>4.7588871907655221</v>
      </c>
      <c r="V66" s="15">
        <f t="shared" si="11"/>
        <v>1.6525639591953381</v>
      </c>
      <c r="W66" s="15"/>
      <c r="X66" s="15"/>
      <c r="Y66" s="15">
        <f>VLOOKUP(A:A,[1]TDSheet!$A:$Y,25,0)</f>
        <v>13.108600000000001</v>
      </c>
      <c r="Z66" s="15">
        <f>VLOOKUP(A:A,[1]TDSheet!$A:$Z,26,0)</f>
        <v>14.037799999999999</v>
      </c>
      <c r="AA66" s="15">
        <f>VLOOKUP(A:A,[1]TDSheet!$A:$AA,27,0)</f>
        <v>12.053000000000001</v>
      </c>
      <c r="AB66" s="15">
        <f>VLOOKUP(A:A,[3]TDSheet!$A:$D,4,0)</f>
        <v>20.181999999999999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0</v>
      </c>
      <c r="AF66" s="15"/>
      <c r="AG66" s="15"/>
    </row>
    <row r="67" spans="1:33" s="1" customFormat="1" ht="11.1" customHeight="1" outlineLevel="1" x14ac:dyDescent="0.2">
      <c r="A67" s="7" t="s">
        <v>66</v>
      </c>
      <c r="B67" s="7" t="s">
        <v>8</v>
      </c>
      <c r="C67" s="8">
        <v>846</v>
      </c>
      <c r="D67" s="8">
        <v>1478</v>
      </c>
      <c r="E67" s="8">
        <v>1504</v>
      </c>
      <c r="F67" s="8">
        <v>794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1533</v>
      </c>
      <c r="J67" s="15">
        <f t="shared" si="8"/>
        <v>-29</v>
      </c>
      <c r="K67" s="15">
        <f>VLOOKUP(A:A,[1]TDSheet!$A:$L,12,0)</f>
        <v>400</v>
      </c>
      <c r="L67" s="15">
        <f>VLOOKUP(A:A,[1]TDSheet!$A:$M,13,0)</f>
        <v>280</v>
      </c>
      <c r="M67" s="15">
        <f>VLOOKUP(A:A,[1]TDSheet!$A:$T,20,0)</f>
        <v>0</v>
      </c>
      <c r="N67" s="15"/>
      <c r="O67" s="15"/>
      <c r="P67" s="15"/>
      <c r="Q67" s="15"/>
      <c r="R67" s="15"/>
      <c r="S67" s="15">
        <f t="shared" si="9"/>
        <v>300.8</v>
      </c>
      <c r="T67" s="17">
        <v>200</v>
      </c>
      <c r="U67" s="18">
        <f t="shared" si="10"/>
        <v>5.5651595744680851</v>
      </c>
      <c r="V67" s="15">
        <f t="shared" si="11"/>
        <v>2.6396276595744679</v>
      </c>
      <c r="W67" s="15"/>
      <c r="X67" s="15"/>
      <c r="Y67" s="15">
        <f>VLOOKUP(A:A,[1]TDSheet!$A:$Y,25,0)</f>
        <v>271.8</v>
      </c>
      <c r="Z67" s="15">
        <f>VLOOKUP(A:A,[1]TDSheet!$A:$Z,26,0)</f>
        <v>290.60000000000002</v>
      </c>
      <c r="AA67" s="15">
        <f>VLOOKUP(A:A,[1]TDSheet!$A:$AA,27,0)</f>
        <v>280.39999999999998</v>
      </c>
      <c r="AB67" s="15">
        <f>VLOOKUP(A:A,[3]TDSheet!$A:$D,4,0)</f>
        <v>315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2"/>
        <v>56.000000000000007</v>
      </c>
      <c r="AF67" s="15"/>
      <c r="AG67" s="15"/>
    </row>
    <row r="68" spans="1:33" s="1" customFormat="1" ht="11.1" customHeight="1" outlineLevel="1" x14ac:dyDescent="0.2">
      <c r="A68" s="7" t="s">
        <v>67</v>
      </c>
      <c r="B68" s="7" t="s">
        <v>8</v>
      </c>
      <c r="C68" s="8">
        <v>251</v>
      </c>
      <c r="D68" s="8">
        <v>726</v>
      </c>
      <c r="E68" s="8">
        <v>604</v>
      </c>
      <c r="F68" s="8">
        <v>367</v>
      </c>
      <c r="G68" s="1">
        <f>VLOOKUP(A:A,[1]TDSheet!$A:$G,7,0)</f>
        <v>0.28000000000000003</v>
      </c>
      <c r="H68" s="1">
        <f>VLOOKUP(A:A,[1]TDSheet!$A:$H,8,0)</f>
        <v>45</v>
      </c>
      <c r="I68" s="15">
        <f>VLOOKUP(A:A,[2]TDSheet!$A:$F,6,0)</f>
        <v>611</v>
      </c>
      <c r="J68" s="15">
        <f t="shared" si="8"/>
        <v>-7</v>
      </c>
      <c r="K68" s="15">
        <f>VLOOKUP(A:A,[1]TDSheet!$A:$L,12,0)</f>
        <v>0</v>
      </c>
      <c r="L68" s="15">
        <f>VLOOKUP(A:A,[1]TDSheet!$A:$M,13,0)</f>
        <v>280</v>
      </c>
      <c r="M68" s="15">
        <f>VLOOKUP(A:A,[1]TDSheet!$A:$T,20,0)</f>
        <v>120</v>
      </c>
      <c r="N68" s="15"/>
      <c r="O68" s="15"/>
      <c r="P68" s="15"/>
      <c r="Q68" s="15"/>
      <c r="R68" s="15"/>
      <c r="S68" s="15">
        <f t="shared" si="9"/>
        <v>120.8</v>
      </c>
      <c r="T68" s="17"/>
      <c r="U68" s="18">
        <f t="shared" si="10"/>
        <v>6.3493377483443707</v>
      </c>
      <c r="V68" s="15">
        <f t="shared" si="11"/>
        <v>3.0380794701986757</v>
      </c>
      <c r="W68" s="15"/>
      <c r="X68" s="15"/>
      <c r="Y68" s="15">
        <f>VLOOKUP(A:A,[1]TDSheet!$A:$Y,25,0)</f>
        <v>85.8</v>
      </c>
      <c r="Z68" s="15">
        <f>VLOOKUP(A:A,[1]TDSheet!$A:$Z,26,0)</f>
        <v>101.2</v>
      </c>
      <c r="AA68" s="15">
        <f>VLOOKUP(A:A,[1]TDSheet!$A:$AA,27,0)</f>
        <v>115.6</v>
      </c>
      <c r="AB68" s="15">
        <f>VLOOKUP(A:A,[3]TDSheet!$A:$D,4,0)</f>
        <v>107</v>
      </c>
      <c r="AC68" s="15">
        <f>VLOOKUP(A:A,[1]TDSheet!$A:$AC,29,0)</f>
        <v>0</v>
      </c>
      <c r="AD68" s="15" t="e">
        <f>VLOOKUP(A:A,[1]TDSheet!$A:$AD,30,0)</f>
        <v>#N/A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7" t="s">
        <v>68</v>
      </c>
      <c r="B69" s="7" t="s">
        <v>8</v>
      </c>
      <c r="C69" s="8">
        <v>1245</v>
      </c>
      <c r="D69" s="8">
        <v>3176</v>
      </c>
      <c r="E69" s="8">
        <v>3316</v>
      </c>
      <c r="F69" s="8">
        <v>1006</v>
      </c>
      <c r="G69" s="1">
        <f>VLOOKUP(A:A,[1]TDSheet!$A:$G,7,0)</f>
        <v>0.35</v>
      </c>
      <c r="H69" s="1">
        <f>VLOOKUP(A:A,[1]TDSheet!$A:$H,8,0)</f>
        <v>45</v>
      </c>
      <c r="I69" s="15">
        <f>VLOOKUP(A:A,[2]TDSheet!$A:$F,6,0)</f>
        <v>3427</v>
      </c>
      <c r="J69" s="15">
        <f t="shared" si="8"/>
        <v>-111</v>
      </c>
      <c r="K69" s="15">
        <f>VLOOKUP(A:A,[1]TDSheet!$A:$L,12,0)</f>
        <v>600</v>
      </c>
      <c r="L69" s="15">
        <f>VLOOKUP(A:A,[1]TDSheet!$A:$M,13,0)</f>
        <v>800</v>
      </c>
      <c r="M69" s="15">
        <f>VLOOKUP(A:A,[1]TDSheet!$A:$T,20,0)</f>
        <v>920</v>
      </c>
      <c r="N69" s="15"/>
      <c r="O69" s="15"/>
      <c r="P69" s="15"/>
      <c r="Q69" s="15"/>
      <c r="R69" s="15"/>
      <c r="S69" s="15">
        <f t="shared" si="9"/>
        <v>663.2</v>
      </c>
      <c r="T69" s="17">
        <v>600</v>
      </c>
      <c r="U69" s="18">
        <f t="shared" si="10"/>
        <v>5.9197828709288292</v>
      </c>
      <c r="V69" s="15">
        <f t="shared" si="11"/>
        <v>1.516887816646562</v>
      </c>
      <c r="W69" s="15"/>
      <c r="X69" s="15"/>
      <c r="Y69" s="15">
        <f>VLOOKUP(A:A,[1]TDSheet!$A:$Y,25,0)</f>
        <v>450.8</v>
      </c>
      <c r="Z69" s="15">
        <f>VLOOKUP(A:A,[1]TDSheet!$A:$Z,26,0)</f>
        <v>445.6</v>
      </c>
      <c r="AA69" s="15">
        <f>VLOOKUP(A:A,[1]TDSheet!$A:$AA,27,0)</f>
        <v>508.4</v>
      </c>
      <c r="AB69" s="15">
        <f>VLOOKUP(A:A,[3]TDSheet!$A:$D,4,0)</f>
        <v>440</v>
      </c>
      <c r="AC69" s="21">
        <v>0</v>
      </c>
      <c r="AD69" s="15" t="e">
        <f>VLOOKUP(A:A,[1]TDSheet!$A:$AD,30,0)</f>
        <v>#N/A</v>
      </c>
      <c r="AE69" s="15">
        <f t="shared" si="12"/>
        <v>210</v>
      </c>
      <c r="AF69" s="15"/>
      <c r="AG69" s="15"/>
    </row>
    <row r="70" spans="1:33" s="1" customFormat="1" ht="11.1" customHeight="1" outlineLevel="1" x14ac:dyDescent="0.2">
      <c r="A70" s="7" t="s">
        <v>69</v>
      </c>
      <c r="B70" s="7" t="s">
        <v>8</v>
      </c>
      <c r="C70" s="8">
        <v>1169</v>
      </c>
      <c r="D70" s="8">
        <v>2021</v>
      </c>
      <c r="E70" s="8">
        <v>2297</v>
      </c>
      <c r="F70" s="8">
        <v>855</v>
      </c>
      <c r="G70" s="1">
        <f>VLOOKUP(A:A,[1]TDSheet!$A:$G,7,0)</f>
        <v>0.28000000000000003</v>
      </c>
      <c r="H70" s="1">
        <f>VLOOKUP(A:A,[1]TDSheet!$A:$H,8,0)</f>
        <v>45</v>
      </c>
      <c r="I70" s="15">
        <f>VLOOKUP(A:A,[2]TDSheet!$A:$F,6,0)</f>
        <v>2349</v>
      </c>
      <c r="J70" s="15">
        <f t="shared" si="8"/>
        <v>-52</v>
      </c>
      <c r="K70" s="15">
        <f>VLOOKUP(A:A,[1]TDSheet!$A:$L,12,0)</f>
        <v>600</v>
      </c>
      <c r="L70" s="15">
        <f>VLOOKUP(A:A,[1]TDSheet!$A:$M,13,0)</f>
        <v>600</v>
      </c>
      <c r="M70" s="15">
        <f>VLOOKUP(A:A,[1]TDSheet!$A:$T,20,0)</f>
        <v>400</v>
      </c>
      <c r="N70" s="15"/>
      <c r="O70" s="15"/>
      <c r="P70" s="15"/>
      <c r="Q70" s="15"/>
      <c r="R70" s="15"/>
      <c r="S70" s="15">
        <f t="shared" si="9"/>
        <v>459.4</v>
      </c>
      <c r="T70" s="17"/>
      <c r="U70" s="18">
        <f t="shared" si="10"/>
        <v>5.3439268611232045</v>
      </c>
      <c r="V70" s="15">
        <f t="shared" si="11"/>
        <v>1.8611232041793644</v>
      </c>
      <c r="W70" s="15"/>
      <c r="X70" s="15"/>
      <c r="Y70" s="15">
        <f>VLOOKUP(A:A,[1]TDSheet!$A:$Y,25,0)</f>
        <v>431.2</v>
      </c>
      <c r="Z70" s="15">
        <f>VLOOKUP(A:A,[1]TDSheet!$A:$Z,26,0)</f>
        <v>389.6</v>
      </c>
      <c r="AA70" s="15">
        <f>VLOOKUP(A:A,[1]TDSheet!$A:$AA,27,0)</f>
        <v>396.4</v>
      </c>
      <c r="AB70" s="15">
        <f>VLOOKUP(A:A,[3]TDSheet!$A:$D,4,0)</f>
        <v>360</v>
      </c>
      <c r="AC70" s="15">
        <f>VLOOKUP(A:A,[1]TDSheet!$A:$AC,29,0)</f>
        <v>0</v>
      </c>
      <c r="AD70" s="15" t="e">
        <f>VLOOKUP(A:A,[1]TDSheet!$A:$AD,30,0)</f>
        <v>#N/A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70</v>
      </c>
      <c r="B71" s="7" t="s">
        <v>8</v>
      </c>
      <c r="C71" s="8">
        <v>4009</v>
      </c>
      <c r="D71" s="8">
        <v>8320</v>
      </c>
      <c r="E71" s="8">
        <v>5263</v>
      </c>
      <c r="F71" s="8">
        <v>4729</v>
      </c>
      <c r="G71" s="1">
        <f>VLOOKUP(A:A,[1]TDSheet!$A:$G,7,0)</f>
        <v>0.35</v>
      </c>
      <c r="H71" s="1">
        <f>VLOOKUP(A:A,[1]TDSheet!$A:$H,8,0)</f>
        <v>45</v>
      </c>
      <c r="I71" s="15">
        <f>VLOOKUP(A:A,[2]TDSheet!$A:$F,6,0)</f>
        <v>5345</v>
      </c>
      <c r="J71" s="15">
        <f t="shared" si="8"/>
        <v>-82</v>
      </c>
      <c r="K71" s="15">
        <f>VLOOKUP(A:A,[1]TDSheet!$A:$L,12,0)</f>
        <v>1200</v>
      </c>
      <c r="L71" s="15">
        <f>VLOOKUP(A:A,[1]TDSheet!$A:$M,13,0)</f>
        <v>2000</v>
      </c>
      <c r="M71" s="15">
        <f>VLOOKUP(A:A,[1]TDSheet!$A:$T,20,0)</f>
        <v>0</v>
      </c>
      <c r="N71" s="15"/>
      <c r="O71" s="15"/>
      <c r="P71" s="15"/>
      <c r="Q71" s="15"/>
      <c r="R71" s="15"/>
      <c r="S71" s="15">
        <f t="shared" si="9"/>
        <v>1052.5999999999999</v>
      </c>
      <c r="T71" s="17"/>
      <c r="U71" s="18">
        <f t="shared" si="10"/>
        <v>7.5327759832794987</v>
      </c>
      <c r="V71" s="15">
        <f t="shared" si="11"/>
        <v>4.4926847805434171</v>
      </c>
      <c r="W71" s="15"/>
      <c r="X71" s="15"/>
      <c r="Y71" s="15">
        <f>VLOOKUP(A:A,[1]TDSheet!$A:$Y,25,0)</f>
        <v>1192.4000000000001</v>
      </c>
      <c r="Z71" s="15">
        <f>VLOOKUP(A:A,[1]TDSheet!$A:$Z,26,0)</f>
        <v>1227.2</v>
      </c>
      <c r="AA71" s="15">
        <f>VLOOKUP(A:A,[1]TDSheet!$A:$AA,27,0)</f>
        <v>1198</v>
      </c>
      <c r="AB71" s="15">
        <f>VLOOKUP(A:A,[3]TDSheet!$A:$D,4,0)</f>
        <v>686</v>
      </c>
      <c r="AC71" s="15">
        <f>VLOOKUP(A:A,[1]TDSheet!$A:$AC,29,0)</f>
        <v>0</v>
      </c>
      <c r="AD71" s="15" t="e">
        <f>VLOOKUP(A:A,[1]TDSheet!$A:$AD,30,0)</f>
        <v>#N/A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71</v>
      </c>
      <c r="B72" s="7" t="s">
        <v>8</v>
      </c>
      <c r="C72" s="8">
        <v>181</v>
      </c>
      <c r="D72" s="8">
        <v>653</v>
      </c>
      <c r="E72" s="8">
        <v>548</v>
      </c>
      <c r="F72" s="8">
        <v>238</v>
      </c>
      <c r="G72" s="1">
        <f>VLOOKUP(A:A,[1]TDSheet!$A:$G,7,0)</f>
        <v>0.28000000000000003</v>
      </c>
      <c r="H72" s="1">
        <f>VLOOKUP(A:A,[1]TDSheet!$A:$H,8,0)</f>
        <v>45</v>
      </c>
      <c r="I72" s="15">
        <f>VLOOKUP(A:A,[2]TDSheet!$A:$F,6,0)</f>
        <v>562</v>
      </c>
      <c r="J72" s="15">
        <f t="shared" ref="J72:J86" si="13">E72-I72</f>
        <v>-14</v>
      </c>
      <c r="K72" s="15">
        <f>VLOOKUP(A:A,[1]TDSheet!$A:$L,12,0)</f>
        <v>120</v>
      </c>
      <c r="L72" s="15">
        <f>VLOOKUP(A:A,[1]TDSheet!$A:$M,13,0)</f>
        <v>200</v>
      </c>
      <c r="M72" s="15">
        <f>VLOOKUP(A:A,[1]TDSheet!$A:$T,20,0)</f>
        <v>120</v>
      </c>
      <c r="N72" s="15"/>
      <c r="O72" s="15"/>
      <c r="P72" s="15"/>
      <c r="Q72" s="15"/>
      <c r="R72" s="15"/>
      <c r="S72" s="15">
        <f t="shared" ref="S72:S86" si="14">E72/5</f>
        <v>109.6</v>
      </c>
      <c r="T72" s="17"/>
      <c r="U72" s="18">
        <f t="shared" ref="U72:U86" si="15">(F72+K72+L72+M72+T72)/S72</f>
        <v>6.1861313868613141</v>
      </c>
      <c r="V72" s="15">
        <f t="shared" ref="V72:V86" si="16">F72/S72</f>
        <v>2.1715328467153285</v>
      </c>
      <c r="W72" s="15"/>
      <c r="X72" s="15"/>
      <c r="Y72" s="15">
        <f>VLOOKUP(A:A,[1]TDSheet!$A:$Y,25,0)</f>
        <v>80.2</v>
      </c>
      <c r="Z72" s="15">
        <f>VLOOKUP(A:A,[1]TDSheet!$A:$Z,26,0)</f>
        <v>87.6</v>
      </c>
      <c r="AA72" s="15">
        <f>VLOOKUP(A:A,[1]TDSheet!$A:$AA,27,0)</f>
        <v>103.8</v>
      </c>
      <c r="AB72" s="15">
        <f>VLOOKUP(A:A,[3]TDSheet!$A:$D,4,0)</f>
        <v>85</v>
      </c>
      <c r="AC72" s="15">
        <f>VLOOKUP(A:A,[1]TDSheet!$A:$AC,29,0)</f>
        <v>0</v>
      </c>
      <c r="AD72" s="15" t="e">
        <f>VLOOKUP(A:A,[1]TDSheet!$A:$AD,30,0)</f>
        <v>#N/A</v>
      </c>
      <c r="AE72" s="15">
        <f t="shared" ref="AE72:AE86" si="17">T72*G72</f>
        <v>0</v>
      </c>
      <c r="AF72" s="15"/>
      <c r="AG72" s="15"/>
    </row>
    <row r="73" spans="1:33" s="1" customFormat="1" ht="11.1" customHeight="1" outlineLevel="1" x14ac:dyDescent="0.2">
      <c r="A73" s="7" t="s">
        <v>72</v>
      </c>
      <c r="B73" s="7" t="s">
        <v>8</v>
      </c>
      <c r="C73" s="8">
        <v>4258</v>
      </c>
      <c r="D73" s="8">
        <v>7309</v>
      </c>
      <c r="E73" s="8">
        <v>5774</v>
      </c>
      <c r="F73" s="8">
        <v>3466</v>
      </c>
      <c r="G73" s="1">
        <f>VLOOKUP(A:A,[1]TDSheet!$A:$G,7,0)</f>
        <v>0.35</v>
      </c>
      <c r="H73" s="1">
        <f>VLOOKUP(A:A,[1]TDSheet!$A:$H,8,0)</f>
        <v>45</v>
      </c>
      <c r="I73" s="15">
        <f>VLOOKUP(A:A,[2]TDSheet!$A:$F,6,0)</f>
        <v>5885</v>
      </c>
      <c r="J73" s="15">
        <f t="shared" si="13"/>
        <v>-111</v>
      </c>
      <c r="K73" s="15">
        <f>VLOOKUP(A:A,[1]TDSheet!$A:$L,12,0)</f>
        <v>1000</v>
      </c>
      <c r="L73" s="15">
        <f>VLOOKUP(A:A,[1]TDSheet!$A:$M,13,0)</f>
        <v>1600</v>
      </c>
      <c r="M73" s="15">
        <f>VLOOKUP(A:A,[1]TDSheet!$A:$T,20,0)</f>
        <v>680</v>
      </c>
      <c r="N73" s="15"/>
      <c r="O73" s="15"/>
      <c r="P73" s="15"/>
      <c r="Q73" s="15"/>
      <c r="R73" s="15"/>
      <c r="S73" s="15">
        <f t="shared" si="14"/>
        <v>1154.8</v>
      </c>
      <c r="T73" s="17"/>
      <c r="U73" s="18">
        <f t="shared" si="15"/>
        <v>5.8417041912019396</v>
      </c>
      <c r="V73" s="15">
        <f t="shared" si="16"/>
        <v>3.0013855213023901</v>
      </c>
      <c r="W73" s="15"/>
      <c r="X73" s="15"/>
      <c r="Y73" s="15">
        <f>VLOOKUP(A:A,[1]TDSheet!$A:$Y,25,0)</f>
        <v>1139</v>
      </c>
      <c r="Z73" s="15">
        <f>VLOOKUP(A:A,[1]TDSheet!$A:$Z,26,0)</f>
        <v>1221.8</v>
      </c>
      <c r="AA73" s="15">
        <f>VLOOKUP(A:A,[1]TDSheet!$A:$AA,27,0)</f>
        <v>1068.8</v>
      </c>
      <c r="AB73" s="15">
        <f>VLOOKUP(A:A,[3]TDSheet!$A:$D,4,0)</f>
        <v>730</v>
      </c>
      <c r="AC73" s="15">
        <f>VLOOKUP(A:A,[1]TDSheet!$A:$AC,29,0)</f>
        <v>0</v>
      </c>
      <c r="AD73" s="15" t="e">
        <f>VLOOKUP(A:A,[1]TDSheet!$A:$AD,30,0)</f>
        <v>#N/A</v>
      </c>
      <c r="AE73" s="15">
        <f t="shared" si="17"/>
        <v>0</v>
      </c>
      <c r="AF73" s="15"/>
      <c r="AG73" s="15"/>
    </row>
    <row r="74" spans="1:33" s="1" customFormat="1" ht="11.1" customHeight="1" outlineLevel="1" x14ac:dyDescent="0.2">
      <c r="A74" s="7" t="s">
        <v>73</v>
      </c>
      <c r="B74" s="7" t="s">
        <v>8</v>
      </c>
      <c r="C74" s="8">
        <v>1126</v>
      </c>
      <c r="D74" s="8">
        <v>1750</v>
      </c>
      <c r="E74" s="8">
        <v>1475</v>
      </c>
      <c r="F74" s="8">
        <v>1337</v>
      </c>
      <c r="G74" s="1">
        <f>VLOOKUP(A:A,[1]TDSheet!$A:$G,7,0)</f>
        <v>0.41</v>
      </c>
      <c r="H74" s="1">
        <f>VLOOKUP(A:A,[1]TDSheet!$A:$H,8,0)</f>
        <v>45</v>
      </c>
      <c r="I74" s="15">
        <f>VLOOKUP(A:A,[2]TDSheet!$A:$F,6,0)</f>
        <v>1545</v>
      </c>
      <c r="J74" s="15">
        <f t="shared" si="13"/>
        <v>-70</v>
      </c>
      <c r="K74" s="15">
        <f>VLOOKUP(A:A,[1]TDSheet!$A:$L,12,0)</f>
        <v>280</v>
      </c>
      <c r="L74" s="15">
        <f>VLOOKUP(A:A,[1]TDSheet!$A:$M,13,0)</f>
        <v>360</v>
      </c>
      <c r="M74" s="15">
        <f>VLOOKUP(A:A,[1]TDSheet!$A:$T,20,0)</f>
        <v>0</v>
      </c>
      <c r="N74" s="15"/>
      <c r="O74" s="15"/>
      <c r="P74" s="15"/>
      <c r="Q74" s="15"/>
      <c r="R74" s="15"/>
      <c r="S74" s="15">
        <f t="shared" si="14"/>
        <v>295</v>
      </c>
      <c r="T74" s="17"/>
      <c r="U74" s="18">
        <f t="shared" si="15"/>
        <v>6.7016949152542376</v>
      </c>
      <c r="V74" s="15">
        <f t="shared" si="16"/>
        <v>4.5322033898305083</v>
      </c>
      <c r="W74" s="15"/>
      <c r="X74" s="15"/>
      <c r="Y74" s="15">
        <f>VLOOKUP(A:A,[1]TDSheet!$A:$Y,25,0)</f>
        <v>288.39999999999998</v>
      </c>
      <c r="Z74" s="15">
        <f>VLOOKUP(A:A,[1]TDSheet!$A:$Z,26,0)</f>
        <v>355.6</v>
      </c>
      <c r="AA74" s="15">
        <f>VLOOKUP(A:A,[1]TDSheet!$A:$AA,27,0)</f>
        <v>337.2</v>
      </c>
      <c r="AB74" s="15">
        <f>VLOOKUP(A:A,[3]TDSheet!$A:$D,4,0)</f>
        <v>166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74</v>
      </c>
      <c r="B75" s="7" t="s">
        <v>8</v>
      </c>
      <c r="C75" s="8">
        <v>311</v>
      </c>
      <c r="D75" s="8">
        <v>667</v>
      </c>
      <c r="E75" s="19">
        <v>757</v>
      </c>
      <c r="F75" s="19">
        <v>372</v>
      </c>
      <c r="G75" s="1">
        <f>VLOOKUP(A:A,[1]TDSheet!$A:$G,7,0)</f>
        <v>0.5</v>
      </c>
      <c r="H75" s="1">
        <f>VLOOKUP(A:A,[1]TDSheet!$A:$H,8,0)</f>
        <v>0.6</v>
      </c>
      <c r="I75" s="15">
        <f>VLOOKUP(A:A,[2]TDSheet!$A:$F,6,0)</f>
        <v>751</v>
      </c>
      <c r="J75" s="15">
        <f t="shared" si="13"/>
        <v>6</v>
      </c>
      <c r="K75" s="15">
        <f>VLOOKUP(A:A,[1]TDSheet!$A:$L,12,0)</f>
        <v>200</v>
      </c>
      <c r="L75" s="15">
        <f>VLOOKUP(A:A,[1]TDSheet!$A:$M,13,0)</f>
        <v>120</v>
      </c>
      <c r="M75" s="15">
        <f>VLOOKUP(A:A,[1]TDSheet!$A:$T,20,0)</f>
        <v>160</v>
      </c>
      <c r="N75" s="15"/>
      <c r="O75" s="15"/>
      <c r="P75" s="15"/>
      <c r="Q75" s="15"/>
      <c r="R75" s="15"/>
      <c r="S75" s="15">
        <f t="shared" si="14"/>
        <v>151.4</v>
      </c>
      <c r="T75" s="17"/>
      <c r="U75" s="18">
        <f t="shared" si="15"/>
        <v>5.6274768824306474</v>
      </c>
      <c r="V75" s="15">
        <f t="shared" si="16"/>
        <v>2.4570673712021134</v>
      </c>
      <c r="W75" s="15"/>
      <c r="X75" s="15"/>
      <c r="Y75" s="15">
        <f>VLOOKUP(A:A,[1]TDSheet!$A:$Y,25,0)</f>
        <v>144.19999999999999</v>
      </c>
      <c r="Z75" s="15">
        <f>VLOOKUP(A:A,[1]TDSheet!$A:$Z,26,0)</f>
        <v>138.4</v>
      </c>
      <c r="AA75" s="15">
        <f>VLOOKUP(A:A,[1]TDSheet!$A:$AA,27,0)</f>
        <v>141.4</v>
      </c>
      <c r="AB75" s="15">
        <f>VLOOKUP(A:A,[3]TDSheet!$A:$D,4,0)</f>
        <v>151</v>
      </c>
      <c r="AC75" s="15">
        <f>VLOOKUP(A:A,[1]TDSheet!$A:$AC,29,0)</f>
        <v>0</v>
      </c>
      <c r="AD75" s="15" t="str">
        <f>VLOOKUP(A:A,[1]TDSheet!$A:$AD,30,0)</f>
        <v>кост</v>
      </c>
      <c r="AE75" s="15">
        <f t="shared" si="17"/>
        <v>0</v>
      </c>
      <c r="AF75" s="15"/>
      <c r="AG75" s="15"/>
    </row>
    <row r="76" spans="1:33" s="1" customFormat="1" ht="11.1" customHeight="1" outlineLevel="1" x14ac:dyDescent="0.2">
      <c r="A76" s="7" t="s">
        <v>75</v>
      </c>
      <c r="B76" s="7" t="s">
        <v>8</v>
      </c>
      <c r="C76" s="8">
        <v>4988</v>
      </c>
      <c r="D76" s="8">
        <v>9336</v>
      </c>
      <c r="E76" s="19">
        <v>7344</v>
      </c>
      <c r="F76" s="19">
        <v>5944</v>
      </c>
      <c r="G76" s="1">
        <f>VLOOKUP(A:A,[1]TDSheet!$A:$G,7,0)</f>
        <v>0.41</v>
      </c>
      <c r="H76" s="1">
        <f>VLOOKUP(A:A,[1]TDSheet!$A:$H,8,0)</f>
        <v>45</v>
      </c>
      <c r="I76" s="15">
        <f>VLOOKUP(A:A,[2]TDSheet!$A:$F,6,0)</f>
        <v>6363</v>
      </c>
      <c r="J76" s="15">
        <f t="shared" si="13"/>
        <v>981</v>
      </c>
      <c r="K76" s="15">
        <f>VLOOKUP(A:A,[1]TDSheet!$A:$L,12,0)</f>
        <v>2200</v>
      </c>
      <c r="L76" s="15">
        <f>VLOOKUP(A:A,[1]TDSheet!$A:$M,13,0)</f>
        <v>1500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14"/>
        <v>1468.8</v>
      </c>
      <c r="T76" s="17"/>
      <c r="U76" s="18">
        <f t="shared" si="15"/>
        <v>6.5659041394335516</v>
      </c>
      <c r="V76" s="15">
        <f t="shared" si="16"/>
        <v>4.0468409586056646</v>
      </c>
      <c r="W76" s="15"/>
      <c r="X76" s="15"/>
      <c r="Y76" s="15">
        <f>VLOOKUP(A:A,[1]TDSheet!$A:$Y,25,0)</f>
        <v>1526.4</v>
      </c>
      <c r="Z76" s="15">
        <f>VLOOKUP(A:A,[1]TDSheet!$A:$Z,26,0)</f>
        <v>1581.6</v>
      </c>
      <c r="AA76" s="15">
        <f>VLOOKUP(A:A,[1]TDSheet!$A:$AA,27,0)</f>
        <v>1559</v>
      </c>
      <c r="AB76" s="15">
        <f>VLOOKUP(A:A,[3]TDSheet!$A:$D,4,0)</f>
        <v>571</v>
      </c>
      <c r="AC76" s="15">
        <f>VLOOKUP(A:A,[1]TDSheet!$A:$AC,29,0)</f>
        <v>0</v>
      </c>
      <c r="AD76" s="15" t="e">
        <f>VLOOKUP(A:A,[1]TDSheet!$A:$AD,30,0)</f>
        <v>#N/A</v>
      </c>
      <c r="AE76" s="15">
        <f t="shared" si="17"/>
        <v>0</v>
      </c>
      <c r="AF76" s="15"/>
      <c r="AG76" s="15"/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1631</v>
      </c>
      <c r="D77" s="8">
        <v>3364</v>
      </c>
      <c r="E77" s="8">
        <v>3301</v>
      </c>
      <c r="F77" s="8">
        <v>1630</v>
      </c>
      <c r="G77" s="1">
        <f>VLOOKUP(A:A,[1]TDSheet!$A:$G,7,0)</f>
        <v>0.41</v>
      </c>
      <c r="H77" s="1">
        <f>VLOOKUP(A:A,[1]TDSheet!$A:$H,8,0)</f>
        <v>45</v>
      </c>
      <c r="I77" s="15">
        <f>VLOOKUP(A:A,[2]TDSheet!$A:$F,6,0)</f>
        <v>3379</v>
      </c>
      <c r="J77" s="15">
        <f t="shared" si="13"/>
        <v>-78</v>
      </c>
      <c r="K77" s="15">
        <f>VLOOKUP(A:A,[1]TDSheet!$A:$L,12,0)</f>
        <v>700</v>
      </c>
      <c r="L77" s="15">
        <f>VLOOKUP(A:A,[1]TDSheet!$A:$M,13,0)</f>
        <v>500</v>
      </c>
      <c r="M77" s="15">
        <f>VLOOKUP(A:A,[1]TDSheet!$A:$T,20,0)</f>
        <v>1000</v>
      </c>
      <c r="N77" s="15"/>
      <c r="O77" s="15"/>
      <c r="P77" s="15"/>
      <c r="Q77" s="15"/>
      <c r="R77" s="15"/>
      <c r="S77" s="15">
        <f t="shared" si="14"/>
        <v>660.2</v>
      </c>
      <c r="T77" s="17"/>
      <c r="U77" s="18">
        <f t="shared" si="15"/>
        <v>5.8012723417146317</v>
      </c>
      <c r="V77" s="15">
        <f t="shared" si="16"/>
        <v>2.468948803392911</v>
      </c>
      <c r="W77" s="15"/>
      <c r="X77" s="15"/>
      <c r="Y77" s="15">
        <f>VLOOKUP(A:A,[1]TDSheet!$A:$Y,25,0)</f>
        <v>535.20000000000005</v>
      </c>
      <c r="Z77" s="15">
        <f>VLOOKUP(A:A,[1]TDSheet!$A:$Z,26,0)</f>
        <v>559.6</v>
      </c>
      <c r="AA77" s="15">
        <f>VLOOKUP(A:A,[1]TDSheet!$A:$AA,27,0)</f>
        <v>598</v>
      </c>
      <c r="AB77" s="15">
        <f>VLOOKUP(A:A,[3]TDSheet!$A:$D,4,0)</f>
        <v>374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77</v>
      </c>
      <c r="B78" s="7" t="s">
        <v>8</v>
      </c>
      <c r="C78" s="8">
        <v>461</v>
      </c>
      <c r="D78" s="8">
        <v>26</v>
      </c>
      <c r="E78" s="8">
        <v>190</v>
      </c>
      <c r="F78" s="8">
        <v>276</v>
      </c>
      <c r="G78" s="1">
        <f>VLOOKUP(A:A,[1]TDSheet!$A:$G,7,0)</f>
        <v>0.5</v>
      </c>
      <c r="H78" s="1">
        <f>VLOOKUP(A:A,[1]TDSheet!$A:$H,8,0)</f>
        <v>60</v>
      </c>
      <c r="I78" s="15">
        <f>VLOOKUP(A:A,[2]TDSheet!$A:$F,6,0)</f>
        <v>213</v>
      </c>
      <c r="J78" s="15">
        <f t="shared" si="13"/>
        <v>-23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14"/>
        <v>38</v>
      </c>
      <c r="T78" s="17"/>
      <c r="U78" s="18">
        <f t="shared" si="15"/>
        <v>7.2631578947368425</v>
      </c>
      <c r="V78" s="15">
        <f t="shared" si="16"/>
        <v>7.2631578947368425</v>
      </c>
      <c r="W78" s="15"/>
      <c r="X78" s="15"/>
      <c r="Y78" s="15">
        <f>VLOOKUP(A:A,[1]TDSheet!$A:$Y,25,0)</f>
        <v>29.8</v>
      </c>
      <c r="Z78" s="15">
        <f>VLOOKUP(A:A,[1]TDSheet!$A:$Z,26,0)</f>
        <v>27.8</v>
      </c>
      <c r="AA78" s="15">
        <f>VLOOKUP(A:A,[1]TDSheet!$A:$AA,27,0)</f>
        <v>34.799999999999997</v>
      </c>
      <c r="AB78" s="15">
        <f>VLOOKUP(A:A,[3]TDSheet!$A:$D,4,0)</f>
        <v>26</v>
      </c>
      <c r="AC78" s="15" t="str">
        <f>VLOOKUP(A:A,[1]TDSheet!$A:$AC,29,0)</f>
        <v>костик</v>
      </c>
      <c r="AD78" s="15" t="str">
        <f>VLOOKUP(A:A,[1]TDSheet!$A:$AD,30,0)</f>
        <v>не зак</v>
      </c>
      <c r="AE78" s="15">
        <f t="shared" si="17"/>
        <v>0</v>
      </c>
      <c r="AF78" s="15"/>
      <c r="AG78" s="15"/>
    </row>
    <row r="79" spans="1:33" s="1" customFormat="1" ht="11.1" customHeight="1" outlineLevel="1" x14ac:dyDescent="0.2">
      <c r="A79" s="7" t="s">
        <v>78</v>
      </c>
      <c r="B79" s="7" t="s">
        <v>9</v>
      </c>
      <c r="C79" s="8">
        <v>210.70400000000001</v>
      </c>
      <c r="D79" s="8">
        <v>97.277000000000001</v>
      </c>
      <c r="E79" s="8">
        <v>204.762</v>
      </c>
      <c r="F79" s="8">
        <v>102.794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200.9</v>
      </c>
      <c r="J79" s="15">
        <f t="shared" si="13"/>
        <v>3.8619999999999948</v>
      </c>
      <c r="K79" s="15">
        <f>VLOOKUP(A:A,[1]TDSheet!$A:$L,12,0)</f>
        <v>0</v>
      </c>
      <c r="L79" s="15">
        <f>VLOOKUP(A:A,[1]TDSheet!$A:$M,13,0)</f>
        <v>20</v>
      </c>
      <c r="M79" s="15">
        <f>VLOOKUP(A:A,[1]TDSheet!$A:$T,20,0)</f>
        <v>110</v>
      </c>
      <c r="N79" s="15"/>
      <c r="O79" s="15"/>
      <c r="P79" s="15"/>
      <c r="Q79" s="15"/>
      <c r="R79" s="15"/>
      <c r="S79" s="15">
        <f t="shared" si="14"/>
        <v>40.952399999999997</v>
      </c>
      <c r="T79" s="17"/>
      <c r="U79" s="18">
        <f t="shared" si="15"/>
        <v>5.6845020072083683</v>
      </c>
      <c r="V79" s="15">
        <f t="shared" si="16"/>
        <v>2.510084879030289</v>
      </c>
      <c r="W79" s="15"/>
      <c r="X79" s="15"/>
      <c r="Y79" s="15">
        <f>VLOOKUP(A:A,[1]TDSheet!$A:$Y,25,0)</f>
        <v>32.077600000000004</v>
      </c>
      <c r="Z79" s="15">
        <f>VLOOKUP(A:A,[1]TDSheet!$A:$Z,26,0)</f>
        <v>44.481000000000002</v>
      </c>
      <c r="AA79" s="15">
        <f>VLOOKUP(A:A,[1]TDSheet!$A:$AA,27,0)</f>
        <v>28.588200000000001</v>
      </c>
      <c r="AB79" s="15">
        <f>VLOOKUP(A:A,[3]TDSheet!$A:$D,4,0)</f>
        <v>10.71</v>
      </c>
      <c r="AC79" s="15">
        <f>VLOOKUP(A:A,[1]TDSheet!$A:$AC,29,0)</f>
        <v>0</v>
      </c>
      <c r="AD79" s="15" t="e">
        <f>VLOOKUP(A:A,[1]TDSheet!$A:$AD,30,0)</f>
        <v>#N/A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79</v>
      </c>
      <c r="B80" s="7" t="s">
        <v>8</v>
      </c>
      <c r="C80" s="8"/>
      <c r="D80" s="8">
        <v>195</v>
      </c>
      <c r="E80" s="8">
        <v>192</v>
      </c>
      <c r="F80" s="8">
        <v>1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317</v>
      </c>
      <c r="J80" s="15">
        <f t="shared" si="13"/>
        <v>-125</v>
      </c>
      <c r="K80" s="15">
        <f>VLOOKUP(A:A,[1]TDSheet!$A:$L,12,0)</f>
        <v>0</v>
      </c>
      <c r="L80" s="15">
        <f>VLOOKUP(A:A,[1]TDSheet!$A:$M,13,0)</f>
        <v>450</v>
      </c>
      <c r="M80" s="15">
        <f>VLOOKUP(A:A,[1]TDSheet!$A:$T,20,0)</f>
        <v>0</v>
      </c>
      <c r="N80" s="15"/>
      <c r="O80" s="15"/>
      <c r="P80" s="15"/>
      <c r="Q80" s="15"/>
      <c r="R80" s="15"/>
      <c r="S80" s="15">
        <f t="shared" si="14"/>
        <v>38.4</v>
      </c>
      <c r="T80" s="17">
        <v>120</v>
      </c>
      <c r="U80" s="18">
        <f t="shared" si="15"/>
        <v>14.869791666666668</v>
      </c>
      <c r="V80" s="15">
        <f t="shared" si="16"/>
        <v>2.6041666666666668E-2</v>
      </c>
      <c r="W80" s="15"/>
      <c r="X80" s="15"/>
      <c r="Y80" s="15">
        <f>VLOOKUP(A:A,[1]TDSheet!$A:$Y,25,0)</f>
        <v>0</v>
      </c>
      <c r="Z80" s="15">
        <f>VLOOKUP(A:A,[1]TDSheet!$A:$Z,26,0)</f>
        <v>0</v>
      </c>
      <c r="AA80" s="15">
        <f>VLOOKUP(A:A,[1]TDSheet!$A:$AA,27,0)</f>
        <v>0</v>
      </c>
      <c r="AB80" s="15">
        <f>VLOOKUP(A:A,[3]TDSheet!$A:$D,4,0)</f>
        <v>97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17"/>
        <v>42</v>
      </c>
      <c r="AF80" s="15"/>
      <c r="AG80" s="15"/>
    </row>
    <row r="81" spans="1:33" s="1" customFormat="1" ht="11.1" customHeight="1" outlineLevel="1" x14ac:dyDescent="0.2">
      <c r="A81" s="7" t="s">
        <v>85</v>
      </c>
      <c r="B81" s="7" t="s">
        <v>8</v>
      </c>
      <c r="C81" s="8"/>
      <c r="D81" s="8">
        <v>740</v>
      </c>
      <c r="E81" s="8">
        <v>298</v>
      </c>
      <c r="F81" s="8">
        <v>442</v>
      </c>
      <c r="G81" s="1">
        <f>VLOOKUP(A:A,[1]TDSheet!$A:$G,7,0)</f>
        <v>0.4</v>
      </c>
      <c r="H81" s="1" t="e">
        <f>VLOOKUP(A:A,[1]TDSheet!$A:$H,8,0)</f>
        <v>#N/A</v>
      </c>
      <c r="I81" s="15">
        <f>VLOOKUP(A:A,[2]TDSheet!$A:$F,6,0)</f>
        <v>296</v>
      </c>
      <c r="J81" s="15">
        <f t="shared" si="13"/>
        <v>2</v>
      </c>
      <c r="K81" s="15">
        <f>VLOOKUP(A:A,[1]TDSheet!$A:$L,12,0)</f>
        <v>300</v>
      </c>
      <c r="L81" s="15">
        <f>VLOOKUP(A:A,[1]TDSheet!$A:$M,13,0)</f>
        <v>200</v>
      </c>
      <c r="M81" s="15">
        <f>VLOOKUP(A:A,[1]TDSheet!$A:$T,20,0)</f>
        <v>0</v>
      </c>
      <c r="N81" s="15"/>
      <c r="O81" s="15"/>
      <c r="P81" s="15"/>
      <c r="Q81" s="15"/>
      <c r="R81" s="15"/>
      <c r="S81" s="15">
        <f t="shared" si="14"/>
        <v>59.6</v>
      </c>
      <c r="T81" s="17">
        <v>600</v>
      </c>
      <c r="U81" s="18">
        <f t="shared" si="15"/>
        <v>25.872483221476511</v>
      </c>
      <c r="V81" s="15">
        <f t="shared" si="16"/>
        <v>7.4161073825503356</v>
      </c>
      <c r="W81" s="15"/>
      <c r="X81" s="15"/>
      <c r="Y81" s="15">
        <f>VLOOKUP(A:A,[1]TDSheet!$A:$Y,25,0)</f>
        <v>0</v>
      </c>
      <c r="Z81" s="15">
        <f>VLOOKUP(A:A,[1]TDSheet!$A:$Z,26,0)</f>
        <v>0</v>
      </c>
      <c r="AA81" s="15">
        <f>VLOOKUP(A:A,[1]TDSheet!$A:$AA,27,0)</f>
        <v>0</v>
      </c>
      <c r="AB81" s="15">
        <f>VLOOKUP(A:A,[3]TDSheet!$A:$D,4,0)</f>
        <v>214</v>
      </c>
      <c r="AC81" s="21" t="s">
        <v>114</v>
      </c>
      <c r="AD81" s="15" t="e">
        <f>VLOOKUP(A:A,[1]TDSheet!$A:$AD,30,0)</f>
        <v>#N/A</v>
      </c>
      <c r="AE81" s="15">
        <f t="shared" si="17"/>
        <v>240</v>
      </c>
      <c r="AF81" s="15"/>
      <c r="AG81" s="15"/>
    </row>
    <row r="82" spans="1:33" s="1" customFormat="1" ht="11.1" customHeight="1" outlineLevel="1" x14ac:dyDescent="0.2">
      <c r="A82" s="7" t="s">
        <v>86</v>
      </c>
      <c r="B82" s="7" t="s">
        <v>8</v>
      </c>
      <c r="C82" s="8"/>
      <c r="D82" s="8">
        <v>98</v>
      </c>
      <c r="E82" s="8">
        <v>95</v>
      </c>
      <c r="F82" s="8">
        <v>1</v>
      </c>
      <c r="G82" s="1">
        <f>VLOOKUP(A:A,[1]TDSheet!$A:$G,7,0)</f>
        <v>0.36</v>
      </c>
      <c r="H82" s="1" t="e">
        <f>VLOOKUP(A:A,[1]TDSheet!$A:$H,8,0)</f>
        <v>#N/A</v>
      </c>
      <c r="I82" s="15">
        <f>VLOOKUP(A:A,[2]TDSheet!$A:$F,6,0)</f>
        <v>139</v>
      </c>
      <c r="J82" s="15">
        <f t="shared" si="13"/>
        <v>-44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VLOOKUP(A:A,[1]TDSheet!$A:$T,20,0)</f>
        <v>0</v>
      </c>
      <c r="N82" s="15"/>
      <c r="O82" s="15"/>
      <c r="P82" s="15"/>
      <c r="Q82" s="15"/>
      <c r="R82" s="15"/>
      <c r="S82" s="15">
        <f t="shared" si="14"/>
        <v>19</v>
      </c>
      <c r="T82" s="17">
        <v>80</v>
      </c>
      <c r="U82" s="18">
        <f t="shared" si="15"/>
        <v>4.2631578947368425</v>
      </c>
      <c r="V82" s="15">
        <f t="shared" si="16"/>
        <v>5.2631578947368418E-2</v>
      </c>
      <c r="W82" s="15"/>
      <c r="X82" s="15"/>
      <c r="Y82" s="15">
        <f>VLOOKUP(A:A,[1]TDSheet!$A:$Y,25,0)</f>
        <v>0</v>
      </c>
      <c r="Z82" s="15">
        <f>VLOOKUP(A:A,[1]TDSheet!$A:$Z,26,0)</f>
        <v>0</v>
      </c>
      <c r="AA82" s="15">
        <f>VLOOKUP(A:A,[1]TDSheet!$A:$AA,27,0)</f>
        <v>0</v>
      </c>
      <c r="AB82" s="15">
        <f>VLOOKUP(A:A,[3]TDSheet!$A:$D,4,0)</f>
        <v>2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17"/>
        <v>28.799999999999997</v>
      </c>
      <c r="AF82" s="15"/>
      <c r="AG82" s="15"/>
    </row>
    <row r="83" spans="1:33" s="1" customFormat="1" ht="11.1" customHeight="1" outlineLevel="1" x14ac:dyDescent="0.2">
      <c r="A83" s="7" t="s">
        <v>87</v>
      </c>
      <c r="B83" s="7" t="s">
        <v>9</v>
      </c>
      <c r="C83" s="8">
        <v>57.436</v>
      </c>
      <c r="D83" s="8"/>
      <c r="E83" s="19">
        <v>29.771000000000001</v>
      </c>
      <c r="F83" s="19">
        <v>27.664999999999999</v>
      </c>
      <c r="G83" s="1">
        <f>VLOOKUP(A:A,[1]TDSheet!$A:$G,7,0)</f>
        <v>0</v>
      </c>
      <c r="H83" s="1" t="e">
        <f>VLOOKUP(A:A,[1]TDSheet!$A:$H,8,0)</f>
        <v>#N/A</v>
      </c>
      <c r="I83" s="15">
        <f>VLOOKUP(A:A,[2]TDSheet!$A:$F,6,0)</f>
        <v>30</v>
      </c>
      <c r="J83" s="15">
        <f t="shared" si="13"/>
        <v>-0.2289999999999992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14"/>
        <v>5.9542000000000002</v>
      </c>
      <c r="T83" s="17"/>
      <c r="U83" s="18">
        <f t="shared" si="15"/>
        <v>4.646300090692284</v>
      </c>
      <c r="V83" s="15">
        <f t="shared" si="16"/>
        <v>4.646300090692284</v>
      </c>
      <c r="W83" s="15"/>
      <c r="X83" s="15"/>
      <c r="Y83" s="15">
        <f>VLOOKUP(A:A,[1]TDSheet!$A:$Y,25,0)</f>
        <v>7.8790000000000004</v>
      </c>
      <c r="Z83" s="15">
        <f>VLOOKUP(A:A,[1]TDSheet!$A:$Z,26,0)</f>
        <v>9.4483999999999995</v>
      </c>
      <c r="AA83" s="15">
        <f>VLOOKUP(A:A,[1]TDSheet!$A:$AA,27,0)</f>
        <v>6.6913999999999998</v>
      </c>
      <c r="AB83" s="15">
        <f>VLOOKUP(A:A,[3]TDSheet!$A:$D,4,0)</f>
        <v>1.93</v>
      </c>
      <c r="AC83" s="15" t="str">
        <f>VLOOKUP(A:A,[1]TDSheet!$A:$AC,29,0)</f>
        <v>акция</v>
      </c>
      <c r="AD83" s="15" t="e">
        <f>VLOOKUP(A:A,[1]TDSheet!$A:$AD,30,0)</f>
        <v>#N/A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88</v>
      </c>
      <c r="B84" s="7" t="s">
        <v>8</v>
      </c>
      <c r="C84" s="8">
        <v>169</v>
      </c>
      <c r="D84" s="8"/>
      <c r="E84" s="19">
        <v>30</v>
      </c>
      <c r="F84" s="19">
        <v>139</v>
      </c>
      <c r="G84" s="1">
        <f>VLOOKUP(A:A,[1]TDSheet!$A:$G,7,0)</f>
        <v>0</v>
      </c>
      <c r="H84" s="1" t="e">
        <f>VLOOKUP(A:A,[1]TDSheet!$A:$H,8,0)</f>
        <v>#N/A</v>
      </c>
      <c r="I84" s="15">
        <f>VLOOKUP(A:A,[2]TDSheet!$A:$F,6,0)</f>
        <v>30</v>
      </c>
      <c r="J84" s="15">
        <f t="shared" si="13"/>
        <v>0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14"/>
        <v>6</v>
      </c>
      <c r="T84" s="17"/>
      <c r="U84" s="18">
        <f t="shared" si="15"/>
        <v>23.166666666666668</v>
      </c>
      <c r="V84" s="15">
        <f t="shared" si="16"/>
        <v>23.166666666666668</v>
      </c>
      <c r="W84" s="15"/>
      <c r="X84" s="15"/>
      <c r="Y84" s="15">
        <f>VLOOKUP(A:A,[1]TDSheet!$A:$Y,25,0)</f>
        <v>7.2</v>
      </c>
      <c r="Z84" s="15">
        <f>VLOOKUP(A:A,[1]TDSheet!$A:$Z,26,0)</f>
        <v>6.8</v>
      </c>
      <c r="AA84" s="15">
        <f>VLOOKUP(A:A,[1]TDSheet!$A:$AA,27,0)</f>
        <v>5.2</v>
      </c>
      <c r="AB84" s="15">
        <f>VLOOKUP(A:A,[3]TDSheet!$A:$D,4,0)</f>
        <v>7</v>
      </c>
      <c r="AC84" s="15" t="str">
        <f>VLOOKUP(A:A,[1]TDSheet!$A:$AC,29,0)</f>
        <v>акция</v>
      </c>
      <c r="AD84" s="15" t="e">
        <f>VLOOKUP(A:A,[1]TDSheet!$A:$AD,30,0)</f>
        <v>#N/A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80</v>
      </c>
      <c r="B85" s="7" t="s">
        <v>8</v>
      </c>
      <c r="C85" s="8">
        <v>440</v>
      </c>
      <c r="D85" s="8">
        <v>939</v>
      </c>
      <c r="E85" s="19">
        <v>1067</v>
      </c>
      <c r="F85" s="19">
        <v>288</v>
      </c>
      <c r="G85" s="1">
        <f>VLOOKUP(A:A,[1]TDSheet!$A:$G,7,0)</f>
        <v>0</v>
      </c>
      <c r="H85" s="1">
        <f>VLOOKUP(A:A,[1]TDSheet!$A:$H,8,0)</f>
        <v>0</v>
      </c>
      <c r="I85" s="15">
        <f>VLOOKUP(A:A,[2]TDSheet!$A:$F,6,0)</f>
        <v>1093</v>
      </c>
      <c r="J85" s="15">
        <f t="shared" si="13"/>
        <v>-26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4"/>
        <v>213.4</v>
      </c>
      <c r="T85" s="17"/>
      <c r="U85" s="18">
        <f t="shared" si="15"/>
        <v>1.3495782567947516</v>
      </c>
      <c r="V85" s="15">
        <f t="shared" si="16"/>
        <v>1.3495782567947516</v>
      </c>
      <c r="W85" s="15"/>
      <c r="X85" s="15"/>
      <c r="Y85" s="15">
        <f>VLOOKUP(A:A,[1]TDSheet!$A:$Y,25,0)</f>
        <v>203.6</v>
      </c>
      <c r="Z85" s="15">
        <f>VLOOKUP(A:A,[1]TDSheet!$A:$Z,26,0)</f>
        <v>200.8</v>
      </c>
      <c r="AA85" s="15">
        <f>VLOOKUP(A:A,[1]TDSheet!$A:$AA,27,0)</f>
        <v>192.6</v>
      </c>
      <c r="AB85" s="15">
        <f>VLOOKUP(A:A,[3]TDSheet!$A:$D,4,0)</f>
        <v>214</v>
      </c>
      <c r="AC85" s="15">
        <f>VLOOKUP(A:A,[1]TDSheet!$A:$AC,29,0)</f>
        <v>0</v>
      </c>
      <c r="AD85" s="15" t="e">
        <f>VLOOKUP(A:A,[1]TDSheet!$A:$AD,30,0)</f>
        <v>#N/A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89</v>
      </c>
      <c r="B86" s="7" t="s">
        <v>9</v>
      </c>
      <c r="C86" s="8">
        <v>95.694000000000003</v>
      </c>
      <c r="D86" s="8">
        <v>302.10599999999999</v>
      </c>
      <c r="E86" s="19">
        <v>347.327</v>
      </c>
      <c r="F86" s="19">
        <v>44.344999999999999</v>
      </c>
      <c r="G86" s="1">
        <f>VLOOKUP(A:A,[1]TDSheet!$A:$G,7,0)</f>
        <v>0</v>
      </c>
      <c r="H86" s="1">
        <f>VLOOKUP(A:A,[1]TDSheet!$A:$H,8,0)</f>
        <v>0</v>
      </c>
      <c r="I86" s="15">
        <f>VLOOKUP(A:A,[2]TDSheet!$A:$F,6,0)</f>
        <v>331</v>
      </c>
      <c r="J86" s="15">
        <f t="shared" si="13"/>
        <v>16.326999999999998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69.465400000000002</v>
      </c>
      <c r="T86" s="17"/>
      <c r="U86" s="18">
        <f t="shared" si="15"/>
        <v>0.63837536385020455</v>
      </c>
      <c r="V86" s="15">
        <f t="shared" si="16"/>
        <v>0.63837536385020455</v>
      </c>
      <c r="W86" s="15"/>
      <c r="X86" s="15"/>
      <c r="Y86" s="15">
        <f>VLOOKUP(A:A,[1]TDSheet!$A:$Y,25,0)</f>
        <v>64.347000000000008</v>
      </c>
      <c r="Z86" s="15">
        <f>VLOOKUP(A:A,[1]TDSheet!$A:$Z,26,0)</f>
        <v>78.576800000000006</v>
      </c>
      <c r="AA86" s="15">
        <f>VLOOKUP(A:A,[1]TDSheet!$A:$AA,27,0)</f>
        <v>74.220600000000005</v>
      </c>
      <c r="AB86" s="15">
        <f>VLOOKUP(A:A,[3]TDSheet!$A:$D,4,0)</f>
        <v>19.946000000000002</v>
      </c>
      <c r="AC86" s="15">
        <f>VLOOKUP(A:A,[1]TDSheet!$A:$AC,29,0)</f>
        <v>0</v>
      </c>
      <c r="AD86" s="15" t="e">
        <f>VLOOKUP(A:A,[1]TDSheet!$A:$AD,30,0)</f>
        <v>#N/A</v>
      </c>
      <c r="AE86" s="15">
        <f t="shared" si="17"/>
        <v>0</v>
      </c>
      <c r="AF86" s="15"/>
      <c r="AG8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2024-04-11T11:08:49Z</dcterms:modified>
</cp:coreProperties>
</file>