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1'!$A$9:$J$127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51"/>
  <sheetViews>
    <sheetView tabSelected="1" zoomScale="87" zoomScaleNormal="87" workbookViewId="0">
      <pane ySplit="9" topLeftCell="A10" activePane="bottomLeft" state="frozen"/>
      <selection pane="bottomLeft" activeCell="J14" sqref="J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45395</v>
      </c>
      <c r="E3" s="7" t="inlineStr">
        <is>
          <t xml:space="preserve">Доставка: </t>
        </is>
      </c>
      <c r="F3" s="104" t="n"/>
      <c r="G3" s="104" t="n">
        <v>45398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8">
        <f>RIGHT(D11:D126,4)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9" t="n"/>
    </row>
    <row r="12" ht="16.5" customHeight="1" s="95">
      <c r="A12" s="98">
        <f>RIGHT(D12:D127,4)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5">
      <c r="A13" s="98">
        <f>RIGHT(D13:D128,4)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8">
        <f>RIGHT(D14:D129,4)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8">
        <f>RIGHT(D15:D129,4)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120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8">
        <f>RIGHT(D16:D130,4)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8">
        <f>RIGHT(D17:D131,4)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8">
        <f>RIGHT(D18:D132,4)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8">
        <f>RIGHT(D19:D133,4)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8">
        <f>RIGHT(D20:D134,4)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8">
        <f>RIGHT(D21:D133,4)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8">
        <f>RIGHT(D22:D134,4)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8">
        <f>RIGHT(D23:D135,4)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8">
        <f>RIGHT(D24:D136,4)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8">
        <f>RIGHT(D25:D137,4)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8">
        <f>RIGHT(D26:D139,4)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8">
        <f>RIGHT(D27:D140,4)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8">
        <f>RIGHT(D28:D141,4)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5">
      <c r="A29" s="98">
        <f>RIGHT(D29:D142,4)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8">
        <f>RIGHT(D30:D144,4)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5">
      <c r="A31" s="98">
        <f>RIGHT(D31:D145,4)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/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5">
      <c r="A32" s="98">
        <f>RIGHT(D32:D147,4)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/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8">
        <f>RIGHT(D33:D148,4)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5">
      <c r="A34" s="98">
        <f>RIGHT(D34:D149,4)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5">
      <c r="A35" s="98">
        <f>RIGHT(D35:D150,4)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5" thickBot="1">
      <c r="A36" s="98">
        <f>RIGHT(D36:D148,4)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5" thickBot="1" thickTop="1">
      <c r="A37" s="98">
        <f>RIGHT(D37:D149,4)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8">
        <f>RIGHT(D38:D151,4)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30</v>
      </c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8">
        <f>RIGHT(D39:D152,4)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8">
        <f>RIGHT(D40:D151,4)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8">
        <f>RIGHT(D41:D152,4)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/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8">
        <f>RIGHT(D42:D153,4)</f>
        <v/>
      </c>
      <c r="B42" s="27" t="inlineStr">
        <is>
          <t>ИЗ ОТБОРНОГО МЯСА ПМ сос п/о мгс 0,36кг</t>
        </is>
      </c>
      <c r="C42" s="34" t="inlineStr">
        <is>
          <t>ШТ</t>
        </is>
      </c>
      <c r="D42" s="28" t="n">
        <v>1001025546822</v>
      </c>
      <c r="E42" s="24" t="n">
        <v>80</v>
      </c>
      <c r="F42" s="23" t="n"/>
      <c r="G42" s="23">
        <f>E42*0.36</f>
        <v/>
      </c>
      <c r="H42" s="14" t="n"/>
      <c r="I42" s="14" t="n"/>
      <c r="J42" s="40" t="n"/>
      <c r="K42" s="83" t="n"/>
    </row>
    <row r="43" ht="16.5" customFormat="1" customHeight="1" s="15">
      <c r="A43" s="98">
        <f>RIGHT(D43:D154,4)</f>
        <v/>
      </c>
      <c r="B43" s="27" t="inlineStr">
        <is>
          <t>МОЛОЧНЫЕ ГОСТ СН сос п/о мгс 0.41кг 10шт</t>
        </is>
      </c>
      <c r="C43" s="34" t="inlineStr">
        <is>
          <t>ШТ</t>
        </is>
      </c>
      <c r="D43" s="28" t="n">
        <v>1001020836750</v>
      </c>
      <c r="E43" s="24" t="n"/>
      <c r="F43" s="23" t="n"/>
      <c r="G43" s="23">
        <f>E43*0.41</f>
        <v/>
      </c>
      <c r="H43" s="14" t="n"/>
      <c r="I43" s="14" t="n"/>
      <c r="J43" s="40" t="n"/>
      <c r="K43" s="83" t="n"/>
    </row>
    <row r="44" ht="16.5" customHeight="1" s="95">
      <c r="A44" s="98">
        <f>RIGHT(D44:D159,4)</f>
        <v/>
      </c>
      <c r="B44" s="27" t="inlineStr">
        <is>
          <t>МОЛОЧНЫЕ КЛАССИЧЕСКИЕ ПМ сос п/о мгс 2*4</t>
        </is>
      </c>
      <c r="C44" s="32" t="inlineStr">
        <is>
          <t>КГ</t>
        </is>
      </c>
      <c r="D44" s="28" t="n">
        <v>1001024976123</v>
      </c>
      <c r="E44" s="24" t="n"/>
      <c r="F44" s="23" t="n"/>
      <c r="G44" s="23">
        <f>E44*1</f>
        <v/>
      </c>
      <c r="H44" s="14" t="n"/>
      <c r="I44" s="14" t="n"/>
      <c r="J44" s="40" t="n"/>
    </row>
    <row r="45" ht="16.5" customHeight="1" s="95">
      <c r="A45" s="98">
        <f>RIGHT(D45:D164,4)</f>
        <v/>
      </c>
      <c r="B45" s="27" t="inlineStr">
        <is>
          <t>МОЛОЧНЫЕ ТРАДИЦ. сос п/о мгс 0,6кг_СНГ</t>
        </is>
      </c>
      <c r="C45" s="34" t="inlineStr">
        <is>
          <t>ШТ</t>
        </is>
      </c>
      <c r="D45" s="28" t="n">
        <v>1001020965982</v>
      </c>
      <c r="E45" s="24" t="n">
        <v>40</v>
      </c>
      <c r="F45" s="23" t="n"/>
      <c r="G45" s="23">
        <f>E45*0.6</f>
        <v/>
      </c>
      <c r="H45" s="14" t="n"/>
      <c r="I45" s="14" t="n"/>
      <c r="J45" s="40" t="n"/>
    </row>
    <row r="46" ht="16.5" customHeight="1" s="95">
      <c r="A46" s="98">
        <f>RIGHT(D46:D165,4)</f>
        <v/>
      </c>
      <c r="B46" s="27" t="inlineStr">
        <is>
          <t>МОЛОЧНЫЕ ТРАДИЦ. сос п/о в/у 1/350_45с</t>
        </is>
      </c>
      <c r="C46" s="34" t="inlineStr">
        <is>
          <t>ШТ</t>
        </is>
      </c>
      <c r="D46" s="28" t="n">
        <v>1001020965976</v>
      </c>
      <c r="E46" s="24" t="n">
        <v>480</v>
      </c>
      <c r="F46" s="23" t="n"/>
      <c r="G46" s="23">
        <f>E46*0.35</f>
        <v/>
      </c>
      <c r="H46" s="14" t="n"/>
      <c r="I46" s="14" t="n"/>
      <c r="J46" s="40" t="n"/>
    </row>
    <row r="47" ht="16.5" customHeight="1" s="95">
      <c r="A47" s="98">
        <f>RIGHT(D47:D165,4)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>
        <f>RIGHT(D48:D166,4)</f>
        <v/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3" t="n"/>
    </row>
    <row r="49" ht="16.5" customFormat="1" customHeight="1" s="15">
      <c r="A49" s="98">
        <f>RIGHT(D49:D167,4)</f>
        <v/>
      </c>
      <c r="B49" s="71" t="inlineStr">
        <is>
          <t>МЯСНЫЕ С ГОВЯДИНОЙ ПМ сос п/о мгс 0.4кг</t>
        </is>
      </c>
      <c r="C49" s="34" t="inlineStr">
        <is>
          <t>ШТ</t>
        </is>
      </c>
      <c r="D49" s="28" t="n">
        <v>1001025506777</v>
      </c>
      <c r="E49" s="24" t="n">
        <v>120</v>
      </c>
      <c r="F49" s="23" t="n"/>
      <c r="G49" s="23">
        <f>E49*0.4</f>
        <v/>
      </c>
      <c r="H49" s="14" t="n"/>
      <c r="I49" s="14" t="n"/>
      <c r="J49" s="40" t="n"/>
      <c r="K49" s="83" t="n"/>
    </row>
    <row r="50" ht="16.5" customHeight="1" s="95">
      <c r="A50" s="98">
        <f>RIGHT(D50:D167,4)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5">
      <c r="A51" s="98">
        <f>RIGHT(D51:D168,4)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40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5">
      <c r="A52" s="98">
        <f>RIGHT(D52:D169,4)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5">
      <c r="A53" s="98">
        <f>RIGHT(D53:D170,4)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5">
      <c r="A54" s="98">
        <f>RIGHT(D54:D171,4)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5">
      <c r="A55" s="98">
        <f>RIGHT(D55:D172,4)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5">
      <c r="A56" s="98">
        <f>RIGHT(D56:D173,4)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600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5">
      <c r="A57" s="98">
        <f>RIGHT(D57:D174,4)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400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8">
        <f>RIGHT(D58:D175,4)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/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8">
        <f>RIGHT(D59:D176,4)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>
        <v>40</v>
      </c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8">
        <f>RIGHT(D60:D177,4)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200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8">
        <f>RIGHT(D61:D178,4)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180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8">
        <f>RIGHT(D62:D179,4)</f>
        <v/>
      </c>
      <c r="B62" s="27" t="inlineStr">
        <is>
          <t>ХОТ-ДОГ Папа может сос п/о мгс 0.35кг</t>
        </is>
      </c>
      <c r="C62" s="36" t="inlineStr">
        <is>
          <t>ШТ</t>
        </is>
      </c>
      <c r="D62" s="28" t="n">
        <v>1001025166776</v>
      </c>
      <c r="E62" s="24" t="n">
        <v>120</v>
      </c>
      <c r="F62" s="23" t="n"/>
      <c r="G62" s="23">
        <f>E62*0.35</f>
        <v/>
      </c>
      <c r="H62" s="14" t="n"/>
      <c r="I62" s="14" t="n"/>
      <c r="J62" s="40" t="n"/>
      <c r="K62" s="83" t="n"/>
    </row>
    <row r="63" ht="16.5" customHeight="1" s="95" thickBot="1">
      <c r="A63" s="98">
        <f>RIGHT(D63:D180,4)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/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5" thickBot="1" thickTop="1">
      <c r="A64" s="98">
        <f>RIGHT(D64:D173,4)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5" thickTop="1">
      <c r="A65" s="98">
        <f>RIGHT(D65:D174,4)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60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5">
      <c r="A66" s="98">
        <f>RIGHT(D66:D177,4)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5" thickBot="1">
      <c r="A67" s="98">
        <f>RIGHT(D67:D179,4)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170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5" thickBot="1" thickTop="1">
      <c r="A68" s="98">
        <f>RIGHT(D68:D180,4)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8">
        <f>RIGHT(D69:D181,4)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600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5">
      <c r="A70" s="98">
        <f>RIGHT(D70:D182,4)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5">
      <c r="A71" s="98">
        <f>RIGHT(D71:D182,4)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5" thickBot="1">
      <c r="A72" s="98">
        <f>RIGHT(D72:D183,4)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5" thickBot="1" thickTop="1">
      <c r="A73" s="98">
        <f>RIGHT(D73:D185,4)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5" thickTop="1">
      <c r="A74" s="98">
        <f>RIGHT(D74:D186,4)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1200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5">
      <c r="A75" s="98">
        <f>RIGHT(D75:D187,4)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5">
      <c r="A76" s="98">
        <f>RIGHT(D76:D188,4)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5">
      <c r="A77" s="98">
        <f>RIGHT(D77:D189,4)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1000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5">
      <c r="A78" s="98">
        <f>RIGHT(D78:D190,4)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5">
      <c r="A79" s="98">
        <f>RIGHT(D79:D191,4)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5">
      <c r="A80" s="98">
        <f>RIGHT(D80:D192,4)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5">
      <c r="A81" s="98">
        <f>RIGHT(D81:D193,4)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5">
      <c r="A82" s="98">
        <f>RIGHT(D82:D194,4)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50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5">
      <c r="A83" s="98">
        <f>RIGHT(D83:D195,4)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120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5">
      <c r="A84" s="98">
        <f>RIGHT(D84:D196,4)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5">
      <c r="A85" s="98">
        <f>RIGHT(D85:D194,4)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/>
      <c r="F85" s="23" t="n"/>
      <c r="G85" s="23">
        <f>E85*0.09</f>
        <v/>
      </c>
      <c r="H85" s="14" t="n"/>
      <c r="I85" s="14" t="n"/>
      <c r="J85" s="40" t="n"/>
    </row>
    <row r="86" ht="16.5" customHeight="1" s="95">
      <c r="A86" s="98">
        <f>RIGHT(D86:D194,4)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5">
      <c r="A87" s="98">
        <f>RIGHT(D87:D195,4)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5" thickBot="1">
      <c r="A88" s="98">
        <f>RIGHT(D88:D196,4)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1200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5" thickBot="1" thickTop="1">
      <c r="A89" s="98">
        <f>RIGHT(D89:D197,4)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5" thickTop="1">
      <c r="A90" s="98">
        <f>RIGHT(D90:D198,4)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5">
      <c r="A91" s="98">
        <f>RIGHT(D91:D199,4)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420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5">
      <c r="A92" s="98">
        <f>RIGHT(D92:D201,4)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360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5">
      <c r="A93" s="98">
        <f>RIGHT(D93:D203,4)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5">
      <c r="A94" s="98">
        <f>RIGHT(D94:D208,4)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5">
      <c r="A95" s="98">
        <f>RIGHT(D95:D209,4)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>
        <v>200</v>
      </c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5">
      <c r="A96" s="98">
        <f>RIGHT(D96:D210,4)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/>
      <c r="F96" s="23" t="n"/>
      <c r="G96" s="23">
        <f>E96*0.09</f>
        <v/>
      </c>
      <c r="H96" s="14" t="n"/>
      <c r="I96" s="14" t="n"/>
      <c r="J96" s="40" t="n"/>
    </row>
    <row r="97" ht="16.5" customHeight="1" s="95">
      <c r="A97" s="98">
        <f>RIGHT(D97:D212,4)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5">
      <c r="A98" s="98">
        <f>RIGHT(D98:D213,4)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5" thickBot="1">
      <c r="A99" s="98">
        <f>RIGHT(D99:D214,4)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420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5" thickBot="1" thickTop="1">
      <c r="A100" s="98">
        <f>RIGHT(D100:D215,4)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5" thickTop="1">
      <c r="A101" s="98">
        <f>RIGHT(D101:D216,4)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40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5">
      <c r="A102" s="98">
        <f>RIGHT(D102:D217,4)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5">
      <c r="A103" s="98">
        <f>RIGHT(D103:D218,4)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5">
      <c r="A104" s="98">
        <f>RIGHT(D104:D219,4)</f>
        <v/>
      </c>
      <c r="B104" s="29" t="inlineStr">
        <is>
          <t xml:space="preserve">ВЕТЧ.МРАМОРНАЯ в/у_45с </t>
        </is>
      </c>
      <c r="C104" s="33" t="inlineStr">
        <is>
          <t>КГ</t>
        </is>
      </c>
      <c r="D104" s="81" t="n">
        <v>1001092436470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5">
      <c r="A105" s="98">
        <f>RIGHT(D105:D219,4)</f>
        <v/>
      </c>
      <c r="B105" s="29" t="inlineStr">
        <is>
          <t>ВЕТЧ.ФИРМЕННАЯ С ИНДЕЙКОЙ п/о</t>
        </is>
      </c>
      <c r="C105" s="33" t="inlineStr">
        <is>
          <t>КГ</t>
        </is>
      </c>
      <c r="D105" s="81" t="n">
        <v>1001094966025</v>
      </c>
      <c r="E105" s="24" t="n"/>
      <c r="F105" s="23" t="n"/>
      <c r="G105" s="23">
        <f>E105*1</f>
        <v/>
      </c>
      <c r="H105" s="14" t="n"/>
      <c r="I105" s="14" t="n"/>
      <c r="J105" s="40" t="n"/>
    </row>
    <row r="106" ht="16.5" customHeight="1" s="95" thickBot="1">
      <c r="A106" s="98">
        <f>RIGHT(D106:D217,4)</f>
        <v/>
      </c>
      <c r="B106" s="27" t="inlineStr">
        <is>
          <t>ВЕТЧ.МЯСНАЯ Папа может п/о 0.4кг 8шт.</t>
        </is>
      </c>
      <c r="C106" s="38" t="inlineStr">
        <is>
          <t>ШТ</t>
        </is>
      </c>
      <c r="D106" s="52" t="n">
        <v>1001094053215</v>
      </c>
      <c r="E106" s="24" t="n">
        <v>40</v>
      </c>
      <c r="F106" s="23" t="n">
        <v>0.4</v>
      </c>
      <c r="G106" s="23">
        <f>E106*0.4</f>
        <v/>
      </c>
      <c r="H106" s="14" t="n">
        <v>3.2</v>
      </c>
      <c r="I106" s="14" t="n">
        <v>60</v>
      </c>
      <c r="J106" s="40" t="n"/>
    </row>
    <row r="107" ht="16.5" customHeight="1" s="95" thickBot="1" thickTop="1">
      <c r="A107" s="98">
        <f>RIGHT(D107:D220,4)</f>
        <v/>
      </c>
      <c r="B107" s="75" t="inlineStr">
        <is>
          <t>Копчености варенокопченые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5" thickTop="1">
      <c r="A108" s="98">
        <f>RIGHT(D108:D223,4)</f>
        <v/>
      </c>
      <c r="B108" s="48" t="inlineStr">
        <is>
          <t>СВИНИНА ДЕЛИКАТЕСНАЯ к/в мл/к в/у 0.3кг</t>
        </is>
      </c>
      <c r="C108" s="36" t="inlineStr">
        <is>
          <t>ШТ</t>
        </is>
      </c>
      <c r="D108" s="28" t="n">
        <v>1001082576281</v>
      </c>
      <c r="E108" s="24" t="n"/>
      <c r="F108" s="23" t="n">
        <v>0.3</v>
      </c>
      <c r="G108" s="23">
        <f>E108*0.3</f>
        <v/>
      </c>
      <c r="H108" s="14" t="n">
        <v>1.8</v>
      </c>
      <c r="I108" s="14" t="n">
        <v>30</v>
      </c>
      <c r="J108" s="40" t="n"/>
    </row>
    <row r="109" ht="16.5" customHeight="1" s="95" thickBot="1">
      <c r="A109" s="98">
        <f>RIGHT(D109:D224,4)</f>
        <v/>
      </c>
      <c r="B109" s="48" t="inlineStr">
        <is>
          <t>БЕКОН с/к с/н в/у 1/100 10шт.</t>
        </is>
      </c>
      <c r="C109" s="36" t="inlineStr">
        <is>
          <t>ШТ</t>
        </is>
      </c>
      <c r="D109" s="28" t="n">
        <v>1001233296450</v>
      </c>
      <c r="E109" s="24" t="n"/>
      <c r="F109" s="23" t="n"/>
      <c r="G109" s="23">
        <f>E109*0.1</f>
        <v/>
      </c>
      <c r="H109" s="97" t="n"/>
      <c r="I109" s="97" t="n"/>
      <c r="J109" s="96" t="n"/>
    </row>
    <row r="110" ht="16.5" customHeight="1" s="95" thickBot="1" thickTop="1">
      <c r="A110" s="98">
        <f>RIGHT(D110:D225,4)</f>
        <v/>
      </c>
      <c r="B110" s="75" t="inlineStr">
        <is>
          <t>Паштеты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5" thickBot="1" thickTop="1">
      <c r="A111" s="98">
        <f>RIGHT(D111:D228,4)</f>
        <v/>
      </c>
      <c r="B111" s="75" t="inlineStr">
        <is>
          <t>Пельмени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5" thickTop="1">
      <c r="A112" s="98">
        <f>RIGHT(D112:D229,4)</f>
        <v/>
      </c>
      <c r="B112" s="48" t="inlineStr">
        <is>
          <t>ОСТАН.ТРАДИЦ. пельм кор.0.5кг зам._120с</t>
        </is>
      </c>
      <c r="C112" s="34" t="inlineStr">
        <is>
          <t>ШТ</t>
        </is>
      </c>
      <c r="D112" s="28" t="n">
        <v>1002112606314</v>
      </c>
      <c r="E112" s="24" t="n"/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5">
      <c r="A113" s="98">
        <f>RIGHT(D113:D230,4)</f>
        <v/>
      </c>
      <c r="B113" s="48" t="inlineStr">
        <is>
          <t xml:space="preserve">ПЕЛЬМ.С АДЖИКОЙ пл.0.45кг зам. </t>
        </is>
      </c>
      <c r="C113" s="34" t="inlineStr">
        <is>
          <t>ШТ</t>
        </is>
      </c>
      <c r="D113" s="28" t="n">
        <v>1002115036155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5">
      <c r="A114" s="98">
        <f>RIGHT(D114:D231,4)</f>
        <v/>
      </c>
      <c r="B114" s="48" t="inlineStr">
        <is>
          <t xml:space="preserve">ПЕЛЬМ.С БЕЛ.ГРИБАМИ пл.0.45кг зам. </t>
        </is>
      </c>
      <c r="C114" s="34" t="inlineStr">
        <is>
          <t>ШТ</t>
        </is>
      </c>
      <c r="D114" s="28" t="n">
        <v>1002115056157</v>
      </c>
      <c r="E114" s="24" t="n"/>
      <c r="F114" s="23" t="n"/>
      <c r="G114" s="23">
        <f>E114*0.45</f>
        <v/>
      </c>
      <c r="H114" s="14" t="n"/>
      <c r="I114" s="73" t="n"/>
      <c r="J114" s="40" t="n"/>
    </row>
    <row r="115" ht="16.5" customHeight="1" s="95" thickBot="1">
      <c r="A115" s="98">
        <f>RIGHT(D115:D230,4)</f>
        <v/>
      </c>
      <c r="B115" s="48" t="inlineStr">
        <is>
          <t>ОСТАН.ТРАДИЦ.пельм пл.0.9кг зам._120с</t>
        </is>
      </c>
      <c r="C115" s="37" t="inlineStr">
        <is>
          <t>ШТ</t>
        </is>
      </c>
      <c r="D115" s="28" t="n">
        <v>1002112606313</v>
      </c>
      <c r="E115" s="24" t="n"/>
      <c r="F115" s="23" t="n">
        <v>0.9</v>
      </c>
      <c r="G115" s="23">
        <f>E115*0.9</f>
        <v/>
      </c>
      <c r="H115" s="14" t="n">
        <v>9</v>
      </c>
      <c r="I115" s="73" t="n">
        <v>120</v>
      </c>
      <c r="J115" s="40" t="n"/>
    </row>
    <row r="116" ht="16.5" customHeight="1" s="95" thickBot="1" thickTop="1">
      <c r="A116" s="98">
        <f>RIGHT(D116:D231,4)</f>
        <v/>
      </c>
      <c r="B116" s="75" t="inlineStr">
        <is>
          <t>Полуфабрикаты с картофелем</t>
        </is>
      </c>
      <c r="C116" s="75" t="n"/>
      <c r="D116" s="75" t="n"/>
      <c r="E116" s="75" t="n"/>
      <c r="F116" s="74" t="n"/>
      <c r="G116" s="75" t="n"/>
      <c r="H116" s="75" t="n"/>
      <c r="I116" s="75" t="n"/>
      <c r="J116" s="76" t="n"/>
    </row>
    <row r="117" ht="16.5" customHeight="1" s="95" thickBot="1" thickTop="1">
      <c r="A117" s="98">
        <f>RIGHT(D117:D232,4)</f>
        <v/>
      </c>
      <c r="B117" s="48" t="inlineStr">
        <is>
          <t>С КАРТОФЕЛЕМ вареники кор.0.5кг зам_120</t>
        </is>
      </c>
      <c r="C117" s="37" t="inlineStr">
        <is>
          <t>ШТ</t>
        </is>
      </c>
      <c r="D117" s="28" t="n">
        <v>1002151784945</v>
      </c>
      <c r="E117" s="24" t="n"/>
      <c r="F117" s="23" t="n">
        <v>0.5</v>
      </c>
      <c r="G117" s="23">
        <f>E117*0.5</f>
        <v/>
      </c>
      <c r="H117" s="14" t="n">
        <v>8</v>
      </c>
      <c r="I117" s="73" t="n">
        <v>120</v>
      </c>
      <c r="J117" s="40" t="n"/>
    </row>
    <row r="118" ht="16.5" customHeight="1" s="95" thickBot="1" thickTop="1">
      <c r="A118" s="98">
        <f>RIGHT(D118:D233,4)</f>
        <v/>
      </c>
      <c r="B118" s="75" t="inlineStr">
        <is>
          <t>Блины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Format="1" customHeight="1" s="91" thickBot="1" thickTop="1">
      <c r="A119" s="98">
        <f>RIGHT(D119:D234,4)</f>
        <v/>
      </c>
      <c r="B119" s="92" t="inlineStr">
        <is>
          <t>С КУРИЦЕЙ И ГРИБАМИ 1/420 10шт.зам.</t>
        </is>
      </c>
      <c r="C119" s="93" t="inlineStr">
        <is>
          <t>ШТ</t>
        </is>
      </c>
      <c r="D119" s="86" t="n">
        <v>1002133974956</v>
      </c>
      <c r="E119" s="87" t="n"/>
      <c r="F119" s="88" t="n">
        <v>0.42</v>
      </c>
      <c r="G119" s="88">
        <f>E119*0.42</f>
        <v/>
      </c>
      <c r="H119" s="89" t="n">
        <v>4.2</v>
      </c>
      <c r="I119" s="94" t="n">
        <v>120</v>
      </c>
      <c r="J119" s="89" t="n"/>
      <c r="K119" s="90" t="n"/>
    </row>
    <row r="120" ht="16.5" customHeight="1" s="95" thickTop="1">
      <c r="A120" s="98">
        <f>RIGHT(D120:D235,4)</f>
        <v/>
      </c>
      <c r="B120" s="48" t="inlineStr">
        <is>
          <t>БЛИНЧ.С МЯСОМ пл.1/420 10шт.зам.</t>
        </is>
      </c>
      <c r="C120" s="34" t="inlineStr">
        <is>
          <t>ШТ</t>
        </is>
      </c>
      <c r="D120" s="28" t="n">
        <v>1002131151762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5" thickBot="1">
      <c r="A121" s="98">
        <f>RIGHT(D121:D236,4)</f>
        <v/>
      </c>
      <c r="B121" s="48" t="inlineStr">
        <is>
          <t>БЛИНЧ. С ТВОРОГОМ 1/420 12шт.зам.</t>
        </is>
      </c>
      <c r="C121" s="37" t="inlineStr">
        <is>
          <t>ШТ</t>
        </is>
      </c>
      <c r="D121" s="28" t="n">
        <v>1002131181764</v>
      </c>
      <c r="E121" s="24" t="n"/>
      <c r="F121" s="23" t="n">
        <v>0.42</v>
      </c>
      <c r="G121" s="23">
        <f>E121*0.42</f>
        <v/>
      </c>
      <c r="H121" s="14" t="n">
        <v>4.2</v>
      </c>
      <c r="I121" s="73" t="n">
        <v>120</v>
      </c>
      <c r="J121" s="40" t="n"/>
    </row>
    <row r="122" ht="16.5" customHeight="1" s="95" thickBot="1" thickTop="1">
      <c r="A122" s="98">
        <f>RIGHT(D122:D237,4)</f>
        <v/>
      </c>
      <c r="B122" s="75" t="inlineStr">
        <is>
          <t>Консервы мясные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5" thickBot="1" thickTop="1">
      <c r="A123" s="98">
        <f>RIGHT(D123:D238,4)</f>
        <v/>
      </c>
      <c r="B123" s="75" t="inlineStr">
        <is>
          <t>Мясокостные замороженные</t>
        </is>
      </c>
      <c r="C123" s="75" t="n"/>
      <c r="D123" s="75" t="n"/>
      <c r="E123" s="75" t="n"/>
      <c r="F123" s="74" t="n"/>
      <c r="G123" s="75" t="n"/>
      <c r="H123" s="75" t="n"/>
      <c r="I123" s="75" t="n"/>
      <c r="J123" s="76" t="n"/>
    </row>
    <row r="124" ht="16.5" customHeight="1" s="95" thickBot="1" thickTop="1">
      <c r="A124" s="98">
        <f>RIGHT(D124:D239,4)</f>
        <v/>
      </c>
      <c r="B124" s="48" t="inlineStr">
        <is>
          <t xml:space="preserve"> РАГУ СВИНОЕ 1кг 8шт.зам_120с </t>
        </is>
      </c>
      <c r="C124" s="37" t="inlineStr">
        <is>
          <t>ШТ</t>
        </is>
      </c>
      <c r="D124" s="69" t="inlineStr">
        <is>
          <t>1002162156004</t>
        </is>
      </c>
      <c r="E124" s="24" t="n"/>
      <c r="F124" s="23" t="n">
        <v>1</v>
      </c>
      <c r="G124" s="23">
        <f>E124*1</f>
        <v/>
      </c>
      <c r="H124" s="14" t="n">
        <v>8</v>
      </c>
      <c r="I124" s="73" t="n">
        <v>120</v>
      </c>
      <c r="J124" s="40" t="n"/>
    </row>
    <row r="125" ht="15.75" customHeight="1" s="95" thickTop="1">
      <c r="A125" s="98">
        <f>RIGHT(D125:D240,4)</f>
        <v/>
      </c>
      <c r="B125" s="48" t="inlineStr">
        <is>
          <t>ШАШЛЫК ИЗ СВИНИНЫ зам.</t>
        </is>
      </c>
      <c r="C125" s="31" t="inlineStr">
        <is>
          <t>КГ</t>
        </is>
      </c>
      <c r="D125" s="69" t="inlineStr">
        <is>
          <t>1002162215417</t>
        </is>
      </c>
      <c r="E125" s="24" t="n"/>
      <c r="F125" s="23" t="n">
        <v>2</v>
      </c>
      <c r="G125" s="23">
        <f>E125*1</f>
        <v/>
      </c>
      <c r="H125" s="14" t="n">
        <v>6</v>
      </c>
      <c r="I125" s="73" t="n">
        <v>90</v>
      </c>
      <c r="J125" s="40" t="n"/>
    </row>
    <row r="126" ht="15.75" customHeight="1" s="95" thickBot="1">
      <c r="A126" s="98">
        <f>RIGHT(D126:D241,4)</f>
        <v/>
      </c>
      <c r="B126" s="48" t="inlineStr">
        <is>
          <t>РЕБРЫШКИ ОБЫКНОВЕННЫЕ 1кг 12шт.зам.</t>
        </is>
      </c>
      <c r="C126" s="37" t="inlineStr">
        <is>
          <t>ШТ</t>
        </is>
      </c>
      <c r="D126" s="70" t="inlineStr">
        <is>
          <t>1002162166019</t>
        </is>
      </c>
      <c r="E126" s="24" t="n"/>
      <c r="F126" s="23" t="n">
        <v>1</v>
      </c>
      <c r="G126" s="23">
        <f>E126*1</f>
        <v/>
      </c>
      <c r="H126" s="14" t="n">
        <v>12</v>
      </c>
      <c r="I126" s="73" t="n">
        <v>120</v>
      </c>
      <c r="J126" s="40" t="n"/>
    </row>
    <row r="127" ht="16.5" customHeight="1" s="95" thickBot="1" thickTop="1">
      <c r="A127" s="78" t="n"/>
      <c r="B127" s="78" t="inlineStr">
        <is>
          <t>ВСЕГО:</t>
        </is>
      </c>
      <c r="C127" s="16" t="n"/>
      <c r="D127" s="49" t="n"/>
      <c r="E127" s="17">
        <f>SUM(E5:E126)</f>
        <v/>
      </c>
      <c r="F127" s="17">
        <f>SUM(F10:F126)</f>
        <v/>
      </c>
      <c r="G127" s="17">
        <f>SUM(G11:G126)</f>
        <v/>
      </c>
      <c r="H127" s="17">
        <f>SUM(H10:H123)</f>
        <v/>
      </c>
      <c r="I127" s="17" t="n"/>
      <c r="J127" s="17" t="n"/>
    </row>
    <row r="128" ht="15.75" customHeight="1" s="95" thickTop="1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</sheetData>
  <autoFilter ref="A9:J127"/>
  <mergeCells count="2">
    <mergeCell ref="E1:J1"/>
    <mergeCell ref="G3:J3"/>
  </mergeCells>
  <dataValidations disablePrompts="1" count="2">
    <dataValidation sqref="B120" showDropDown="0" showInputMessage="1" showErrorMessage="1" allowBlank="0" type="textLength" operator="lessThanOrEqual">
      <formula1>40</formula1>
    </dataValidation>
    <dataValidation sqref="D124:D1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2024-04-12T11:51:47Z</dcterms:modified>
  <cp:lastModifiedBy>Uaer4</cp:lastModifiedBy>
  <cp:lastPrinted>2023-11-08T08:22:20Z</cp:lastPrinted>
</cp:coreProperties>
</file>