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12,03,24 Ост СЫР филиалы\"/>
    </mc:Choice>
  </mc:AlternateContent>
  <xr:revisionPtr revIDLastSave="0" documentId="13_ncr:1_{7C0A6432-55BC-4FC0-A999-2D80ABD56DD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Бердянск!$A$1:$I$51</definedName>
    <definedName name="_xlnm._FilterDatabase" localSheetId="2" hidden="1">Донецк!$A$1:$I$51</definedName>
    <definedName name="_xlnm._FilterDatabase" localSheetId="0" hidden="1">Мелитополь!$A$1:$I$51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H51" i="3" s="1"/>
  <c r="F3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50" i="1"/>
  <c r="F50" i="1"/>
  <c r="H49" i="1"/>
  <c r="H48" i="1"/>
  <c r="H43" i="1"/>
  <c r="H42" i="1"/>
  <c r="H41" i="1"/>
  <c r="H26" i="1"/>
  <c r="F49" i="1"/>
  <c r="F48" i="1"/>
  <c r="H47" i="1"/>
  <c r="H46" i="1"/>
  <c r="F46" i="1"/>
  <c r="F47" i="1"/>
  <c r="F45" i="1"/>
  <c r="H27" i="1"/>
  <c r="F27" i="1"/>
  <c r="F26" i="1"/>
  <c r="H45" i="1"/>
  <c r="H44" i="1"/>
  <c r="F44" i="1"/>
  <c r="F29" i="1"/>
  <c r="F33" i="1"/>
  <c r="F24" i="1"/>
  <c r="F41" i="1"/>
  <c r="F42" i="1"/>
  <c r="F43" i="1"/>
  <c r="F38" i="1"/>
  <c r="H40" i="1"/>
  <c r="H39" i="1"/>
  <c r="F40" i="1"/>
  <c r="F39" i="1"/>
  <c r="F36" i="1"/>
  <c r="H24" i="1"/>
  <c r="H23" i="1"/>
  <c r="F37" i="1"/>
  <c r="F19" i="1"/>
  <c r="H38" i="1"/>
  <c r="H37" i="1"/>
  <c r="F34" i="1"/>
  <c r="H36" i="1"/>
  <c r="H35" i="1"/>
  <c r="H34" i="1"/>
  <c r="H33" i="1"/>
  <c r="F35" i="1"/>
  <c r="H31" i="1"/>
  <c r="F31" i="1"/>
  <c r="F30" i="1"/>
  <c r="F32" i="1"/>
  <c r="H29" i="1"/>
  <c r="H30" i="1"/>
  <c r="H32" i="1"/>
  <c r="H28" i="1"/>
  <c r="F20" i="1"/>
  <c r="F14" i="1"/>
  <c r="F11" i="1"/>
  <c r="F8" i="1"/>
  <c r="F5" i="1"/>
  <c r="H25" i="1"/>
  <c r="H22" i="1"/>
  <c r="H21" i="1"/>
  <c r="H18" i="1"/>
  <c r="H17" i="1"/>
  <c r="H16" i="1"/>
  <c r="H15" i="1"/>
  <c r="H13" i="1"/>
  <c r="H12" i="1"/>
  <c r="H10" i="1"/>
  <c r="H9" i="1"/>
  <c r="H7" i="1"/>
  <c r="H6" i="1"/>
  <c r="H4" i="1"/>
  <c r="H3" i="1"/>
  <c r="H20" i="1"/>
  <c r="H19" i="1"/>
  <c r="H14" i="1"/>
  <c r="H11" i="1"/>
  <c r="H8" i="1"/>
  <c r="H5" i="1"/>
  <c r="F28" i="1"/>
  <c r="F25" i="1"/>
  <c r="F23" i="1"/>
  <c r="F22" i="1"/>
  <c r="F21" i="1"/>
  <c r="F18" i="1"/>
  <c r="F17" i="1"/>
  <c r="F16" i="1"/>
  <c r="F15" i="1"/>
  <c r="F13" i="1"/>
  <c r="F12" i="1"/>
  <c r="F10" i="1"/>
  <c r="F9" i="1"/>
  <c r="F7" i="1"/>
  <c r="F6" i="1"/>
  <c r="F4" i="1"/>
  <c r="F3" i="1"/>
  <c r="H51" i="2" l="1"/>
  <c r="H51" i="1"/>
  <c r="A54" i="1" l="1"/>
</calcChain>
</file>

<file path=xl/sharedStrings.xml><?xml version="1.0" encoding="utf-8"?>
<sst xmlns="http://schemas.openxmlformats.org/spreadsheetml/2006/main" count="265" uniqueCount="79">
  <si>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</si>
  <si>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</si>
  <si>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</si>
  <si>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</si>
  <si>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</si>
  <si>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</si>
  <si>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</si>
  <si>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</si>
  <si>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</si>
  <si>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</si>
  <si>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</si>
  <si>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</si>
  <si>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</si>
  <si>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</si>
  <si>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</si>
  <si>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</si>
  <si>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</si>
  <si>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</si>
  <si>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</si>
  <si>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</si>
  <si>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</si>
  <si>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</si>
  <si>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</si>
  <si>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</si>
  <si>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</si>
  <si>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Российский ж.50% 200г фасовка ТМ Папа может (вл 12)</t>
  </si>
  <si>
    <t>Сыр Российский ж.50% вес ТМ Папа может (вл 4)</t>
  </si>
  <si>
    <t>Сыр Голландский 45% тм Папа Может, нарезанные ломтики 125 г (МИНИ)</t>
  </si>
  <si>
    <t>Сыр Голландский ж.45% 200г фасовка ТМ Папа может (вл 12)</t>
  </si>
  <si>
    <t>Сыр Голландский ж.45% вес ТМ Папа может (вл 4)</t>
  </si>
  <si>
    <t>Сыр Гауда 45% тм Папа Может, нарезанные ломтики 125г (МИНИ)</t>
  </si>
  <si>
    <t>Сыр Гауда ж.45% 200г фасовка ТМ Папа может (вл 12)</t>
  </si>
  <si>
    <t>Сыр Гауда ж.45% вес ТМ Папа может (вл 4)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</si>
  <si>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</si>
  <si>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</si>
  <si>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</si>
  <si>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</si>
  <si>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</si>
  <si>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</si>
  <si>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</si>
  <si>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</si>
  <si>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</si>
  <si>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</si>
  <si>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</si>
  <si>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</si>
  <si>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</si>
  <si>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</si>
  <si>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</si>
  <si>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</si>
  <si>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</si>
  <si>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</si>
  <si>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</si>
  <si>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</si>
  <si>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</si>
  <si>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</si>
  <si>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</si>
  <si>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</si>
  <si>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</si>
  <si>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</si>
  <si>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</si>
  <si>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</si>
  <si>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</si>
  <si>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</si>
  <si>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</si>
  <si>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</si>
  <si>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</si>
  <si>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</si>
  <si>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</si>
  <si>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Мелитополь</t>
  </si>
  <si>
    <t>Бердянск</t>
  </si>
  <si>
    <t>Донецк</t>
  </si>
  <si>
    <t>Наличие</t>
  </si>
  <si>
    <t>Есть весь объем, но от другого производителя</t>
  </si>
  <si>
    <t>Весь объем</t>
  </si>
  <si>
    <t>Нет на остатках. Могу дозаказать на отгрузку на следующей неделе.</t>
  </si>
  <si>
    <t>Могу отдать 500кг</t>
  </si>
  <si>
    <t>Могу отдать только 700 кг</t>
  </si>
  <si>
    <t>Берем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</si>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</sst>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/>
    <xf numFmtId="1" fontId="8" fillId="2" borderId="1" xfId="0" applyNumberFormat="1" applyFont="1" applyFill="1" applyBorder="1" applyAlignment="1">
      <alignment horizontal="left"/>
    </xf>
    <xf numFmtId="0" fontId="10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4" borderId="3" xfId="0" applyFill="1" applyBorder="1" applyAlignment="1">
      <alignment horizontal="center" wrapText="1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7" fillId="2" borderId="5" xfId="0" applyFont="1" applyFill="1" applyBorder="1"/>
    <xf numFmtId="0" fontId="1" fillId="0" borderId="5" xfId="0" applyFont="1" applyBorder="1"/>
    <xf numFmtId="0" fontId="4" fillId="2" borderId="3" xfId="0" applyFont="1" applyFill="1" applyBorder="1" applyAlignment="1">
      <alignment horizontal="left"/>
    </xf>
    <xf numFmtId="0" fontId="5" fillId="2" borderId="3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7" fillId="2" borderId="3" xfId="0" applyFont="1" applyFill="1" applyBorder="1"/>
    <xf numFmtId="1" fontId="8" fillId="2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 applyAlignment="1">
      <alignment horizontal="center" vertical="center"/>
    </xf>
    <xf numFmtId="0" fontId="11" fillId="2" borderId="3" xfId="0" applyFont="1" applyFill="1" applyBorder="1"/>
    <xf numFmtId="0" fontId="9" fillId="2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8" fillId="0" borderId="3" xfId="0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zoomScale="85" zoomScaleNormal="85" workbookViewId="0">
      <selection activeCell="I53" sqref="I53"/>
    </sheetView>
  </sheetViews>
  <sheetFormatPr defaultColWidth="8.7109375" defaultRowHeight="12.75"/>
  <cols>
    <col min="1" max="1" width="10" customWidth="1"/>
    <col min="2" max="2" width="90.85546875" customWidth="1"/>
    <col min="3" max="3" width="18.140625" customWidth="1"/>
    <col min="4" max="4" width="15" style="1" customWidth="1"/>
    <col min="5" max="5" width="12.7109375" style="1" customWidth="1"/>
    <col min="6" max="9" width="12.7109375" customWidth="1"/>
    <col min="10" max="10" width="9.7109375" customWidth="1"/>
    <col min="13" max="13" width="62.5703125" bestFit="1" customWidth="1"/>
    <col min="14" max="14" width="8.7109375" customWidth="1"/>
  </cols>
  <sheetData>
    <row r="1" spans="1:14" ht="51">
      <c r="B1" s="15" t="s">
        <v>14</v>
      </c>
      <c r="C1" s="16"/>
      <c r="D1" s="17" t="s">
        <v>68</v>
      </c>
      <c r="E1" s="17" t="s">
        <v>11</v>
      </c>
      <c r="F1" s="16"/>
      <c r="G1" s="16"/>
      <c r="H1" s="16"/>
      <c r="I1" s="16"/>
      <c r="J1" t="s">
        <v>69</v>
      </c>
      <c r="K1" t="s">
        <v>70</v>
      </c>
      <c r="M1" t="s">
        <v>71</v>
      </c>
    </row>
    <row r="2" spans="1:14">
      <c r="A2" s="2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1" t="s">
        <v>5</v>
      </c>
      <c r="G2" s="13" t="s">
        <v>12</v>
      </c>
      <c r="H2" s="14" t="s">
        <v>6</v>
      </c>
      <c r="I2" s="14" t="s">
        <v>7</v>
      </c>
    </row>
    <row r="3" spans="1:14">
      <c r="A3" s="4">
        <v>6159826</v>
      </c>
      <c r="B3" s="5" t="s">
        <v>24</v>
      </c>
      <c r="C3" s="6">
        <v>9</v>
      </c>
      <c r="D3" s="7"/>
      <c r="E3" s="7"/>
      <c r="F3" s="3">
        <f>D3/C3</f>
        <v>0</v>
      </c>
      <c r="G3" s="8">
        <v>0.125</v>
      </c>
      <c r="H3" s="3">
        <f>G3*D3</f>
        <v>0</v>
      </c>
      <c r="I3" s="3"/>
      <c r="J3">
        <v>0</v>
      </c>
      <c r="K3">
        <v>0</v>
      </c>
      <c r="L3">
        <f>K3+J3+D3</f>
        <v>0</v>
      </c>
    </row>
    <row r="4" spans="1:14">
      <c r="A4" s="9">
        <v>3350098</v>
      </c>
      <c r="B4" s="5" t="s">
        <v>25</v>
      </c>
      <c r="C4" s="6">
        <v>12</v>
      </c>
      <c r="D4" s="7"/>
      <c r="E4" s="7"/>
      <c r="F4" s="3">
        <f>D4/C4</f>
        <v>0</v>
      </c>
      <c r="G4" s="8">
        <v>0.2</v>
      </c>
      <c r="H4" s="3">
        <f>G4*D4</f>
        <v>0</v>
      </c>
      <c r="I4" s="3"/>
      <c r="J4">
        <v>0</v>
      </c>
      <c r="K4">
        <v>0</v>
      </c>
      <c r="L4">
        <f t="shared" ref="L4:L50" si="0">K4+J4+D4</f>
        <v>0</v>
      </c>
    </row>
    <row r="5" spans="1:14">
      <c r="A5" s="4">
        <v>2700004</v>
      </c>
      <c r="B5" s="5" t="s">
        <v>26</v>
      </c>
      <c r="C5" s="6">
        <v>8</v>
      </c>
      <c r="D5" s="45">
        <v>1500</v>
      </c>
      <c r="E5" s="45">
        <v>1500</v>
      </c>
      <c r="F5" s="3">
        <f>E5/20</f>
        <v>75</v>
      </c>
      <c r="G5" s="3">
        <v>2.5</v>
      </c>
      <c r="H5" s="3">
        <f>E5</f>
        <v>1500</v>
      </c>
      <c r="I5" s="3" t="s">
        <v>9</v>
      </c>
      <c r="J5" s="44">
        <v>400</v>
      </c>
      <c r="K5" s="44">
        <v>100</v>
      </c>
      <c r="L5">
        <f t="shared" si="0"/>
        <v>2000</v>
      </c>
      <c r="M5" t="s">
        <v>72</v>
      </c>
      <c r="N5" t="s">
        <v>77</v>
      </c>
    </row>
    <row r="6" spans="1:14">
      <c r="A6" s="4">
        <v>6159796</v>
      </c>
      <c r="B6" s="5" t="s">
        <v>27</v>
      </c>
      <c r="C6" s="6">
        <v>9</v>
      </c>
      <c r="D6" s="7"/>
      <c r="E6" s="7"/>
      <c r="F6" s="3">
        <f>D6/C6</f>
        <v>0</v>
      </c>
      <c r="G6" s="8">
        <v>0.125</v>
      </c>
      <c r="H6" s="3">
        <f>G6*D6</f>
        <v>0</v>
      </c>
      <c r="I6" s="3"/>
      <c r="J6">
        <v>0</v>
      </c>
      <c r="K6">
        <v>0</v>
      </c>
      <c r="L6">
        <f t="shared" si="0"/>
        <v>0</v>
      </c>
    </row>
    <row r="7" spans="1:14">
      <c r="A7" s="9">
        <v>3350104</v>
      </c>
      <c r="B7" s="5" t="s">
        <v>28</v>
      </c>
      <c r="C7" s="6">
        <v>12</v>
      </c>
      <c r="D7" s="7"/>
      <c r="E7" s="7"/>
      <c r="F7" s="3">
        <f>D7/C7</f>
        <v>0</v>
      </c>
      <c r="G7" s="8">
        <v>0.2</v>
      </c>
      <c r="H7" s="3">
        <f>G7*D7</f>
        <v>0</v>
      </c>
      <c r="I7" s="3"/>
      <c r="J7">
        <v>0</v>
      </c>
      <c r="K7">
        <v>132</v>
      </c>
      <c r="L7">
        <f t="shared" si="0"/>
        <v>132</v>
      </c>
      <c r="M7" t="s">
        <v>72</v>
      </c>
      <c r="N7" t="s">
        <v>77</v>
      </c>
    </row>
    <row r="8" spans="1:14">
      <c r="A8" s="18">
        <v>2700002</v>
      </c>
      <c r="B8" s="19" t="s">
        <v>29</v>
      </c>
      <c r="C8" s="20">
        <v>8</v>
      </c>
      <c r="D8" s="47">
        <v>800</v>
      </c>
      <c r="E8" s="47">
        <v>800</v>
      </c>
      <c r="F8" s="22">
        <f>E8/20</f>
        <v>40</v>
      </c>
      <c r="G8" s="22">
        <v>2.5</v>
      </c>
      <c r="H8" s="22">
        <f>E8</f>
        <v>800</v>
      </c>
      <c r="I8" s="22" t="s">
        <v>9</v>
      </c>
      <c r="J8">
        <v>0</v>
      </c>
      <c r="K8" s="44">
        <v>200</v>
      </c>
      <c r="L8">
        <f t="shared" si="0"/>
        <v>1000</v>
      </c>
      <c r="M8" t="s">
        <v>72</v>
      </c>
      <c r="N8" t="s">
        <v>77</v>
      </c>
    </row>
    <row r="9" spans="1:14">
      <c r="A9" s="41">
        <v>5521103</v>
      </c>
      <c r="B9" s="40" t="s">
        <v>30</v>
      </c>
      <c r="C9" s="27">
        <v>9</v>
      </c>
      <c r="D9" s="28"/>
      <c r="E9" s="28"/>
      <c r="F9" s="16">
        <f>D9/C9</f>
        <v>0</v>
      </c>
      <c r="G9" s="29">
        <v>0.125</v>
      </c>
      <c r="H9" s="16">
        <f>G9*D9</f>
        <v>0</v>
      </c>
      <c r="I9" s="16"/>
      <c r="J9">
        <v>0</v>
      </c>
      <c r="K9">
        <v>0</v>
      </c>
      <c r="L9">
        <f t="shared" si="0"/>
        <v>0</v>
      </c>
    </row>
    <row r="10" spans="1:14">
      <c r="A10" s="30">
        <v>3350111</v>
      </c>
      <c r="B10" s="26" t="s">
        <v>31</v>
      </c>
      <c r="C10" s="27">
        <v>12</v>
      </c>
      <c r="D10" s="28"/>
      <c r="E10" s="28"/>
      <c r="F10" s="16">
        <f>D10/C10</f>
        <v>0</v>
      </c>
      <c r="G10" s="29">
        <v>0.2</v>
      </c>
      <c r="H10" s="16">
        <f>G10*D10</f>
        <v>0</v>
      </c>
      <c r="I10" s="16"/>
      <c r="J10">
        <v>108</v>
      </c>
      <c r="K10">
        <v>120</v>
      </c>
      <c r="L10">
        <f t="shared" si="0"/>
        <v>228</v>
      </c>
      <c r="M10" t="s">
        <v>72</v>
      </c>
      <c r="N10" t="s">
        <v>77</v>
      </c>
    </row>
    <row r="11" spans="1:14">
      <c r="A11" s="25">
        <v>2700005</v>
      </c>
      <c r="B11" s="26" t="s">
        <v>32</v>
      </c>
      <c r="C11" s="27">
        <v>8</v>
      </c>
      <c r="D11" s="42">
        <v>1800</v>
      </c>
      <c r="E11" s="42">
        <v>1800</v>
      </c>
      <c r="F11" s="16">
        <f>E11/20</f>
        <v>90</v>
      </c>
      <c r="G11" s="16">
        <v>2.5</v>
      </c>
      <c r="H11" s="16">
        <f>E11</f>
        <v>1800</v>
      </c>
      <c r="I11" s="16" t="s">
        <v>9</v>
      </c>
      <c r="J11" s="44">
        <v>300</v>
      </c>
      <c r="K11">
        <v>0</v>
      </c>
      <c r="L11">
        <f t="shared" si="0"/>
        <v>2100</v>
      </c>
      <c r="M11" t="s">
        <v>72</v>
      </c>
      <c r="N11" t="s">
        <v>77</v>
      </c>
    </row>
    <row r="12" spans="1:14">
      <c r="A12" s="25">
        <v>6159833</v>
      </c>
      <c r="B12" s="26" t="s">
        <v>33</v>
      </c>
      <c r="C12" s="27">
        <v>9</v>
      </c>
      <c r="D12" s="28"/>
      <c r="E12" s="28"/>
      <c r="F12" s="16">
        <f>D12/C12</f>
        <v>0</v>
      </c>
      <c r="G12" s="29">
        <v>0.125</v>
      </c>
      <c r="H12" s="16">
        <f>G12*D12</f>
        <v>0</v>
      </c>
      <c r="I12" s="16"/>
      <c r="J12">
        <v>0</v>
      </c>
      <c r="K12">
        <v>0</v>
      </c>
      <c r="L12">
        <f t="shared" si="0"/>
        <v>0</v>
      </c>
    </row>
    <row r="13" spans="1:14">
      <c r="A13" s="30">
        <v>3350128</v>
      </c>
      <c r="B13" s="26" t="s">
        <v>34</v>
      </c>
      <c r="C13" s="27">
        <v>12</v>
      </c>
      <c r="D13" s="28">
        <v>420</v>
      </c>
      <c r="E13" s="28"/>
      <c r="F13" s="16">
        <f>D13/C13</f>
        <v>35</v>
      </c>
      <c r="G13" s="29">
        <v>0.2</v>
      </c>
      <c r="H13" s="16">
        <f>G13*D13</f>
        <v>84</v>
      </c>
      <c r="I13" s="16"/>
      <c r="J13">
        <v>132</v>
      </c>
      <c r="K13">
        <v>0</v>
      </c>
      <c r="L13">
        <f t="shared" si="0"/>
        <v>552</v>
      </c>
      <c r="M13" t="s">
        <v>73</v>
      </c>
    </row>
    <row r="14" spans="1:14">
      <c r="A14" s="25">
        <v>2700001</v>
      </c>
      <c r="B14" s="26" t="s">
        <v>35</v>
      </c>
      <c r="C14" s="27">
        <v>8</v>
      </c>
      <c r="D14" s="42">
        <v>400</v>
      </c>
      <c r="E14" s="42">
        <v>400</v>
      </c>
      <c r="F14" s="46">
        <f>E14/20</f>
        <v>20</v>
      </c>
      <c r="G14" s="46">
        <v>2.5</v>
      </c>
      <c r="H14" s="46">
        <f>E14</f>
        <v>400</v>
      </c>
      <c r="I14" s="46" t="s">
        <v>9</v>
      </c>
      <c r="J14" s="44">
        <v>420</v>
      </c>
      <c r="K14">
        <v>0</v>
      </c>
      <c r="L14">
        <f t="shared" si="0"/>
        <v>820</v>
      </c>
      <c r="M14" t="s">
        <v>73</v>
      </c>
    </row>
    <row r="15" spans="1:14">
      <c r="A15" s="25">
        <v>6159819</v>
      </c>
      <c r="B15" s="26" t="s">
        <v>36</v>
      </c>
      <c r="C15" s="27">
        <v>9</v>
      </c>
      <c r="D15" s="28"/>
      <c r="E15" s="28"/>
      <c r="F15" s="16">
        <f>D15/C15</f>
        <v>0</v>
      </c>
      <c r="G15" s="29">
        <v>0.125</v>
      </c>
      <c r="H15" s="16">
        <f>G15*D15</f>
        <v>0</v>
      </c>
      <c r="I15" s="16"/>
      <c r="J15">
        <v>0</v>
      </c>
      <c r="K15">
        <v>0</v>
      </c>
      <c r="L15">
        <f t="shared" si="0"/>
        <v>0</v>
      </c>
    </row>
    <row r="16" spans="1:14">
      <c r="A16" s="25">
        <v>99876543</v>
      </c>
      <c r="B16" s="31" t="s">
        <v>37</v>
      </c>
      <c r="C16" s="27">
        <v>12</v>
      </c>
      <c r="D16" s="28"/>
      <c r="E16" s="28"/>
      <c r="F16" s="16">
        <f>D16/C16</f>
        <v>0</v>
      </c>
      <c r="G16" s="29">
        <v>0.2</v>
      </c>
      <c r="H16" s="16">
        <f>G16*D16</f>
        <v>0</v>
      </c>
      <c r="I16" s="16"/>
      <c r="J16">
        <v>0</v>
      </c>
      <c r="K16">
        <v>0</v>
      </c>
      <c r="L16">
        <f t="shared" si="0"/>
        <v>0</v>
      </c>
    </row>
    <row r="17" spans="1:16">
      <c r="A17" s="25">
        <v>6159802</v>
      </c>
      <c r="B17" s="26" t="s">
        <v>38</v>
      </c>
      <c r="C17" s="32">
        <v>9</v>
      </c>
      <c r="D17" s="28"/>
      <c r="E17" s="28"/>
      <c r="F17" s="16">
        <f>D17/C17</f>
        <v>0</v>
      </c>
      <c r="G17" s="29">
        <v>0.125</v>
      </c>
      <c r="H17" s="16">
        <f>G17*D17</f>
        <v>0</v>
      </c>
      <c r="I17" s="16"/>
      <c r="J17">
        <v>0</v>
      </c>
      <c r="K17">
        <v>0</v>
      </c>
      <c r="L17">
        <f t="shared" si="0"/>
        <v>0</v>
      </c>
    </row>
    <row r="18" spans="1:16">
      <c r="A18" s="25">
        <v>99876550</v>
      </c>
      <c r="B18" s="31" t="s">
        <v>39</v>
      </c>
      <c r="C18" s="32">
        <v>12</v>
      </c>
      <c r="D18" s="28">
        <v>108</v>
      </c>
      <c r="E18" s="28"/>
      <c r="F18" s="16">
        <f>D18/C18</f>
        <v>9</v>
      </c>
      <c r="G18" s="29">
        <v>0.2</v>
      </c>
      <c r="H18" s="16">
        <f>G18*D18</f>
        <v>21.6</v>
      </c>
      <c r="I18" s="16"/>
      <c r="J18">
        <v>0</v>
      </c>
      <c r="K18">
        <v>0</v>
      </c>
      <c r="L18">
        <f t="shared" si="0"/>
        <v>108</v>
      </c>
      <c r="M18" t="s">
        <v>73</v>
      </c>
    </row>
    <row r="19" spans="1:16">
      <c r="A19" s="25">
        <v>6159949</v>
      </c>
      <c r="B19" s="26" t="s">
        <v>40</v>
      </c>
      <c r="C19" s="27">
        <v>2</v>
      </c>
      <c r="D19" s="42">
        <v>210</v>
      </c>
      <c r="E19" s="42">
        <v>210</v>
      </c>
      <c r="F19" s="16">
        <f>E19/7</f>
        <v>30</v>
      </c>
      <c r="G19" s="29">
        <v>3.5</v>
      </c>
      <c r="H19" s="16">
        <f>E19</f>
        <v>210</v>
      </c>
      <c r="I19" s="16" t="s">
        <v>8</v>
      </c>
      <c r="J19" s="44">
        <v>70</v>
      </c>
      <c r="K19">
        <v>0</v>
      </c>
      <c r="L19">
        <f t="shared" si="0"/>
        <v>280</v>
      </c>
      <c r="M19" t="s">
        <v>73</v>
      </c>
    </row>
    <row r="20" spans="1:16">
      <c r="A20" s="25">
        <v>6159901</v>
      </c>
      <c r="B20" s="26" t="s">
        <v>41</v>
      </c>
      <c r="C20" s="27">
        <v>2</v>
      </c>
      <c r="D20" s="28"/>
      <c r="E20" s="28"/>
      <c r="F20" s="16">
        <f>E20/7</f>
        <v>0</v>
      </c>
      <c r="G20" s="29">
        <v>3.5</v>
      </c>
      <c r="H20" s="16">
        <f>E20</f>
        <v>0</v>
      </c>
      <c r="I20" s="16" t="s">
        <v>8</v>
      </c>
      <c r="J20" s="44">
        <v>805</v>
      </c>
      <c r="K20">
        <v>7</v>
      </c>
      <c r="L20">
        <f t="shared" si="0"/>
        <v>812</v>
      </c>
      <c r="M20" t="s">
        <v>73</v>
      </c>
    </row>
    <row r="21" spans="1:16">
      <c r="A21" s="25">
        <v>99876321</v>
      </c>
      <c r="B21" s="33" t="s">
        <v>42</v>
      </c>
      <c r="C21" s="27">
        <v>12</v>
      </c>
      <c r="D21" s="28"/>
      <c r="E21" s="28"/>
      <c r="F21" s="16">
        <f>D21/C21</f>
        <v>0</v>
      </c>
      <c r="G21" s="29">
        <v>0.18</v>
      </c>
      <c r="H21" s="16">
        <f>G21*D21</f>
        <v>0</v>
      </c>
      <c r="I21" s="16"/>
      <c r="J21">
        <v>0</v>
      </c>
      <c r="K21">
        <v>0</v>
      </c>
      <c r="L21">
        <f t="shared" si="0"/>
        <v>0</v>
      </c>
    </row>
    <row r="22" spans="1:16">
      <c r="A22" s="25">
        <v>99876352</v>
      </c>
      <c r="B22" s="33" t="s">
        <v>43</v>
      </c>
      <c r="C22" s="27">
        <v>12</v>
      </c>
      <c r="D22" s="28"/>
      <c r="E22" s="28"/>
      <c r="F22" s="16">
        <f>D22/C22</f>
        <v>0</v>
      </c>
      <c r="G22" s="29">
        <v>0.18</v>
      </c>
      <c r="H22" s="16">
        <f>G22*D22</f>
        <v>0</v>
      </c>
      <c r="I22" s="16"/>
      <c r="J22">
        <v>0</v>
      </c>
      <c r="K22">
        <v>0</v>
      </c>
      <c r="L22">
        <f t="shared" si="0"/>
        <v>0</v>
      </c>
    </row>
    <row r="23" spans="1:16" s="10" customFormat="1">
      <c r="A23" s="25">
        <v>783798</v>
      </c>
      <c r="B23" s="26" t="s">
        <v>16</v>
      </c>
      <c r="C23" s="34">
        <v>18</v>
      </c>
      <c r="D23" s="28">
        <v>1278</v>
      </c>
      <c r="E23" s="28"/>
      <c r="F23" s="16">
        <f>D23/C23</f>
        <v>71</v>
      </c>
      <c r="G23" s="26">
        <v>0.2</v>
      </c>
      <c r="H23" s="16">
        <f>G23*D23</f>
        <v>255.60000000000002</v>
      </c>
      <c r="I23" s="35"/>
      <c r="J23">
        <v>234</v>
      </c>
      <c r="K23">
        <v>0</v>
      </c>
      <c r="L23">
        <f t="shared" si="0"/>
        <v>1512</v>
      </c>
      <c r="M23" t="s">
        <v>73</v>
      </c>
      <c r="N23"/>
      <c r="O23"/>
      <c r="P23"/>
    </row>
    <row r="24" spans="1:16" s="10" customFormat="1">
      <c r="A24" s="25">
        <v>783811</v>
      </c>
      <c r="B24" s="26" t="s">
        <v>19</v>
      </c>
      <c r="C24" s="34">
        <v>4</v>
      </c>
      <c r="D24" s="42">
        <v>300</v>
      </c>
      <c r="E24" s="42">
        <v>300</v>
      </c>
      <c r="F24" s="16">
        <f>E24/15</f>
        <v>20</v>
      </c>
      <c r="G24" s="26">
        <v>3.5</v>
      </c>
      <c r="H24" s="16">
        <f>E24</f>
        <v>300</v>
      </c>
      <c r="I24" s="3" t="s">
        <v>21</v>
      </c>
      <c r="J24" s="44">
        <v>105</v>
      </c>
      <c r="K24" s="44">
        <v>105</v>
      </c>
      <c r="L24">
        <f t="shared" si="0"/>
        <v>510</v>
      </c>
      <c r="M24" s="10" t="s">
        <v>75</v>
      </c>
      <c r="N24"/>
      <c r="O24"/>
      <c r="P24"/>
    </row>
    <row r="25" spans="1:16" s="10" customFormat="1">
      <c r="A25" s="25">
        <v>783804</v>
      </c>
      <c r="B25" s="26" t="s">
        <v>17</v>
      </c>
      <c r="C25" s="34">
        <v>18</v>
      </c>
      <c r="D25" s="42">
        <v>0</v>
      </c>
      <c r="E25" s="28"/>
      <c r="F25" s="16">
        <f>D25/C25</f>
        <v>0</v>
      </c>
      <c r="G25" s="26">
        <v>0.2</v>
      </c>
      <c r="H25" s="16">
        <f>G25*D25</f>
        <v>0</v>
      </c>
      <c r="I25" s="35"/>
      <c r="J25">
        <v>0</v>
      </c>
      <c r="K25">
        <v>0</v>
      </c>
      <c r="L25">
        <f t="shared" si="0"/>
        <v>0</v>
      </c>
      <c r="M25" s="10" t="s">
        <v>74</v>
      </c>
      <c r="N25" t="s">
        <v>78</v>
      </c>
      <c r="O25"/>
      <c r="P25"/>
    </row>
    <row r="26" spans="1:16" s="10" customFormat="1">
      <c r="A26" s="25">
        <v>783828</v>
      </c>
      <c r="B26" s="26" t="s">
        <v>20</v>
      </c>
      <c r="C26" s="34">
        <v>4</v>
      </c>
      <c r="D26" s="42">
        <v>210</v>
      </c>
      <c r="E26" s="42">
        <v>210</v>
      </c>
      <c r="F26" s="16">
        <f>E26/15</f>
        <v>14</v>
      </c>
      <c r="G26" s="26">
        <v>3.5</v>
      </c>
      <c r="H26" s="16">
        <f>E26</f>
        <v>210</v>
      </c>
      <c r="I26" s="3" t="s">
        <v>21</v>
      </c>
      <c r="J26" s="44">
        <v>210</v>
      </c>
      <c r="K26" s="44">
        <v>300</v>
      </c>
      <c r="L26">
        <f t="shared" si="0"/>
        <v>720</v>
      </c>
      <c r="M26" s="10" t="s">
        <v>76</v>
      </c>
      <c r="N26"/>
      <c r="O26"/>
      <c r="P26"/>
    </row>
    <row r="27" spans="1:16" s="10" customFormat="1">
      <c r="A27" s="38">
        <v>8784474</v>
      </c>
      <c r="B27" s="33" t="s">
        <v>44</v>
      </c>
      <c r="C27" s="34">
        <v>2</v>
      </c>
      <c r="D27" s="28"/>
      <c r="E27" s="28"/>
      <c r="F27" s="16">
        <f>E27/15</f>
        <v>0</v>
      </c>
      <c r="G27" s="26">
        <v>7.5</v>
      </c>
      <c r="H27" s="16">
        <f>E27</f>
        <v>0</v>
      </c>
      <c r="I27" t="s">
        <v>23</v>
      </c>
      <c r="J27">
        <v>0</v>
      </c>
      <c r="K27">
        <v>0</v>
      </c>
      <c r="L27">
        <f t="shared" si="0"/>
        <v>0</v>
      </c>
      <c r="N27"/>
      <c r="O27"/>
      <c r="P27"/>
    </row>
    <row r="28" spans="1:16" s="10" customFormat="1">
      <c r="A28" s="25">
        <v>9877076</v>
      </c>
      <c r="B28" s="37" t="s">
        <v>45</v>
      </c>
      <c r="C28" s="34">
        <v>8</v>
      </c>
      <c r="D28" s="43">
        <v>0</v>
      </c>
      <c r="E28" s="36"/>
      <c r="F28" s="35">
        <f t="shared" ref="F28:F36" si="1">D28/C28</f>
        <v>0</v>
      </c>
      <c r="G28" s="26">
        <v>0.19</v>
      </c>
      <c r="H28" s="16">
        <f t="shared" ref="H28:H40" si="2">G28*D28</f>
        <v>0</v>
      </c>
      <c r="I28" s="35"/>
      <c r="J28">
        <v>0</v>
      </c>
      <c r="K28">
        <v>0</v>
      </c>
      <c r="L28">
        <f t="shared" si="0"/>
        <v>0</v>
      </c>
      <c r="M28" s="10" t="s">
        <v>74</v>
      </c>
      <c r="N28" t="s">
        <v>78</v>
      </c>
      <c r="O28"/>
      <c r="P28"/>
    </row>
    <row r="29" spans="1:16" s="10" customFormat="1">
      <c r="A29" s="25">
        <v>8444194</v>
      </c>
      <c r="B29" s="37" t="s">
        <v>46</v>
      </c>
      <c r="C29" s="34">
        <v>6</v>
      </c>
      <c r="D29" s="36">
        <v>114</v>
      </c>
      <c r="E29" s="36"/>
      <c r="F29" s="35">
        <f t="shared" si="1"/>
        <v>19</v>
      </c>
      <c r="G29" s="26">
        <v>0.1</v>
      </c>
      <c r="H29" s="16">
        <f t="shared" si="2"/>
        <v>11.4</v>
      </c>
      <c r="I29" s="35"/>
      <c r="J29">
        <v>0</v>
      </c>
      <c r="K29">
        <v>0</v>
      </c>
      <c r="L29">
        <f t="shared" si="0"/>
        <v>114</v>
      </c>
      <c r="M29" t="s">
        <v>73</v>
      </c>
      <c r="N29"/>
      <c r="O29"/>
      <c r="P29"/>
    </row>
    <row r="30" spans="1:16" s="10" customFormat="1">
      <c r="A30" s="25">
        <v>8444187</v>
      </c>
      <c r="B30" s="37" t="s">
        <v>47</v>
      </c>
      <c r="C30" s="34">
        <v>6</v>
      </c>
      <c r="D30" s="43">
        <v>0</v>
      </c>
      <c r="E30" s="36"/>
      <c r="F30" s="35">
        <f t="shared" si="1"/>
        <v>0</v>
      </c>
      <c r="G30" s="26">
        <v>0.1</v>
      </c>
      <c r="H30" s="16">
        <f t="shared" si="2"/>
        <v>0</v>
      </c>
      <c r="I30" s="35"/>
      <c r="J30">
        <v>0</v>
      </c>
      <c r="K30">
        <v>0</v>
      </c>
      <c r="L30">
        <f t="shared" si="0"/>
        <v>0</v>
      </c>
      <c r="M30" s="10" t="s">
        <v>74</v>
      </c>
      <c r="N30" s="10" t="s">
        <v>78</v>
      </c>
    </row>
    <row r="31" spans="1:16" s="10" customFormat="1">
      <c r="A31" s="25">
        <v>8444163</v>
      </c>
      <c r="B31" s="37" t="s">
        <v>48</v>
      </c>
      <c r="C31" s="34">
        <v>8</v>
      </c>
      <c r="D31" s="36"/>
      <c r="E31" s="36"/>
      <c r="F31" s="35">
        <f t="shared" si="1"/>
        <v>0</v>
      </c>
      <c r="G31" s="26">
        <v>0.1</v>
      </c>
      <c r="H31" s="16">
        <f t="shared" si="2"/>
        <v>0</v>
      </c>
      <c r="I31" s="35"/>
      <c r="J31">
        <v>0</v>
      </c>
      <c r="K31">
        <v>0</v>
      </c>
      <c r="L31">
        <f t="shared" si="0"/>
        <v>0</v>
      </c>
    </row>
    <row r="32" spans="1:16" s="10" customFormat="1">
      <c r="A32" s="25">
        <v>8444170</v>
      </c>
      <c r="B32" s="37" t="s">
        <v>49</v>
      </c>
      <c r="C32" s="34">
        <v>8</v>
      </c>
      <c r="D32" s="36">
        <v>288</v>
      </c>
      <c r="E32" s="36"/>
      <c r="F32" s="35">
        <f t="shared" si="1"/>
        <v>36</v>
      </c>
      <c r="G32" s="26">
        <v>0.1</v>
      </c>
      <c r="H32" s="16">
        <f t="shared" si="2"/>
        <v>28.8</v>
      </c>
      <c r="I32" s="35"/>
      <c r="J32">
        <v>0</v>
      </c>
      <c r="K32">
        <v>0</v>
      </c>
      <c r="L32">
        <f t="shared" si="0"/>
        <v>288</v>
      </c>
      <c r="M32" t="s">
        <v>73</v>
      </c>
    </row>
    <row r="33" spans="1:13" s="10" customFormat="1">
      <c r="A33" s="25">
        <v>9988377</v>
      </c>
      <c r="B33" s="37" t="s">
        <v>50</v>
      </c>
      <c r="C33" s="34">
        <v>16</v>
      </c>
      <c r="D33" s="36"/>
      <c r="E33" s="36"/>
      <c r="F33" s="35">
        <f t="shared" si="1"/>
        <v>0</v>
      </c>
      <c r="G33" s="26">
        <v>0.14000000000000001</v>
      </c>
      <c r="H33" s="16">
        <f t="shared" si="2"/>
        <v>0</v>
      </c>
      <c r="I33" s="35"/>
      <c r="J33">
        <v>0</v>
      </c>
      <c r="K33">
        <v>0</v>
      </c>
      <c r="L33">
        <f t="shared" si="0"/>
        <v>0</v>
      </c>
    </row>
    <row r="34" spans="1:13" s="10" customFormat="1">
      <c r="A34" s="25">
        <v>9988391</v>
      </c>
      <c r="B34" s="37" t="s">
        <v>51</v>
      </c>
      <c r="C34" s="34">
        <v>16</v>
      </c>
      <c r="D34" s="36">
        <v>368</v>
      </c>
      <c r="E34" s="36"/>
      <c r="F34" s="35">
        <f t="shared" si="1"/>
        <v>23</v>
      </c>
      <c r="G34" s="26">
        <v>0.14000000000000001</v>
      </c>
      <c r="H34" s="16">
        <f t="shared" si="2"/>
        <v>51.52</v>
      </c>
      <c r="I34" s="35"/>
      <c r="J34">
        <v>0</v>
      </c>
      <c r="K34">
        <v>32</v>
      </c>
      <c r="L34">
        <f t="shared" si="0"/>
        <v>400</v>
      </c>
      <c r="M34" t="s">
        <v>73</v>
      </c>
    </row>
    <row r="35" spans="1:13" s="10" customFormat="1">
      <c r="A35" s="25">
        <v>5034819</v>
      </c>
      <c r="B35" s="37" t="s">
        <v>52</v>
      </c>
      <c r="C35" s="34">
        <v>6</v>
      </c>
      <c r="D35" s="36"/>
      <c r="E35" s="36"/>
      <c r="F35" s="35">
        <f t="shared" si="1"/>
        <v>0</v>
      </c>
      <c r="G35" s="26">
        <v>0.18</v>
      </c>
      <c r="H35" s="16">
        <f t="shared" si="2"/>
        <v>0</v>
      </c>
      <c r="I35" s="35"/>
      <c r="J35">
        <v>360</v>
      </c>
      <c r="K35">
        <v>12</v>
      </c>
      <c r="L35">
        <f t="shared" si="0"/>
        <v>372</v>
      </c>
      <c r="M35" t="s">
        <v>73</v>
      </c>
    </row>
    <row r="36" spans="1:13" s="10" customFormat="1">
      <c r="A36" s="25">
        <v>5034864</v>
      </c>
      <c r="B36" s="37" t="s">
        <v>53</v>
      </c>
      <c r="C36" s="34">
        <v>6</v>
      </c>
      <c r="D36" s="36">
        <v>114</v>
      </c>
      <c r="E36" s="36"/>
      <c r="F36" s="35">
        <f t="shared" si="1"/>
        <v>19</v>
      </c>
      <c r="G36" s="26">
        <v>0.18</v>
      </c>
      <c r="H36" s="16">
        <f t="shared" si="2"/>
        <v>20.52</v>
      </c>
      <c r="I36" s="35"/>
      <c r="J36">
        <v>0</v>
      </c>
      <c r="K36">
        <v>0</v>
      </c>
      <c r="L36">
        <f t="shared" si="0"/>
        <v>114</v>
      </c>
      <c r="M36" t="s">
        <v>73</v>
      </c>
    </row>
    <row r="37" spans="1:13" s="10" customFormat="1">
      <c r="A37" s="25">
        <v>5037308</v>
      </c>
      <c r="B37" s="37" t="s">
        <v>54</v>
      </c>
      <c r="C37" s="34">
        <v>3</v>
      </c>
      <c r="D37" s="36"/>
      <c r="E37" s="36"/>
      <c r="F37" s="35">
        <f>E37/13.5</f>
        <v>0</v>
      </c>
      <c r="G37" s="26">
        <v>4.5</v>
      </c>
      <c r="H37" s="35">
        <f t="shared" si="2"/>
        <v>0</v>
      </c>
      <c r="I37" s="35" t="s">
        <v>15</v>
      </c>
      <c r="J37">
        <v>0</v>
      </c>
      <c r="K37">
        <v>0</v>
      </c>
      <c r="L37">
        <f t="shared" si="0"/>
        <v>0</v>
      </c>
    </row>
    <row r="38" spans="1:13" s="10" customFormat="1">
      <c r="A38" s="38">
        <v>2981244</v>
      </c>
      <c r="B38" s="39" t="s">
        <v>55</v>
      </c>
      <c r="C38" s="34">
        <v>6</v>
      </c>
      <c r="D38" s="36"/>
      <c r="E38" s="36"/>
      <c r="F38" s="35">
        <f>E38/7.8</f>
        <v>0</v>
      </c>
      <c r="G38" s="26">
        <v>1.3</v>
      </c>
      <c r="H38" s="35">
        <f t="shared" si="2"/>
        <v>0</v>
      </c>
      <c r="I38" s="35" t="s">
        <v>22</v>
      </c>
      <c r="J38">
        <v>0</v>
      </c>
      <c r="K38">
        <v>0</v>
      </c>
      <c r="L38">
        <f t="shared" si="0"/>
        <v>0</v>
      </c>
    </row>
    <row r="39" spans="1:13" s="10" customFormat="1">
      <c r="A39" s="25">
        <v>3402729</v>
      </c>
      <c r="B39" s="37" t="s">
        <v>56</v>
      </c>
      <c r="C39" s="34">
        <v>12</v>
      </c>
      <c r="D39" s="36"/>
      <c r="E39" s="36"/>
      <c r="F39" s="35">
        <f>D39/C39</f>
        <v>0</v>
      </c>
      <c r="G39" s="26">
        <v>0.09</v>
      </c>
      <c r="H39" s="35">
        <f t="shared" si="2"/>
        <v>0</v>
      </c>
      <c r="I39" s="35"/>
      <c r="J39">
        <v>0</v>
      </c>
      <c r="K39">
        <v>0</v>
      </c>
      <c r="L39">
        <f t="shared" si="0"/>
        <v>0</v>
      </c>
    </row>
    <row r="40" spans="1:13" s="10" customFormat="1">
      <c r="A40" s="25">
        <v>3402712</v>
      </c>
      <c r="B40" s="37" t="s">
        <v>57</v>
      </c>
      <c r="C40" s="34">
        <v>12</v>
      </c>
      <c r="D40" s="36"/>
      <c r="E40" s="36"/>
      <c r="F40" s="35">
        <f>D40/C40</f>
        <v>0</v>
      </c>
      <c r="G40" s="26">
        <v>0.2</v>
      </c>
      <c r="H40" s="35">
        <f t="shared" si="2"/>
        <v>0</v>
      </c>
      <c r="I40" s="35"/>
      <c r="J40">
        <v>0</v>
      </c>
      <c r="K40">
        <v>0</v>
      </c>
      <c r="L40">
        <f t="shared" si="0"/>
        <v>0</v>
      </c>
    </row>
    <row r="41" spans="1:13" s="10" customFormat="1">
      <c r="A41" s="25">
        <v>8785198</v>
      </c>
      <c r="B41" s="37" t="s">
        <v>58</v>
      </c>
      <c r="C41" s="34">
        <v>5</v>
      </c>
      <c r="D41" s="36"/>
      <c r="E41" s="36"/>
      <c r="F41" s="35">
        <f>E41/16.5</f>
        <v>0</v>
      </c>
      <c r="G41" s="26">
        <v>3.2</v>
      </c>
      <c r="H41" s="35">
        <f>E41</f>
        <v>0</v>
      </c>
      <c r="I41" s="35" t="s">
        <v>18</v>
      </c>
      <c r="J41">
        <v>0</v>
      </c>
      <c r="K41">
        <v>0</v>
      </c>
      <c r="L41">
        <f t="shared" si="0"/>
        <v>0</v>
      </c>
    </row>
    <row r="42" spans="1:13" s="10" customFormat="1">
      <c r="A42" s="25">
        <v>8785211</v>
      </c>
      <c r="B42" s="37" t="s">
        <v>59</v>
      </c>
      <c r="C42" s="34">
        <v>5</v>
      </c>
      <c r="D42" s="36"/>
      <c r="E42" s="36"/>
      <c r="F42" s="35">
        <f>E42/16.5</f>
        <v>0</v>
      </c>
      <c r="G42" s="26">
        <v>3.2</v>
      </c>
      <c r="H42" s="35">
        <f>E42</f>
        <v>0</v>
      </c>
      <c r="I42" s="35" t="s">
        <v>18</v>
      </c>
      <c r="J42">
        <v>0</v>
      </c>
      <c r="K42">
        <v>0</v>
      </c>
      <c r="L42">
        <f t="shared" si="0"/>
        <v>0</v>
      </c>
    </row>
    <row r="43" spans="1:13" s="10" customFormat="1">
      <c r="A43" s="25">
        <v>8785228</v>
      </c>
      <c r="B43" s="37" t="s">
        <v>60</v>
      </c>
      <c r="C43" s="34">
        <v>5</v>
      </c>
      <c r="D43" s="36"/>
      <c r="E43" s="36"/>
      <c r="F43" s="35">
        <f>E43/16.5</f>
        <v>0</v>
      </c>
      <c r="G43" s="26">
        <v>3.2</v>
      </c>
      <c r="H43" s="35">
        <f>E43</f>
        <v>0</v>
      </c>
      <c r="I43" s="35" t="s">
        <v>18</v>
      </c>
      <c r="J43">
        <v>0</v>
      </c>
      <c r="K43">
        <v>0</v>
      </c>
      <c r="L43">
        <f t="shared" si="0"/>
        <v>0</v>
      </c>
    </row>
    <row r="44" spans="1:13" s="10" customFormat="1">
      <c r="A44" s="38">
        <v>9988452</v>
      </c>
      <c r="B44" s="39" t="s">
        <v>61</v>
      </c>
      <c r="C44" s="34">
        <v>8</v>
      </c>
      <c r="D44" s="36"/>
      <c r="E44" s="36"/>
      <c r="F44" s="35">
        <f>D44/C44</f>
        <v>0</v>
      </c>
      <c r="G44" s="26">
        <v>0.4</v>
      </c>
      <c r="H44" s="35">
        <f>G44*D44</f>
        <v>0</v>
      </c>
      <c r="I44" s="35"/>
      <c r="J44">
        <v>0</v>
      </c>
      <c r="K44">
        <v>0</v>
      </c>
      <c r="L44">
        <f t="shared" si="0"/>
        <v>0</v>
      </c>
    </row>
    <row r="45" spans="1:13" s="10" customFormat="1">
      <c r="A45" s="38">
        <v>9988476</v>
      </c>
      <c r="B45" s="39" t="s">
        <v>62</v>
      </c>
      <c r="C45" s="34">
        <v>28</v>
      </c>
      <c r="D45" s="36"/>
      <c r="E45" s="36"/>
      <c r="F45" s="35">
        <f>D45/C45</f>
        <v>0</v>
      </c>
      <c r="G45" s="26">
        <v>0.4</v>
      </c>
      <c r="H45" s="35">
        <f>G45*D45</f>
        <v>0</v>
      </c>
      <c r="I45" s="35"/>
      <c r="J45">
        <v>0</v>
      </c>
      <c r="K45">
        <v>0</v>
      </c>
      <c r="L45">
        <f t="shared" si="0"/>
        <v>0</v>
      </c>
    </row>
    <row r="46" spans="1:13" s="10" customFormat="1">
      <c r="A46" s="38">
        <v>9988438</v>
      </c>
      <c r="B46" s="39" t="s">
        <v>63</v>
      </c>
      <c r="C46" s="34">
        <v>16</v>
      </c>
      <c r="D46" s="36"/>
      <c r="E46" s="36"/>
      <c r="F46" s="35">
        <f>D46/C46</f>
        <v>0</v>
      </c>
      <c r="G46" s="26">
        <v>0.18</v>
      </c>
      <c r="H46" s="35">
        <f>G46*D46</f>
        <v>0</v>
      </c>
      <c r="I46" s="35"/>
      <c r="J46">
        <v>0</v>
      </c>
      <c r="K46">
        <v>0</v>
      </c>
      <c r="L46">
        <f t="shared" si="0"/>
        <v>0</v>
      </c>
    </row>
    <row r="47" spans="1:13" s="10" customFormat="1">
      <c r="A47" s="38">
        <v>9988445</v>
      </c>
      <c r="B47" s="39" t="s">
        <v>64</v>
      </c>
      <c r="C47" s="34">
        <v>16</v>
      </c>
      <c r="D47" s="36">
        <v>160</v>
      </c>
      <c r="E47" s="36"/>
      <c r="F47" s="35">
        <f>D47/C47</f>
        <v>10</v>
      </c>
      <c r="G47" s="26">
        <v>0.18</v>
      </c>
      <c r="H47" s="35">
        <f>G47*D47</f>
        <v>28.799999999999997</v>
      </c>
      <c r="I47" s="35"/>
      <c r="J47">
        <v>192</v>
      </c>
      <c r="K47">
        <v>0</v>
      </c>
      <c r="L47">
        <f t="shared" si="0"/>
        <v>352</v>
      </c>
      <c r="M47" t="s">
        <v>73</v>
      </c>
    </row>
    <row r="48" spans="1:13" s="10" customFormat="1">
      <c r="A48" s="38">
        <v>8785204</v>
      </c>
      <c r="B48" s="39" t="s">
        <v>65</v>
      </c>
      <c r="C48" s="34">
        <v>5</v>
      </c>
      <c r="D48" s="36"/>
      <c r="E48" s="36"/>
      <c r="F48" s="16">
        <f>E48/16.5</f>
        <v>0</v>
      </c>
      <c r="G48" s="26">
        <v>3.2</v>
      </c>
      <c r="H48" s="35">
        <f>E48</f>
        <v>0</v>
      </c>
      <c r="I48" s="35" t="s">
        <v>18</v>
      </c>
      <c r="J48">
        <v>0</v>
      </c>
      <c r="K48">
        <v>0</v>
      </c>
      <c r="L48">
        <f t="shared" si="0"/>
        <v>0</v>
      </c>
    </row>
    <row r="49" spans="1:13" s="10" customFormat="1">
      <c r="A49" s="38">
        <v>8785259</v>
      </c>
      <c r="B49" s="39" t="s">
        <v>66</v>
      </c>
      <c r="C49" s="34">
        <v>5</v>
      </c>
      <c r="D49" s="36"/>
      <c r="E49" s="36"/>
      <c r="F49" s="16">
        <f>E49/16.5</f>
        <v>0</v>
      </c>
      <c r="G49" s="26">
        <v>3.2</v>
      </c>
      <c r="H49" s="35">
        <f>E49</f>
        <v>0</v>
      </c>
      <c r="I49" s="35" t="s">
        <v>18</v>
      </c>
      <c r="J49">
        <v>0</v>
      </c>
      <c r="K49">
        <v>0</v>
      </c>
      <c r="L49">
        <f t="shared" si="0"/>
        <v>0</v>
      </c>
    </row>
    <row r="50" spans="1:13" s="10" customFormat="1">
      <c r="A50" s="38">
        <v>9988421</v>
      </c>
      <c r="B50" s="39" t="s">
        <v>67</v>
      </c>
      <c r="C50" s="34">
        <v>16</v>
      </c>
      <c r="D50" s="36">
        <v>80</v>
      </c>
      <c r="E50" s="36"/>
      <c r="F50" s="35">
        <f>D50/C50</f>
        <v>5</v>
      </c>
      <c r="G50" s="26">
        <v>0.14000000000000001</v>
      </c>
      <c r="H50" s="16">
        <f>G50*D50</f>
        <v>11.200000000000001</v>
      </c>
      <c r="I50" s="35"/>
      <c r="J50">
        <v>192</v>
      </c>
      <c r="K50">
        <v>0</v>
      </c>
      <c r="L50">
        <f t="shared" si="0"/>
        <v>272</v>
      </c>
      <c r="M50" t="s">
        <v>73</v>
      </c>
    </row>
    <row r="51" spans="1:13">
      <c r="B51" s="23" t="s">
        <v>13</v>
      </c>
      <c r="H51" s="24">
        <f>SUM(H3:H49)</f>
        <v>5722.2400000000016</v>
      </c>
    </row>
    <row r="54" spans="1:13">
      <c r="A54">
        <f>H51+Бердянск!H51+Донецк!H51</f>
        <v>8995.4400000000023</v>
      </c>
    </row>
  </sheetData>
  <sheetProtection selectLockedCells="1" selectUnlockedCells="1"/>
  <autoFilter ref="A1:I51" xr:uid="{BE268055-863A-44C1-AB77-C8EA703E03C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D19" sqref="D19"/>
    </sheetView>
  </sheetViews>
  <sheetFormatPr defaultColWidth="8.7109375" defaultRowHeight="12.75"/>
  <cols>
    <col min="1" max="1" width="10" customWidth="1"/>
    <col min="2" max="2" width="90.85546875" customWidth="1"/>
    <col min="3" max="3" width="18.140625" customWidth="1"/>
    <col min="4" max="5" width="21.5703125" style="1" customWidth="1"/>
    <col min="6" max="6" width="16.7109375" bestFit="1" customWidth="1"/>
    <col min="7" max="7" width="18.7109375" customWidth="1"/>
    <col min="8" max="8" width="16.28515625" customWidth="1"/>
    <col min="9" max="9" width="40.7109375" bestFit="1" customWidth="1"/>
    <col min="10" max="10" width="34.85546875" customWidth="1"/>
  </cols>
  <sheetData>
    <row r="1" spans="1:9" ht="38.25">
      <c r="B1" s="15" t="s">
        <v>14</v>
      </c>
      <c r="C1" s="16"/>
      <c r="D1" s="17" t="s">
        <v>10</v>
      </c>
      <c r="E1" s="17" t="s">
        <v>11</v>
      </c>
      <c r="F1" s="16"/>
      <c r="G1" s="16"/>
      <c r="H1" s="16"/>
      <c r="I1" s="16"/>
    </row>
    <row r="2" spans="1:9">
      <c r="A2" s="2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1" t="s">
        <v>5</v>
      </c>
      <c r="G2" s="13" t="s">
        <v>12</v>
      </c>
      <c r="H2" s="14" t="s">
        <v>6</v>
      </c>
      <c r="I2" s="14" t="s">
        <v>7</v>
      </c>
    </row>
    <row r="3" spans="1:9">
      <c r="A3" s="4">
        <v>6159826</v>
      </c>
      <c r="B3" s="5" t="s">
        <v>24</v>
      </c>
      <c r="C3" s="6">
        <v>9</v>
      </c>
      <c r="D3" s="7"/>
      <c r="E3" s="7"/>
      <c r="F3" s="3">
        <f>D3/C3</f>
        <v>0</v>
      </c>
      <c r="G3" s="8">
        <v>0.125</v>
      </c>
      <c r="H3" s="3">
        <f>G3*D3</f>
        <v>0</v>
      </c>
      <c r="I3" s="3"/>
    </row>
    <row r="4" spans="1:9">
      <c r="A4" s="9">
        <v>3350098</v>
      </c>
      <c r="B4" s="5" t="s">
        <v>25</v>
      </c>
      <c r="C4" s="6">
        <v>12</v>
      </c>
      <c r="D4" s="7"/>
      <c r="E4" s="7"/>
      <c r="F4" s="3">
        <f>D4/C4</f>
        <v>0</v>
      </c>
      <c r="G4" s="8">
        <v>0.2</v>
      </c>
      <c r="H4" s="3">
        <f>G4*D4</f>
        <v>0</v>
      </c>
      <c r="I4" s="3"/>
    </row>
    <row r="5" spans="1:9">
      <c r="A5" s="4">
        <v>2700004</v>
      </c>
      <c r="B5" s="5" t="s">
        <v>26</v>
      </c>
      <c r="C5" s="6">
        <v>8</v>
      </c>
      <c r="D5" s="45">
        <v>400</v>
      </c>
      <c r="E5" s="45">
        <v>400</v>
      </c>
      <c r="F5" s="3">
        <f>E5/20</f>
        <v>20</v>
      </c>
      <c r="G5" s="3">
        <v>2.5</v>
      </c>
      <c r="H5" s="3">
        <f>E5</f>
        <v>400</v>
      </c>
      <c r="I5" s="3" t="s">
        <v>9</v>
      </c>
    </row>
    <row r="6" spans="1:9">
      <c r="A6" s="4">
        <v>6159796</v>
      </c>
      <c r="B6" s="5" t="s">
        <v>27</v>
      </c>
      <c r="C6" s="6">
        <v>9</v>
      </c>
      <c r="D6" s="7"/>
      <c r="E6" s="7"/>
      <c r="F6" s="3">
        <f>D6/C6</f>
        <v>0</v>
      </c>
      <c r="G6" s="8">
        <v>0.125</v>
      </c>
      <c r="H6" s="3">
        <f>G6*D6</f>
        <v>0</v>
      </c>
      <c r="I6" s="3"/>
    </row>
    <row r="7" spans="1:9">
      <c r="A7" s="9">
        <v>3350104</v>
      </c>
      <c r="B7" s="5" t="s">
        <v>28</v>
      </c>
      <c r="C7" s="6">
        <v>12</v>
      </c>
      <c r="D7" s="7"/>
      <c r="E7" s="7"/>
      <c r="F7" s="3">
        <f>D7/C7</f>
        <v>0</v>
      </c>
      <c r="G7" s="8">
        <v>0.2</v>
      </c>
      <c r="H7" s="3">
        <f>G7*D7</f>
        <v>0</v>
      </c>
      <c r="I7" s="3"/>
    </row>
    <row r="8" spans="1:9">
      <c r="A8" s="18">
        <v>2700002</v>
      </c>
      <c r="B8" s="19" t="s">
        <v>29</v>
      </c>
      <c r="C8" s="20">
        <v>8</v>
      </c>
      <c r="D8" s="21"/>
      <c r="E8" s="21"/>
      <c r="F8" s="22">
        <f>E8/20</f>
        <v>0</v>
      </c>
      <c r="G8" s="22">
        <v>2.5</v>
      </c>
      <c r="H8" s="22">
        <f>E8</f>
        <v>0</v>
      </c>
      <c r="I8" s="22" t="s">
        <v>9</v>
      </c>
    </row>
    <row r="9" spans="1:9">
      <c r="A9" s="41">
        <v>5521103</v>
      </c>
      <c r="B9" s="40" t="s">
        <v>30</v>
      </c>
      <c r="C9" s="27">
        <v>9</v>
      </c>
      <c r="D9" s="28"/>
      <c r="E9" s="28"/>
      <c r="F9" s="16">
        <f>D9/C9</f>
        <v>0</v>
      </c>
      <c r="G9" s="29">
        <v>0.125</v>
      </c>
      <c r="H9" s="16">
        <f>G9*D9</f>
        <v>0</v>
      </c>
      <c r="I9" s="16"/>
    </row>
    <row r="10" spans="1:9">
      <c r="A10" s="30">
        <v>3350111</v>
      </c>
      <c r="B10" s="26" t="s">
        <v>31</v>
      </c>
      <c r="C10" s="27">
        <v>12</v>
      </c>
      <c r="D10" s="28">
        <v>108</v>
      </c>
      <c r="E10" s="28"/>
      <c r="F10" s="16">
        <f>D10/C10</f>
        <v>9</v>
      </c>
      <c r="G10" s="29">
        <v>0.2</v>
      </c>
      <c r="H10" s="16">
        <f>G10*D10</f>
        <v>21.6</v>
      </c>
      <c r="I10" s="16"/>
    </row>
    <row r="11" spans="1:9">
      <c r="A11" s="25">
        <v>2700005</v>
      </c>
      <c r="B11" s="26" t="s">
        <v>32</v>
      </c>
      <c r="C11" s="27">
        <v>8</v>
      </c>
      <c r="D11" s="42">
        <v>300</v>
      </c>
      <c r="E11" s="42">
        <v>300</v>
      </c>
      <c r="F11" s="16">
        <f>E11/20</f>
        <v>15</v>
      </c>
      <c r="G11" s="16">
        <v>2.5</v>
      </c>
      <c r="H11" s="16">
        <f>E11</f>
        <v>300</v>
      </c>
      <c r="I11" s="16" t="s">
        <v>9</v>
      </c>
    </row>
    <row r="12" spans="1:9">
      <c r="A12" s="25">
        <v>6159833</v>
      </c>
      <c r="B12" s="26" t="s">
        <v>33</v>
      </c>
      <c r="C12" s="27">
        <v>9</v>
      </c>
      <c r="D12" s="28"/>
      <c r="E12" s="28"/>
      <c r="F12" s="16">
        <f>D12/C12</f>
        <v>0</v>
      </c>
      <c r="G12" s="29">
        <v>0.125</v>
      </c>
      <c r="H12" s="16">
        <f>G12*D12</f>
        <v>0</v>
      </c>
      <c r="I12" s="16"/>
    </row>
    <row r="13" spans="1:9">
      <c r="A13" s="30">
        <v>3350128</v>
      </c>
      <c r="B13" s="26" t="s">
        <v>34</v>
      </c>
      <c r="C13" s="27">
        <v>12</v>
      </c>
      <c r="D13" s="28">
        <v>132</v>
      </c>
      <c r="E13" s="28"/>
      <c r="F13" s="16">
        <f>D13/C13</f>
        <v>11</v>
      </c>
      <c r="G13" s="29">
        <v>0.2</v>
      </c>
      <c r="H13" s="16">
        <f>G13*D13</f>
        <v>26.400000000000002</v>
      </c>
      <c r="I13" s="16"/>
    </row>
    <row r="14" spans="1:9">
      <c r="A14" s="25">
        <v>2700001</v>
      </c>
      <c r="B14" s="26" t="s">
        <v>35</v>
      </c>
      <c r="C14" s="27">
        <v>8</v>
      </c>
      <c r="D14" s="42">
        <v>420</v>
      </c>
      <c r="E14" s="42">
        <v>420</v>
      </c>
      <c r="F14" s="16">
        <f>E14/20</f>
        <v>21</v>
      </c>
      <c r="G14" s="16">
        <v>2.5</v>
      </c>
      <c r="H14" s="16">
        <f>E14</f>
        <v>420</v>
      </c>
      <c r="I14" s="16" t="s">
        <v>9</v>
      </c>
    </row>
    <row r="15" spans="1:9">
      <c r="A15" s="25">
        <v>6159819</v>
      </c>
      <c r="B15" s="26" t="s">
        <v>36</v>
      </c>
      <c r="C15" s="27">
        <v>9</v>
      </c>
      <c r="D15" s="28"/>
      <c r="E15" s="28"/>
      <c r="F15" s="16">
        <f>D15/C15</f>
        <v>0</v>
      </c>
      <c r="G15" s="29">
        <v>0.125</v>
      </c>
      <c r="H15" s="16">
        <f>G15*D15</f>
        <v>0</v>
      </c>
      <c r="I15" s="16"/>
    </row>
    <row r="16" spans="1:9">
      <c r="A16" s="25">
        <v>99876543</v>
      </c>
      <c r="B16" s="31" t="s">
        <v>37</v>
      </c>
      <c r="C16" s="27">
        <v>12</v>
      </c>
      <c r="D16" s="28"/>
      <c r="E16" s="28"/>
      <c r="F16" s="16">
        <f>D16/C16</f>
        <v>0</v>
      </c>
      <c r="G16" s="29">
        <v>0.2</v>
      </c>
      <c r="H16" s="16">
        <f>G16*D16</f>
        <v>0</v>
      </c>
      <c r="I16" s="16"/>
    </row>
    <row r="17" spans="1:9">
      <c r="A17" s="25">
        <v>6159802</v>
      </c>
      <c r="B17" s="26" t="s">
        <v>38</v>
      </c>
      <c r="C17" s="32">
        <v>9</v>
      </c>
      <c r="D17" s="28"/>
      <c r="E17" s="28"/>
      <c r="F17" s="16">
        <f>D17/C17</f>
        <v>0</v>
      </c>
      <c r="G17" s="29">
        <v>0.125</v>
      </c>
      <c r="H17" s="16">
        <f>G17*D17</f>
        <v>0</v>
      </c>
      <c r="I17" s="16"/>
    </row>
    <row r="18" spans="1:9">
      <c r="A18" s="25">
        <v>99876550</v>
      </c>
      <c r="B18" s="31" t="s">
        <v>39</v>
      </c>
      <c r="C18" s="32">
        <v>12</v>
      </c>
      <c r="D18" s="28"/>
      <c r="E18" s="28"/>
      <c r="F18" s="16">
        <f>D18/C18</f>
        <v>0</v>
      </c>
      <c r="G18" s="29">
        <v>0.2</v>
      </c>
      <c r="H18" s="16">
        <f>G18*D18</f>
        <v>0</v>
      </c>
      <c r="I18" s="16"/>
    </row>
    <row r="19" spans="1:9">
      <c r="A19" s="25">
        <v>6159949</v>
      </c>
      <c r="B19" s="26" t="s">
        <v>40</v>
      </c>
      <c r="C19" s="27">
        <v>2</v>
      </c>
      <c r="D19" s="42">
        <v>70</v>
      </c>
      <c r="E19" s="42">
        <v>70</v>
      </c>
      <c r="F19" s="16">
        <f>E19/7</f>
        <v>10</v>
      </c>
      <c r="G19" s="29">
        <v>3.5</v>
      </c>
      <c r="H19" s="16">
        <f>E19</f>
        <v>70</v>
      </c>
      <c r="I19" s="16" t="s">
        <v>8</v>
      </c>
    </row>
    <row r="20" spans="1:9">
      <c r="A20" s="25">
        <v>6159901</v>
      </c>
      <c r="B20" s="26" t="s">
        <v>41</v>
      </c>
      <c r="C20" s="27">
        <v>2</v>
      </c>
      <c r="D20" s="42">
        <v>805</v>
      </c>
      <c r="E20" s="42">
        <v>805</v>
      </c>
      <c r="F20" s="16">
        <f>E20/7</f>
        <v>115</v>
      </c>
      <c r="G20" s="29">
        <v>3.5</v>
      </c>
      <c r="H20" s="16">
        <f>E20</f>
        <v>805</v>
      </c>
      <c r="I20" s="16" t="s">
        <v>8</v>
      </c>
    </row>
    <row r="21" spans="1:9">
      <c r="A21" s="25">
        <v>99876321</v>
      </c>
      <c r="B21" s="33" t="s">
        <v>42</v>
      </c>
      <c r="C21" s="27">
        <v>12</v>
      </c>
      <c r="D21" s="28"/>
      <c r="E21" s="28"/>
      <c r="F21" s="16">
        <f>D21/C21</f>
        <v>0</v>
      </c>
      <c r="G21" s="29">
        <v>0.18</v>
      </c>
      <c r="H21" s="16">
        <f>G21*D21</f>
        <v>0</v>
      </c>
      <c r="I21" s="16"/>
    </row>
    <row r="22" spans="1:9">
      <c r="A22" s="25">
        <v>99876352</v>
      </c>
      <c r="B22" s="33" t="s">
        <v>43</v>
      </c>
      <c r="C22" s="27">
        <v>12</v>
      </c>
      <c r="D22" s="28"/>
      <c r="E22" s="28"/>
      <c r="F22" s="16">
        <f>D22/C22</f>
        <v>0</v>
      </c>
      <c r="G22" s="29">
        <v>0.18</v>
      </c>
      <c r="H22" s="16">
        <f>G22*D22</f>
        <v>0</v>
      </c>
      <c r="I22" s="16"/>
    </row>
    <row r="23" spans="1:9" s="10" customFormat="1">
      <c r="A23" s="25">
        <v>783798</v>
      </c>
      <c r="B23" s="26" t="s">
        <v>16</v>
      </c>
      <c r="C23" s="34">
        <v>18</v>
      </c>
      <c r="D23" s="28">
        <v>234</v>
      </c>
      <c r="E23" s="28"/>
      <c r="F23" s="16">
        <f>D23/C23</f>
        <v>13</v>
      </c>
      <c r="G23" s="26">
        <v>0.2</v>
      </c>
      <c r="H23" s="16">
        <f>G23*D23</f>
        <v>46.800000000000004</v>
      </c>
      <c r="I23" s="35"/>
    </row>
    <row r="24" spans="1:9" s="10" customFormat="1">
      <c r="A24" s="25">
        <v>783811</v>
      </c>
      <c r="B24" s="26" t="s">
        <v>19</v>
      </c>
      <c r="C24" s="34">
        <v>4</v>
      </c>
      <c r="D24" s="42">
        <v>105</v>
      </c>
      <c r="E24" s="42">
        <v>105</v>
      </c>
      <c r="F24" s="16">
        <f>E24/15</f>
        <v>7</v>
      </c>
      <c r="G24" s="26">
        <v>3.5</v>
      </c>
      <c r="H24" s="16">
        <f>E24</f>
        <v>105</v>
      </c>
      <c r="I24" s="3" t="s">
        <v>21</v>
      </c>
    </row>
    <row r="25" spans="1:9" s="10" customFormat="1">
      <c r="A25" s="25">
        <v>783804</v>
      </c>
      <c r="B25" s="26" t="s">
        <v>17</v>
      </c>
      <c r="C25" s="34">
        <v>18</v>
      </c>
      <c r="D25" s="42">
        <v>0</v>
      </c>
      <c r="E25" s="28"/>
      <c r="F25" s="16">
        <f>D25/C25</f>
        <v>0</v>
      </c>
      <c r="G25" s="26">
        <v>0.2</v>
      </c>
      <c r="H25" s="16">
        <f>G25*D25</f>
        <v>0</v>
      </c>
      <c r="I25" s="35"/>
    </row>
    <row r="26" spans="1:9" s="10" customFormat="1">
      <c r="A26" s="25">
        <v>783828</v>
      </c>
      <c r="B26" s="26" t="s">
        <v>20</v>
      </c>
      <c r="C26" s="34">
        <v>4</v>
      </c>
      <c r="D26" s="42">
        <v>210</v>
      </c>
      <c r="E26" s="42">
        <v>210</v>
      </c>
      <c r="F26" s="16">
        <f>E26/15</f>
        <v>14</v>
      </c>
      <c r="G26" s="26">
        <v>3.5</v>
      </c>
      <c r="H26" s="16">
        <f>E26</f>
        <v>210</v>
      </c>
      <c r="I26" s="3" t="s">
        <v>21</v>
      </c>
    </row>
    <row r="27" spans="1:9" s="10" customFormat="1">
      <c r="A27" s="38">
        <v>8784474</v>
      </c>
      <c r="B27" s="33" t="s">
        <v>44</v>
      </c>
      <c r="C27" s="34">
        <v>2</v>
      </c>
      <c r="D27" s="28"/>
      <c r="E27" s="28"/>
      <c r="F27" s="16">
        <f>E27/15</f>
        <v>0</v>
      </c>
      <c r="G27" s="26">
        <v>7.5</v>
      </c>
      <c r="H27" s="16">
        <f>E27</f>
        <v>0</v>
      </c>
      <c r="I27" t="s">
        <v>23</v>
      </c>
    </row>
    <row r="28" spans="1:9" s="10" customFormat="1">
      <c r="A28" s="25">
        <v>9877076</v>
      </c>
      <c r="B28" s="37" t="s">
        <v>45</v>
      </c>
      <c r="C28" s="34">
        <v>8</v>
      </c>
      <c r="D28" s="43">
        <v>0</v>
      </c>
      <c r="E28" s="36"/>
      <c r="F28" s="35">
        <f t="shared" ref="F28:F36" si="0">D28/C28</f>
        <v>0</v>
      </c>
      <c r="G28" s="26">
        <v>0.19</v>
      </c>
      <c r="H28" s="16">
        <f t="shared" ref="H28:H40" si="1">G28*D28</f>
        <v>0</v>
      </c>
      <c r="I28" s="35"/>
    </row>
    <row r="29" spans="1:9" s="10" customFormat="1">
      <c r="A29" s="25">
        <v>8444194</v>
      </c>
      <c r="B29" s="37" t="s">
        <v>46</v>
      </c>
      <c r="C29" s="34">
        <v>6</v>
      </c>
      <c r="D29" s="36"/>
      <c r="E29" s="36"/>
      <c r="F29" s="35">
        <f t="shared" si="0"/>
        <v>0</v>
      </c>
      <c r="G29" s="26">
        <v>0.1</v>
      </c>
      <c r="H29" s="16">
        <f t="shared" si="1"/>
        <v>0</v>
      </c>
      <c r="I29" s="35"/>
    </row>
    <row r="30" spans="1:9" s="10" customFormat="1">
      <c r="A30" s="25">
        <v>8444187</v>
      </c>
      <c r="B30" s="37" t="s">
        <v>47</v>
      </c>
      <c r="C30" s="34">
        <v>6</v>
      </c>
      <c r="D30" s="43">
        <v>0</v>
      </c>
      <c r="E30" s="36"/>
      <c r="F30" s="35">
        <f t="shared" si="0"/>
        <v>0</v>
      </c>
      <c r="G30" s="26">
        <v>0.1</v>
      </c>
      <c r="H30" s="16">
        <f t="shared" si="1"/>
        <v>0</v>
      </c>
      <c r="I30" s="35"/>
    </row>
    <row r="31" spans="1:9" s="10" customFormat="1">
      <c r="A31" s="25">
        <v>8444163</v>
      </c>
      <c r="B31" s="37" t="s">
        <v>48</v>
      </c>
      <c r="C31" s="34">
        <v>8</v>
      </c>
      <c r="D31" s="36"/>
      <c r="E31" s="36"/>
      <c r="F31" s="35">
        <f t="shared" si="0"/>
        <v>0</v>
      </c>
      <c r="G31" s="26">
        <v>0.1</v>
      </c>
      <c r="H31" s="16">
        <f t="shared" si="1"/>
        <v>0</v>
      </c>
      <c r="I31" s="35"/>
    </row>
    <row r="32" spans="1:9" s="10" customFormat="1">
      <c r="A32" s="25">
        <v>8444170</v>
      </c>
      <c r="B32" s="37" t="s">
        <v>49</v>
      </c>
      <c r="C32" s="34">
        <v>8</v>
      </c>
      <c r="D32" s="36"/>
      <c r="E32" s="36"/>
      <c r="F32" s="35">
        <f t="shared" si="0"/>
        <v>0</v>
      </c>
      <c r="G32" s="26">
        <v>0.1</v>
      </c>
      <c r="H32" s="16">
        <f t="shared" si="1"/>
        <v>0</v>
      </c>
      <c r="I32" s="35"/>
    </row>
    <row r="33" spans="1:9" s="10" customFormat="1">
      <c r="A33" s="25">
        <v>9988377</v>
      </c>
      <c r="B33" s="37" t="s">
        <v>50</v>
      </c>
      <c r="C33" s="34">
        <v>16</v>
      </c>
      <c r="D33" s="36"/>
      <c r="E33" s="36"/>
      <c r="F33" s="35">
        <f t="shared" si="0"/>
        <v>0</v>
      </c>
      <c r="G33" s="26">
        <v>0.14000000000000001</v>
      </c>
      <c r="H33" s="16">
        <f t="shared" si="1"/>
        <v>0</v>
      </c>
      <c r="I33" s="35"/>
    </row>
    <row r="34" spans="1:9" s="10" customFormat="1">
      <c r="A34" s="25">
        <v>9988391</v>
      </c>
      <c r="B34" s="37" t="s">
        <v>51</v>
      </c>
      <c r="C34" s="34">
        <v>16</v>
      </c>
      <c r="D34" s="36"/>
      <c r="E34" s="36"/>
      <c r="F34" s="35">
        <f t="shared" si="0"/>
        <v>0</v>
      </c>
      <c r="G34" s="26">
        <v>0.14000000000000001</v>
      </c>
      <c r="H34" s="16">
        <f t="shared" si="1"/>
        <v>0</v>
      </c>
      <c r="I34" s="35"/>
    </row>
    <row r="35" spans="1:9" s="10" customFormat="1">
      <c r="A35" s="25">
        <v>5034819</v>
      </c>
      <c r="B35" s="37" t="s">
        <v>52</v>
      </c>
      <c r="C35" s="34">
        <v>6</v>
      </c>
      <c r="D35" s="36">
        <v>360</v>
      </c>
      <c r="E35" s="36"/>
      <c r="F35" s="35">
        <f t="shared" si="0"/>
        <v>60</v>
      </c>
      <c r="G35" s="26">
        <v>0.18</v>
      </c>
      <c r="H35" s="16">
        <f t="shared" si="1"/>
        <v>64.8</v>
      </c>
      <c r="I35" s="35"/>
    </row>
    <row r="36" spans="1:9" s="10" customFormat="1">
      <c r="A36" s="25">
        <v>5034864</v>
      </c>
      <c r="B36" s="37" t="s">
        <v>53</v>
      </c>
      <c r="C36" s="34">
        <v>6</v>
      </c>
      <c r="D36" s="36"/>
      <c r="E36" s="36"/>
      <c r="F36" s="35">
        <f t="shared" si="0"/>
        <v>0</v>
      </c>
      <c r="G36" s="26">
        <v>0.18</v>
      </c>
      <c r="H36" s="16">
        <f t="shared" si="1"/>
        <v>0</v>
      </c>
      <c r="I36" s="35"/>
    </row>
    <row r="37" spans="1:9" s="10" customFormat="1">
      <c r="A37" s="25">
        <v>5037308</v>
      </c>
      <c r="B37" s="37" t="s">
        <v>54</v>
      </c>
      <c r="C37" s="34">
        <v>3</v>
      </c>
      <c r="D37" s="36"/>
      <c r="E37" s="36"/>
      <c r="F37" s="35">
        <f>E37/13.5</f>
        <v>0</v>
      </c>
      <c r="G37" s="26">
        <v>4.5</v>
      </c>
      <c r="H37" s="35">
        <f t="shared" si="1"/>
        <v>0</v>
      </c>
      <c r="I37" s="35" t="s">
        <v>15</v>
      </c>
    </row>
    <row r="38" spans="1:9" s="10" customFormat="1">
      <c r="A38" s="38">
        <v>2981244</v>
      </c>
      <c r="B38" s="39" t="s">
        <v>55</v>
      </c>
      <c r="C38" s="34">
        <v>6</v>
      </c>
      <c r="D38" s="36"/>
      <c r="E38" s="36"/>
      <c r="F38" s="35">
        <f>E38/7.8</f>
        <v>0</v>
      </c>
      <c r="G38" s="26">
        <v>1.3</v>
      </c>
      <c r="H38" s="35">
        <f t="shared" si="1"/>
        <v>0</v>
      </c>
      <c r="I38" s="35" t="s">
        <v>22</v>
      </c>
    </row>
    <row r="39" spans="1:9" s="10" customFormat="1">
      <c r="A39" s="25">
        <v>3402729</v>
      </c>
      <c r="B39" s="37" t="s">
        <v>56</v>
      </c>
      <c r="C39" s="34">
        <v>12</v>
      </c>
      <c r="D39" s="36"/>
      <c r="E39" s="36"/>
      <c r="F39" s="35">
        <f>D39/C39</f>
        <v>0</v>
      </c>
      <c r="G39" s="26">
        <v>0.09</v>
      </c>
      <c r="H39" s="35">
        <f t="shared" si="1"/>
        <v>0</v>
      </c>
      <c r="I39" s="35"/>
    </row>
    <row r="40" spans="1:9" s="10" customFormat="1">
      <c r="A40" s="25">
        <v>3402712</v>
      </c>
      <c r="B40" s="37" t="s">
        <v>57</v>
      </c>
      <c r="C40" s="34">
        <v>12</v>
      </c>
      <c r="D40" s="36"/>
      <c r="E40" s="36"/>
      <c r="F40" s="35">
        <f>D40/C40</f>
        <v>0</v>
      </c>
      <c r="G40" s="26">
        <v>0.2</v>
      </c>
      <c r="H40" s="35">
        <f t="shared" si="1"/>
        <v>0</v>
      </c>
      <c r="I40" s="35"/>
    </row>
    <row r="41" spans="1:9" s="10" customFormat="1">
      <c r="A41" s="25">
        <v>8785198</v>
      </c>
      <c r="B41" s="37" t="s">
        <v>58</v>
      </c>
      <c r="C41" s="34">
        <v>5</v>
      </c>
      <c r="D41" s="36"/>
      <c r="E41" s="36"/>
      <c r="F41" s="35">
        <f>E41/16.5</f>
        <v>0</v>
      </c>
      <c r="G41" s="26">
        <v>3.2</v>
      </c>
      <c r="H41" s="35">
        <f>E41</f>
        <v>0</v>
      </c>
      <c r="I41" s="35" t="s">
        <v>18</v>
      </c>
    </row>
    <row r="42" spans="1:9" s="10" customFormat="1">
      <c r="A42" s="25">
        <v>8785211</v>
      </c>
      <c r="B42" s="37" t="s">
        <v>59</v>
      </c>
      <c r="C42" s="34">
        <v>5</v>
      </c>
      <c r="D42" s="36"/>
      <c r="E42" s="36"/>
      <c r="F42" s="35">
        <f>E42/16.5</f>
        <v>0</v>
      </c>
      <c r="G42" s="26">
        <v>3.2</v>
      </c>
      <c r="H42" s="35">
        <f>E42</f>
        <v>0</v>
      </c>
      <c r="I42" s="35" t="s">
        <v>18</v>
      </c>
    </row>
    <row r="43" spans="1:9" s="10" customFormat="1">
      <c r="A43" s="25">
        <v>8785228</v>
      </c>
      <c r="B43" s="37" t="s">
        <v>60</v>
      </c>
      <c r="C43" s="34">
        <v>5</v>
      </c>
      <c r="D43" s="36"/>
      <c r="E43" s="36"/>
      <c r="F43" s="35">
        <f>E43/16.5</f>
        <v>0</v>
      </c>
      <c r="G43" s="26">
        <v>3.2</v>
      </c>
      <c r="H43" s="35">
        <f>E43</f>
        <v>0</v>
      </c>
      <c r="I43" s="35" t="s">
        <v>18</v>
      </c>
    </row>
    <row r="44" spans="1:9" s="10" customFormat="1">
      <c r="A44" s="38">
        <v>9988452</v>
      </c>
      <c r="B44" s="39" t="s">
        <v>61</v>
      </c>
      <c r="C44" s="34">
        <v>8</v>
      </c>
      <c r="D44" s="36"/>
      <c r="E44" s="36"/>
      <c r="F44" s="35">
        <f>D44/C44</f>
        <v>0</v>
      </c>
      <c r="G44" s="26">
        <v>0.4</v>
      </c>
      <c r="H44" s="35">
        <f>G44*D44</f>
        <v>0</v>
      </c>
      <c r="I44" s="35"/>
    </row>
    <row r="45" spans="1:9" s="10" customFormat="1">
      <c r="A45" s="38">
        <v>9988476</v>
      </c>
      <c r="B45" s="39" t="s">
        <v>62</v>
      </c>
      <c r="C45" s="34">
        <v>28</v>
      </c>
      <c r="D45" s="36"/>
      <c r="E45" s="36"/>
      <c r="F45" s="35">
        <f>D45/C45</f>
        <v>0</v>
      </c>
      <c r="G45" s="26">
        <v>0.4</v>
      </c>
      <c r="H45" s="35">
        <f>G45*D45</f>
        <v>0</v>
      </c>
      <c r="I45" s="35"/>
    </row>
    <row r="46" spans="1:9" s="10" customFormat="1">
      <c r="A46" s="38">
        <v>9988438</v>
      </c>
      <c r="B46" s="39" t="s">
        <v>63</v>
      </c>
      <c r="C46" s="34">
        <v>16</v>
      </c>
      <c r="D46" s="36"/>
      <c r="E46" s="36"/>
      <c r="F46" s="35">
        <f>D46/C46</f>
        <v>0</v>
      </c>
      <c r="G46" s="26">
        <v>0.18</v>
      </c>
      <c r="H46" s="35">
        <f>G46*D46</f>
        <v>0</v>
      </c>
      <c r="I46" s="35"/>
    </row>
    <row r="47" spans="1:9" s="10" customFormat="1">
      <c r="A47" s="38">
        <v>9988445</v>
      </c>
      <c r="B47" s="39" t="s">
        <v>64</v>
      </c>
      <c r="C47" s="34">
        <v>16</v>
      </c>
      <c r="D47" s="36">
        <v>192</v>
      </c>
      <c r="E47" s="36"/>
      <c r="F47" s="35">
        <f>D47/C47</f>
        <v>12</v>
      </c>
      <c r="G47" s="26">
        <v>0.18</v>
      </c>
      <c r="H47" s="35">
        <f>G47*D47</f>
        <v>34.56</v>
      </c>
      <c r="I47" s="35"/>
    </row>
    <row r="48" spans="1:9" s="10" customFormat="1">
      <c r="A48" s="38">
        <v>8785204</v>
      </c>
      <c r="B48" s="39" t="s">
        <v>65</v>
      </c>
      <c r="C48" s="34">
        <v>5</v>
      </c>
      <c r="D48" s="36"/>
      <c r="E48" s="36"/>
      <c r="F48" s="16">
        <f>E48/16.5</f>
        <v>0</v>
      </c>
      <c r="G48" s="26">
        <v>3.2</v>
      </c>
      <c r="H48" s="35">
        <f>E48</f>
        <v>0</v>
      </c>
      <c r="I48" s="35" t="s">
        <v>18</v>
      </c>
    </row>
    <row r="49" spans="1:9" s="10" customFormat="1">
      <c r="A49" s="38">
        <v>8785259</v>
      </c>
      <c r="B49" s="39" t="s">
        <v>66</v>
      </c>
      <c r="C49" s="34">
        <v>5</v>
      </c>
      <c r="D49" s="36"/>
      <c r="E49" s="36"/>
      <c r="F49" s="16">
        <f>E49/16.5</f>
        <v>0</v>
      </c>
      <c r="G49" s="26">
        <v>3.2</v>
      </c>
      <c r="H49" s="35">
        <f>E49</f>
        <v>0</v>
      </c>
      <c r="I49" s="35" t="s">
        <v>18</v>
      </c>
    </row>
    <row r="50" spans="1:9" s="10" customFormat="1">
      <c r="A50" s="38">
        <v>9988421</v>
      </c>
      <c r="B50" s="39" t="s">
        <v>67</v>
      </c>
      <c r="C50" s="34">
        <v>16</v>
      </c>
      <c r="D50" s="36">
        <v>192</v>
      </c>
      <c r="E50" s="36"/>
      <c r="F50" s="35">
        <f>D50/C50</f>
        <v>12</v>
      </c>
      <c r="G50" s="26">
        <v>0.14000000000000001</v>
      </c>
      <c r="H50" s="16">
        <f>G50*D50</f>
        <v>26.880000000000003</v>
      </c>
      <c r="I50" s="35"/>
    </row>
    <row r="51" spans="1:9">
      <c r="B51" s="23" t="s">
        <v>13</v>
      </c>
      <c r="H51" s="24">
        <f>SUM(H3:H49)</f>
        <v>2504.1600000000003</v>
      </c>
    </row>
  </sheetData>
  <autoFilter ref="A1:I51" xr:uid="{003410CD-465F-45D5-AF90-44A1F3B1A6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workbookViewId="0">
      <selection activeCell="E20" sqref="E20"/>
    </sheetView>
  </sheetViews>
  <sheetFormatPr defaultColWidth="8.7109375" defaultRowHeight="12.75"/>
  <cols>
    <col min="1" max="1" width="10" customWidth="1"/>
    <col min="2" max="2" width="90.85546875" customWidth="1"/>
    <col min="3" max="3" width="18.140625" customWidth="1"/>
    <col min="4" max="5" width="21.5703125" style="1" customWidth="1"/>
    <col min="6" max="6" width="16.7109375" bestFit="1" customWidth="1"/>
    <col min="7" max="7" width="18.7109375" customWidth="1"/>
    <col min="8" max="8" width="16.28515625" customWidth="1"/>
    <col min="9" max="9" width="40.7109375" bestFit="1" customWidth="1"/>
    <col min="10" max="10" width="34.85546875" customWidth="1"/>
  </cols>
  <sheetData>
    <row r="1" spans="1:9" ht="38.25">
      <c r="B1" s="15" t="s">
        <v>14</v>
      </c>
      <c r="C1" s="16"/>
      <c r="D1" s="17" t="s">
        <v>10</v>
      </c>
      <c r="E1" s="17" t="s">
        <v>11</v>
      </c>
      <c r="F1" s="16"/>
      <c r="G1" s="16"/>
      <c r="H1" s="16"/>
      <c r="I1" s="16"/>
    </row>
    <row r="2" spans="1:9">
      <c r="A2" s="2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1" t="s">
        <v>5</v>
      </c>
      <c r="G2" s="13" t="s">
        <v>12</v>
      </c>
      <c r="H2" s="14" t="s">
        <v>6</v>
      </c>
      <c r="I2" s="14" t="s">
        <v>7</v>
      </c>
    </row>
    <row r="3" spans="1:9">
      <c r="A3" s="4">
        <v>6159826</v>
      </c>
      <c r="B3" s="5" t="s">
        <v>24</v>
      </c>
      <c r="C3" s="6">
        <v>9</v>
      </c>
      <c r="D3" s="7"/>
      <c r="E3" s="7"/>
      <c r="F3" s="3">
        <f>D3/C3</f>
        <v>0</v>
      </c>
      <c r="G3" s="8">
        <v>0.125</v>
      </c>
      <c r="H3" s="3">
        <f>G3*D3</f>
        <v>0</v>
      </c>
      <c r="I3" s="3"/>
    </row>
    <row r="4" spans="1:9">
      <c r="A4" s="9">
        <v>3350098</v>
      </c>
      <c r="B4" s="5" t="s">
        <v>25</v>
      </c>
      <c r="C4" s="6">
        <v>12</v>
      </c>
      <c r="D4" s="7"/>
      <c r="E4" s="7"/>
      <c r="F4" s="3">
        <f>D4/C4</f>
        <v>0</v>
      </c>
      <c r="G4" s="8">
        <v>0.2</v>
      </c>
      <c r="H4" s="3">
        <f>G4*D4</f>
        <v>0</v>
      </c>
      <c r="I4" s="3"/>
    </row>
    <row r="5" spans="1:9">
      <c r="A5" s="4">
        <v>2700004</v>
      </c>
      <c r="B5" s="5" t="s">
        <v>26</v>
      </c>
      <c r="C5" s="6">
        <v>8</v>
      </c>
      <c r="D5" s="45">
        <v>100</v>
      </c>
      <c r="E5" s="45">
        <v>100</v>
      </c>
      <c r="F5" s="3">
        <f>E5/20</f>
        <v>5</v>
      </c>
      <c r="G5" s="3">
        <v>2.5</v>
      </c>
      <c r="H5" s="3">
        <f>E5</f>
        <v>100</v>
      </c>
      <c r="I5" s="3" t="s">
        <v>9</v>
      </c>
    </row>
    <row r="6" spans="1:9">
      <c r="A6" s="4">
        <v>6159796</v>
      </c>
      <c r="B6" s="5" t="s">
        <v>27</v>
      </c>
      <c r="C6" s="6">
        <v>9</v>
      </c>
      <c r="D6" s="7"/>
      <c r="E6" s="7"/>
      <c r="F6" s="3">
        <f>D6/C6</f>
        <v>0</v>
      </c>
      <c r="G6" s="8">
        <v>0.125</v>
      </c>
      <c r="H6" s="3">
        <f>G6*D6</f>
        <v>0</v>
      </c>
      <c r="I6" s="3"/>
    </row>
    <row r="7" spans="1:9">
      <c r="A7" s="9">
        <v>3350104</v>
      </c>
      <c r="B7" s="5" t="s">
        <v>28</v>
      </c>
      <c r="C7" s="6">
        <v>12</v>
      </c>
      <c r="D7" s="7">
        <v>132</v>
      </c>
      <c r="E7" s="7"/>
      <c r="F7" s="3">
        <f>D7/C7</f>
        <v>11</v>
      </c>
      <c r="G7" s="8">
        <v>0.2</v>
      </c>
      <c r="H7" s="3">
        <f>G7*D7</f>
        <v>26.400000000000002</v>
      </c>
      <c r="I7" s="3"/>
    </row>
    <row r="8" spans="1:9">
      <c r="A8" s="18">
        <v>2700002</v>
      </c>
      <c r="B8" s="19" t="s">
        <v>29</v>
      </c>
      <c r="C8" s="20">
        <v>8</v>
      </c>
      <c r="D8" s="47">
        <v>200</v>
      </c>
      <c r="E8" s="47">
        <v>200</v>
      </c>
      <c r="F8" s="22">
        <f>E8/20</f>
        <v>10</v>
      </c>
      <c r="G8" s="22">
        <v>2.5</v>
      </c>
      <c r="H8" s="22">
        <f>E8</f>
        <v>200</v>
      </c>
      <c r="I8" s="22" t="s">
        <v>9</v>
      </c>
    </row>
    <row r="9" spans="1:9">
      <c r="A9" s="41">
        <v>5521103</v>
      </c>
      <c r="B9" s="40" t="s">
        <v>30</v>
      </c>
      <c r="C9" s="27">
        <v>9</v>
      </c>
      <c r="D9" s="28"/>
      <c r="E9" s="28"/>
      <c r="F9" s="16">
        <f>D9/C9</f>
        <v>0</v>
      </c>
      <c r="G9" s="29">
        <v>0.125</v>
      </c>
      <c r="H9" s="16">
        <f>G9*D9</f>
        <v>0</v>
      </c>
      <c r="I9" s="16"/>
    </row>
    <row r="10" spans="1:9">
      <c r="A10" s="30">
        <v>3350111</v>
      </c>
      <c r="B10" s="26" t="s">
        <v>31</v>
      </c>
      <c r="C10" s="27">
        <v>12</v>
      </c>
      <c r="D10" s="28">
        <v>120</v>
      </c>
      <c r="E10" s="28"/>
      <c r="F10" s="16">
        <f>D10/C10</f>
        <v>10</v>
      </c>
      <c r="G10" s="29">
        <v>0.2</v>
      </c>
      <c r="H10" s="16">
        <f>G10*D10</f>
        <v>24</v>
      </c>
      <c r="I10" s="16"/>
    </row>
    <row r="11" spans="1:9">
      <c r="A11" s="25">
        <v>2700005</v>
      </c>
      <c r="B11" s="26" t="s">
        <v>32</v>
      </c>
      <c r="C11" s="27">
        <v>8</v>
      </c>
      <c r="D11" s="28"/>
      <c r="E11" s="28"/>
      <c r="F11" s="16">
        <f>E11/20</f>
        <v>0</v>
      </c>
      <c r="G11" s="16">
        <v>2.5</v>
      </c>
      <c r="H11" s="16">
        <f>E11</f>
        <v>0</v>
      </c>
      <c r="I11" s="16" t="s">
        <v>9</v>
      </c>
    </row>
    <row r="12" spans="1:9">
      <c r="A12" s="25">
        <v>6159833</v>
      </c>
      <c r="B12" s="26" t="s">
        <v>33</v>
      </c>
      <c r="C12" s="27">
        <v>9</v>
      </c>
      <c r="D12" s="28"/>
      <c r="E12" s="28"/>
      <c r="F12" s="16">
        <f>D12/C12</f>
        <v>0</v>
      </c>
      <c r="G12" s="29">
        <v>0.125</v>
      </c>
      <c r="H12" s="16">
        <f>G12*D12</f>
        <v>0</v>
      </c>
      <c r="I12" s="16"/>
    </row>
    <row r="13" spans="1:9">
      <c r="A13" s="30">
        <v>3350128</v>
      </c>
      <c r="B13" s="26" t="s">
        <v>34</v>
      </c>
      <c r="C13" s="27">
        <v>12</v>
      </c>
      <c r="D13" s="28"/>
      <c r="E13" s="28"/>
      <c r="F13" s="16">
        <f>D13/C13</f>
        <v>0</v>
      </c>
      <c r="G13" s="29">
        <v>0.2</v>
      </c>
      <c r="H13" s="16">
        <f>G13*D13</f>
        <v>0</v>
      </c>
      <c r="I13" s="16"/>
    </row>
    <row r="14" spans="1:9">
      <c r="A14" s="25">
        <v>2700001</v>
      </c>
      <c r="B14" s="26" t="s">
        <v>35</v>
      </c>
      <c r="C14" s="27">
        <v>8</v>
      </c>
      <c r="D14" s="28"/>
      <c r="E14" s="28"/>
      <c r="F14" s="16">
        <f>E14/20</f>
        <v>0</v>
      </c>
      <c r="G14" s="16">
        <v>2.5</v>
      </c>
      <c r="H14" s="16">
        <f>E14</f>
        <v>0</v>
      </c>
      <c r="I14" s="16" t="s">
        <v>9</v>
      </c>
    </row>
    <row r="15" spans="1:9">
      <c r="A15" s="25">
        <v>6159819</v>
      </c>
      <c r="B15" s="26" t="s">
        <v>36</v>
      </c>
      <c r="C15" s="27">
        <v>9</v>
      </c>
      <c r="D15" s="28"/>
      <c r="E15" s="28"/>
      <c r="F15" s="16">
        <f>D15/C15</f>
        <v>0</v>
      </c>
      <c r="G15" s="29">
        <v>0.125</v>
      </c>
      <c r="H15" s="16">
        <f>G15*D15</f>
        <v>0</v>
      </c>
      <c r="I15" s="16"/>
    </row>
    <row r="16" spans="1:9">
      <c r="A16" s="25">
        <v>99876543</v>
      </c>
      <c r="B16" s="31" t="s">
        <v>37</v>
      </c>
      <c r="C16" s="27">
        <v>12</v>
      </c>
      <c r="D16" s="28"/>
      <c r="E16" s="28"/>
      <c r="F16" s="16">
        <f>D16/C16</f>
        <v>0</v>
      </c>
      <c r="G16" s="29">
        <v>0.2</v>
      </c>
      <c r="H16" s="16">
        <f>G16*D16</f>
        <v>0</v>
      </c>
      <c r="I16" s="16"/>
    </row>
    <row r="17" spans="1:9">
      <c r="A17" s="25">
        <v>6159802</v>
      </c>
      <c r="B17" s="26" t="s">
        <v>38</v>
      </c>
      <c r="C17" s="32">
        <v>9</v>
      </c>
      <c r="D17" s="28"/>
      <c r="E17" s="28"/>
      <c r="F17" s="16">
        <f>D17/C17</f>
        <v>0</v>
      </c>
      <c r="G17" s="29">
        <v>0.125</v>
      </c>
      <c r="H17" s="16">
        <f>G17*D17</f>
        <v>0</v>
      </c>
      <c r="I17" s="16"/>
    </row>
    <row r="18" spans="1:9">
      <c r="A18" s="25">
        <v>99876550</v>
      </c>
      <c r="B18" s="31" t="s">
        <v>39</v>
      </c>
      <c r="C18" s="32">
        <v>12</v>
      </c>
      <c r="D18" s="28"/>
      <c r="E18" s="28"/>
      <c r="F18" s="16">
        <f>D18/C18</f>
        <v>0</v>
      </c>
      <c r="G18" s="29">
        <v>0.2</v>
      </c>
      <c r="H18" s="16">
        <f>G18*D18</f>
        <v>0</v>
      </c>
      <c r="I18" s="16"/>
    </row>
    <row r="19" spans="1:9">
      <c r="A19" s="25">
        <v>6159949</v>
      </c>
      <c r="B19" s="26" t="s">
        <v>40</v>
      </c>
      <c r="C19" s="27">
        <v>2</v>
      </c>
      <c r="D19" s="28"/>
      <c r="E19" s="28"/>
      <c r="F19" s="16">
        <f>E19/7</f>
        <v>0</v>
      </c>
      <c r="G19" s="29">
        <v>3.5</v>
      </c>
      <c r="H19" s="16">
        <f>E19</f>
        <v>0</v>
      </c>
      <c r="I19" s="16" t="s">
        <v>8</v>
      </c>
    </row>
    <row r="20" spans="1:9">
      <c r="A20" s="25">
        <v>6159901</v>
      </c>
      <c r="B20" s="26" t="s">
        <v>41</v>
      </c>
      <c r="C20" s="27">
        <v>2</v>
      </c>
      <c r="D20" s="28">
        <v>7</v>
      </c>
      <c r="E20" s="28">
        <v>7</v>
      </c>
      <c r="F20" s="16">
        <f>E20/7</f>
        <v>1</v>
      </c>
      <c r="G20" s="29">
        <v>3.5</v>
      </c>
      <c r="H20" s="16">
        <f>E20</f>
        <v>7</v>
      </c>
      <c r="I20" s="16" t="s">
        <v>8</v>
      </c>
    </row>
    <row r="21" spans="1:9">
      <c r="A21" s="25">
        <v>99876321</v>
      </c>
      <c r="B21" s="33" t="s">
        <v>42</v>
      </c>
      <c r="C21" s="27">
        <v>12</v>
      </c>
      <c r="D21" s="28"/>
      <c r="E21" s="28"/>
      <c r="F21" s="16">
        <f>D21/C21</f>
        <v>0</v>
      </c>
      <c r="G21" s="29">
        <v>0.18</v>
      </c>
      <c r="H21" s="16">
        <f>G21*D21</f>
        <v>0</v>
      </c>
      <c r="I21" s="16"/>
    </row>
    <row r="22" spans="1:9">
      <c r="A22" s="25">
        <v>99876352</v>
      </c>
      <c r="B22" s="33" t="s">
        <v>43</v>
      </c>
      <c r="C22" s="27">
        <v>12</v>
      </c>
      <c r="D22" s="28"/>
      <c r="E22" s="28"/>
      <c r="F22" s="16">
        <f>D22/C22</f>
        <v>0</v>
      </c>
      <c r="G22" s="29">
        <v>0.18</v>
      </c>
      <c r="H22" s="16">
        <f>G22*D22</f>
        <v>0</v>
      </c>
      <c r="I22" s="16"/>
    </row>
    <row r="23" spans="1:9" s="10" customFormat="1">
      <c r="A23" s="25">
        <v>783798</v>
      </c>
      <c r="B23" s="26" t="s">
        <v>16</v>
      </c>
      <c r="C23" s="34">
        <v>18</v>
      </c>
      <c r="D23" s="28"/>
      <c r="E23" s="28"/>
      <c r="F23" s="16">
        <f>D23/C23</f>
        <v>0</v>
      </c>
      <c r="G23" s="26">
        <v>0.2</v>
      </c>
      <c r="H23" s="16">
        <f>G23*D23</f>
        <v>0</v>
      </c>
      <c r="I23" s="35"/>
    </row>
    <row r="24" spans="1:9" s="10" customFormat="1">
      <c r="A24" s="25">
        <v>783811</v>
      </c>
      <c r="B24" s="26" t="s">
        <v>19</v>
      </c>
      <c r="C24" s="34">
        <v>4</v>
      </c>
      <c r="D24" s="28">
        <v>195</v>
      </c>
      <c r="E24" s="28">
        <v>105</v>
      </c>
      <c r="F24" s="16">
        <f>E24/15</f>
        <v>7</v>
      </c>
      <c r="G24" s="26">
        <v>3.5</v>
      </c>
      <c r="H24" s="16">
        <f>E24</f>
        <v>105</v>
      </c>
      <c r="I24" s="3" t="s">
        <v>21</v>
      </c>
    </row>
    <row r="25" spans="1:9" s="10" customFormat="1">
      <c r="A25" s="25">
        <v>783804</v>
      </c>
      <c r="B25" s="26" t="s">
        <v>17</v>
      </c>
      <c r="C25" s="34">
        <v>18</v>
      </c>
      <c r="D25" s="28"/>
      <c r="E25" s="28"/>
      <c r="F25" s="16">
        <f>D25/C25</f>
        <v>0</v>
      </c>
      <c r="G25" s="26">
        <v>0.2</v>
      </c>
      <c r="H25" s="16">
        <f>G25*D25</f>
        <v>0</v>
      </c>
      <c r="I25" s="35"/>
    </row>
    <row r="26" spans="1:9" s="10" customFormat="1">
      <c r="A26" s="25">
        <v>783828</v>
      </c>
      <c r="B26" s="26" t="s">
        <v>20</v>
      </c>
      <c r="C26" s="34">
        <v>4</v>
      </c>
      <c r="D26" s="42">
        <v>300</v>
      </c>
      <c r="E26" s="42">
        <v>300</v>
      </c>
      <c r="F26" s="16">
        <f>E26/15</f>
        <v>20</v>
      </c>
      <c r="G26" s="26">
        <v>3.5</v>
      </c>
      <c r="H26" s="16">
        <f>E26</f>
        <v>300</v>
      </c>
      <c r="I26" s="3" t="s">
        <v>21</v>
      </c>
    </row>
    <row r="27" spans="1:9" s="10" customFormat="1">
      <c r="A27" s="38">
        <v>8784474</v>
      </c>
      <c r="B27" s="33" t="s">
        <v>44</v>
      </c>
      <c r="C27" s="34">
        <v>2</v>
      </c>
      <c r="D27" s="28"/>
      <c r="E27" s="28"/>
      <c r="F27" s="16">
        <f>E27/15</f>
        <v>0</v>
      </c>
      <c r="G27" s="26">
        <v>7.5</v>
      </c>
      <c r="H27" s="16">
        <f>E27</f>
        <v>0</v>
      </c>
      <c r="I27" t="s">
        <v>23</v>
      </c>
    </row>
    <row r="28" spans="1:9" s="10" customFormat="1">
      <c r="A28" s="25">
        <v>9877076</v>
      </c>
      <c r="B28" s="37" t="s">
        <v>45</v>
      </c>
      <c r="C28" s="34">
        <v>8</v>
      </c>
      <c r="D28" s="36"/>
      <c r="E28" s="36"/>
      <c r="F28" s="35">
        <f t="shared" ref="F28:F36" si="0">D28/C28</f>
        <v>0</v>
      </c>
      <c r="G28" s="26">
        <v>0.19</v>
      </c>
      <c r="H28" s="16">
        <f t="shared" ref="H28:H40" si="1">G28*D28</f>
        <v>0</v>
      </c>
      <c r="I28" s="35"/>
    </row>
    <row r="29" spans="1:9" s="10" customFormat="1">
      <c r="A29" s="25">
        <v>8444194</v>
      </c>
      <c r="B29" s="37" t="s">
        <v>46</v>
      </c>
      <c r="C29" s="34">
        <v>6</v>
      </c>
      <c r="D29" s="36"/>
      <c r="E29" s="36"/>
      <c r="F29" s="35">
        <f t="shared" si="0"/>
        <v>0</v>
      </c>
      <c r="G29" s="26">
        <v>0.1</v>
      </c>
      <c r="H29" s="16">
        <f t="shared" si="1"/>
        <v>0</v>
      </c>
      <c r="I29" s="35"/>
    </row>
    <row r="30" spans="1:9" s="10" customFormat="1">
      <c r="A30" s="25">
        <v>8444187</v>
      </c>
      <c r="B30" s="37" t="s">
        <v>47</v>
      </c>
      <c r="C30" s="34">
        <v>6</v>
      </c>
      <c r="D30" s="36"/>
      <c r="E30" s="36"/>
      <c r="F30" s="35">
        <f t="shared" si="0"/>
        <v>0</v>
      </c>
      <c r="G30" s="26">
        <v>0.1</v>
      </c>
      <c r="H30" s="16">
        <f t="shared" si="1"/>
        <v>0</v>
      </c>
      <c r="I30" s="35"/>
    </row>
    <row r="31" spans="1:9" s="10" customFormat="1">
      <c r="A31" s="25">
        <v>8444163</v>
      </c>
      <c r="B31" s="37" t="s">
        <v>48</v>
      </c>
      <c r="C31" s="34">
        <v>8</v>
      </c>
      <c r="D31" s="36"/>
      <c r="E31" s="36"/>
      <c r="F31" s="35">
        <f t="shared" si="0"/>
        <v>0</v>
      </c>
      <c r="G31" s="26">
        <v>0.1</v>
      </c>
      <c r="H31" s="16">
        <f t="shared" si="1"/>
        <v>0</v>
      </c>
      <c r="I31" s="35"/>
    </row>
    <row r="32" spans="1:9" s="10" customFormat="1">
      <c r="A32" s="25">
        <v>8444170</v>
      </c>
      <c r="B32" s="37" t="s">
        <v>49</v>
      </c>
      <c r="C32" s="34">
        <v>8</v>
      </c>
      <c r="D32" s="36"/>
      <c r="E32" s="36"/>
      <c r="F32" s="35">
        <f t="shared" si="0"/>
        <v>0</v>
      </c>
      <c r="G32" s="26">
        <v>0.1</v>
      </c>
      <c r="H32" s="16">
        <f t="shared" si="1"/>
        <v>0</v>
      </c>
      <c r="I32" s="35"/>
    </row>
    <row r="33" spans="1:9" s="10" customFormat="1">
      <c r="A33" s="25">
        <v>9988377</v>
      </c>
      <c r="B33" s="37" t="s">
        <v>50</v>
      </c>
      <c r="C33" s="34">
        <v>16</v>
      </c>
      <c r="D33" s="36"/>
      <c r="E33" s="36"/>
      <c r="F33" s="35">
        <f t="shared" si="0"/>
        <v>0</v>
      </c>
      <c r="G33" s="26">
        <v>0.14000000000000001</v>
      </c>
      <c r="H33" s="16">
        <f t="shared" si="1"/>
        <v>0</v>
      </c>
      <c r="I33" s="35"/>
    </row>
    <row r="34" spans="1:9" s="10" customFormat="1">
      <c r="A34" s="25">
        <v>9988391</v>
      </c>
      <c r="B34" s="37" t="s">
        <v>51</v>
      </c>
      <c r="C34" s="34">
        <v>16</v>
      </c>
      <c r="D34" s="36">
        <v>32</v>
      </c>
      <c r="E34" s="36"/>
      <c r="F34" s="35">
        <f t="shared" si="0"/>
        <v>2</v>
      </c>
      <c r="G34" s="26">
        <v>0.14000000000000001</v>
      </c>
      <c r="H34" s="16">
        <f t="shared" si="1"/>
        <v>4.4800000000000004</v>
      </c>
      <c r="I34" s="35"/>
    </row>
    <row r="35" spans="1:9" s="10" customFormat="1">
      <c r="A35" s="25">
        <v>5034819</v>
      </c>
      <c r="B35" s="37" t="s">
        <v>52</v>
      </c>
      <c r="C35" s="34">
        <v>6</v>
      </c>
      <c r="D35" s="36">
        <v>12</v>
      </c>
      <c r="E35" s="36"/>
      <c r="F35" s="35">
        <f t="shared" si="0"/>
        <v>2</v>
      </c>
      <c r="G35" s="26">
        <v>0.18</v>
      </c>
      <c r="H35" s="16">
        <f t="shared" si="1"/>
        <v>2.16</v>
      </c>
      <c r="I35" s="35"/>
    </row>
    <row r="36" spans="1:9" s="10" customFormat="1">
      <c r="A36" s="25">
        <v>5034864</v>
      </c>
      <c r="B36" s="37" t="s">
        <v>53</v>
      </c>
      <c r="C36" s="34">
        <v>6</v>
      </c>
      <c r="D36" s="36"/>
      <c r="E36" s="36"/>
      <c r="F36" s="35">
        <f t="shared" si="0"/>
        <v>0</v>
      </c>
      <c r="G36" s="26">
        <v>0.18</v>
      </c>
      <c r="H36" s="16">
        <f t="shared" si="1"/>
        <v>0</v>
      </c>
      <c r="I36" s="35"/>
    </row>
    <row r="37" spans="1:9" s="10" customFormat="1">
      <c r="A37" s="25">
        <v>5037308</v>
      </c>
      <c r="B37" s="37" t="s">
        <v>54</v>
      </c>
      <c r="C37" s="34">
        <v>3</v>
      </c>
      <c r="D37" s="36"/>
      <c r="E37" s="36"/>
      <c r="F37" s="35">
        <f>E37/13.5</f>
        <v>0</v>
      </c>
      <c r="G37" s="26">
        <v>4.5</v>
      </c>
      <c r="H37" s="35">
        <f t="shared" si="1"/>
        <v>0</v>
      </c>
      <c r="I37" s="35" t="s">
        <v>15</v>
      </c>
    </row>
    <row r="38" spans="1:9" s="10" customFormat="1">
      <c r="A38" s="38">
        <v>2981244</v>
      </c>
      <c r="B38" s="39" t="s">
        <v>55</v>
      </c>
      <c r="C38" s="34">
        <v>6</v>
      </c>
      <c r="D38" s="36"/>
      <c r="E38" s="36"/>
      <c r="F38" s="35">
        <f>E38/7.8</f>
        <v>0</v>
      </c>
      <c r="G38" s="26">
        <v>1.3</v>
      </c>
      <c r="H38" s="35">
        <f t="shared" si="1"/>
        <v>0</v>
      </c>
      <c r="I38" s="35" t="s">
        <v>22</v>
      </c>
    </row>
    <row r="39" spans="1:9" s="10" customFormat="1">
      <c r="A39" s="25">
        <v>3402729</v>
      </c>
      <c r="B39" s="37" t="s">
        <v>56</v>
      </c>
      <c r="C39" s="34">
        <v>12</v>
      </c>
      <c r="D39" s="36"/>
      <c r="E39" s="36"/>
      <c r="F39" s="35">
        <f>D39/C39</f>
        <v>0</v>
      </c>
      <c r="G39" s="26">
        <v>0.09</v>
      </c>
      <c r="H39" s="35">
        <f t="shared" si="1"/>
        <v>0</v>
      </c>
      <c r="I39" s="35"/>
    </row>
    <row r="40" spans="1:9" s="10" customFormat="1">
      <c r="A40" s="25">
        <v>3402712</v>
      </c>
      <c r="B40" s="37" t="s">
        <v>57</v>
      </c>
      <c r="C40" s="34">
        <v>12</v>
      </c>
      <c r="D40" s="36"/>
      <c r="E40" s="36"/>
      <c r="F40" s="35">
        <f>D40/C40</f>
        <v>0</v>
      </c>
      <c r="G40" s="26">
        <v>0.2</v>
      </c>
      <c r="H40" s="35">
        <f t="shared" si="1"/>
        <v>0</v>
      </c>
      <c r="I40" s="35"/>
    </row>
    <row r="41" spans="1:9" s="10" customFormat="1">
      <c r="A41" s="25">
        <v>8785198</v>
      </c>
      <c r="B41" s="37" t="s">
        <v>58</v>
      </c>
      <c r="C41" s="34">
        <v>5</v>
      </c>
      <c r="D41" s="36"/>
      <c r="E41" s="36"/>
      <c r="F41" s="35">
        <f>E41/16.5</f>
        <v>0</v>
      </c>
      <c r="G41" s="26">
        <v>3.2</v>
      </c>
      <c r="H41" s="35">
        <f>E41</f>
        <v>0</v>
      </c>
      <c r="I41" s="35" t="s">
        <v>18</v>
      </c>
    </row>
    <row r="42" spans="1:9" s="10" customFormat="1">
      <c r="A42" s="25">
        <v>8785211</v>
      </c>
      <c r="B42" s="37" t="s">
        <v>59</v>
      </c>
      <c r="C42" s="34">
        <v>5</v>
      </c>
      <c r="D42" s="36"/>
      <c r="E42" s="36"/>
      <c r="F42" s="35">
        <f>E42/16.5</f>
        <v>0</v>
      </c>
      <c r="G42" s="26">
        <v>3.2</v>
      </c>
      <c r="H42" s="35">
        <f>E42</f>
        <v>0</v>
      </c>
      <c r="I42" s="35" t="s">
        <v>18</v>
      </c>
    </row>
    <row r="43" spans="1:9" s="10" customFormat="1">
      <c r="A43" s="25">
        <v>8785228</v>
      </c>
      <c r="B43" s="37" t="s">
        <v>60</v>
      </c>
      <c r="C43" s="34">
        <v>5</v>
      </c>
      <c r="D43" s="36"/>
      <c r="E43" s="36"/>
      <c r="F43" s="35">
        <f>E43/16.5</f>
        <v>0</v>
      </c>
      <c r="G43" s="26">
        <v>3.2</v>
      </c>
      <c r="H43" s="35">
        <f>E43</f>
        <v>0</v>
      </c>
      <c r="I43" s="35" t="s">
        <v>18</v>
      </c>
    </row>
    <row r="44" spans="1:9" s="10" customFormat="1">
      <c r="A44" s="38">
        <v>9988452</v>
      </c>
      <c r="B44" s="39" t="s">
        <v>61</v>
      </c>
      <c r="C44" s="34">
        <v>8</v>
      </c>
      <c r="D44" s="36"/>
      <c r="E44" s="36"/>
      <c r="F44" s="35">
        <f>D44/C44</f>
        <v>0</v>
      </c>
      <c r="G44" s="26">
        <v>0.4</v>
      </c>
      <c r="H44" s="35">
        <f>G44*D44</f>
        <v>0</v>
      </c>
      <c r="I44" s="35"/>
    </row>
    <row r="45" spans="1:9" s="10" customFormat="1">
      <c r="A45" s="38">
        <v>9988476</v>
      </c>
      <c r="B45" s="39" t="s">
        <v>62</v>
      </c>
      <c r="C45" s="34">
        <v>28</v>
      </c>
      <c r="D45" s="36"/>
      <c r="E45" s="36"/>
      <c r="F45" s="35">
        <f>D45/C45</f>
        <v>0</v>
      </c>
      <c r="G45" s="26">
        <v>0.4</v>
      </c>
      <c r="H45" s="35">
        <f>G45*D45</f>
        <v>0</v>
      </c>
      <c r="I45" s="35"/>
    </row>
    <row r="46" spans="1:9" s="10" customFormat="1">
      <c r="A46" s="38">
        <v>9988438</v>
      </c>
      <c r="B46" s="39" t="s">
        <v>63</v>
      </c>
      <c r="C46" s="34">
        <v>16</v>
      </c>
      <c r="D46" s="36"/>
      <c r="E46" s="36"/>
      <c r="F46" s="35">
        <f>D46/C46</f>
        <v>0</v>
      </c>
      <c r="G46" s="26">
        <v>0.18</v>
      </c>
      <c r="H46" s="35">
        <f>G46*D46</f>
        <v>0</v>
      </c>
      <c r="I46" s="35"/>
    </row>
    <row r="47" spans="1:9" s="10" customFormat="1">
      <c r="A47" s="38">
        <v>9988445</v>
      </c>
      <c r="B47" s="39" t="s">
        <v>64</v>
      </c>
      <c r="C47" s="34">
        <v>16</v>
      </c>
      <c r="D47" s="36"/>
      <c r="E47" s="36"/>
      <c r="F47" s="35">
        <f>D47/C47</f>
        <v>0</v>
      </c>
      <c r="G47" s="26">
        <v>0.18</v>
      </c>
      <c r="H47" s="35">
        <f>G47*D47</f>
        <v>0</v>
      </c>
      <c r="I47" s="35"/>
    </row>
    <row r="48" spans="1:9" s="10" customFormat="1">
      <c r="A48" s="38">
        <v>8785204</v>
      </c>
      <c r="B48" s="39" t="s">
        <v>65</v>
      </c>
      <c r="C48" s="34">
        <v>5</v>
      </c>
      <c r="D48" s="36"/>
      <c r="E48" s="36"/>
      <c r="F48" s="16">
        <f>E48/16.5</f>
        <v>0</v>
      </c>
      <c r="G48" s="26">
        <v>3.2</v>
      </c>
      <c r="H48" s="35">
        <f>E48</f>
        <v>0</v>
      </c>
      <c r="I48" s="35" t="s">
        <v>18</v>
      </c>
    </row>
    <row r="49" spans="1:9" s="10" customFormat="1">
      <c r="A49" s="38">
        <v>8785259</v>
      </c>
      <c r="B49" s="39" t="s">
        <v>66</v>
      </c>
      <c r="C49" s="34">
        <v>5</v>
      </c>
      <c r="D49" s="36"/>
      <c r="E49" s="36"/>
      <c r="F49" s="16">
        <f>E49/16.5</f>
        <v>0</v>
      </c>
      <c r="G49" s="26">
        <v>3.2</v>
      </c>
      <c r="H49" s="35">
        <f>E49</f>
        <v>0</v>
      </c>
      <c r="I49" s="35" t="s">
        <v>18</v>
      </c>
    </row>
    <row r="50" spans="1:9" s="10" customFormat="1">
      <c r="A50" s="38">
        <v>9988421</v>
      </c>
      <c r="B50" s="39" t="s">
        <v>67</v>
      </c>
      <c r="C50" s="34">
        <v>16</v>
      </c>
      <c r="D50" s="36"/>
      <c r="E50" s="36"/>
      <c r="F50" s="35">
        <f>D50/C50</f>
        <v>0</v>
      </c>
      <c r="G50" s="26">
        <v>0.14000000000000001</v>
      </c>
      <c r="H50" s="16">
        <f>G50*D50</f>
        <v>0</v>
      </c>
      <c r="I50" s="35"/>
    </row>
    <row r="51" spans="1:9">
      <c r="B51" s="23" t="s">
        <v>13</v>
      </c>
      <c r="H51" s="24">
        <f>SUM(H3:H49)</f>
        <v>769.04</v>
      </c>
    </row>
  </sheetData>
  <autoFilter ref="A1:I51" xr:uid="{7166A268-1119-47AF-BAF4-20169FD88D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2024-04-12T13:19:02Z</dcterms:modified>
</cp:coreProperties>
</file>