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00" yWindow="30" windowWidth="16650" windowHeight="9900"/>
  </bookViews>
  <sheets>
    <sheet name="Дист 1" sheetId="1" r:id="rId1"/>
    <sheet name="кск формула" sheetId="2" r:id="rId2"/>
  </sheets>
  <definedNames>
    <definedName name="_xlnm._FilterDatabase" localSheetId="0" hidden="1">'Дист 1'!$A$9:$J$125</definedName>
  </definedNames>
  <calcPr calcId="144525" refMode="R1C1"/>
</workbook>
</file>

<file path=xl/calcChain.xml><?xml version="1.0" encoding="utf-8"?>
<calcChain xmlns="http://schemas.openxmlformats.org/spreadsheetml/2006/main">
  <c r="D87" i="2" l="1"/>
  <c r="H125" i="1"/>
  <c r="F125" i="1"/>
  <c r="E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5" i="1" l="1"/>
</calcChain>
</file>

<file path=xl/sharedStrings.xml><?xml version="1.0" encoding="utf-8"?>
<sst xmlns="http://schemas.openxmlformats.org/spreadsheetml/2006/main" count="327" uniqueCount="161">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</sst>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9"/>
  <sheetViews>
    <sheetView tabSelected="1" zoomScale="87" zoomScaleNormal="87" workbookViewId="0">
      <pane ySplit="9" topLeftCell="A109" activePane="bottomLeft" state="frozen"/>
      <selection pane="bottomLeft" activeCell="E87" sqref="E8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45346</v>
      </c>
      <c r="E3" s="7" t="s">
        <v>3</v>
      </c>
      <c r="F3" s="102"/>
      <c r="G3" s="106">
        <v>45349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RIGHT(D12:D125,4)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RIGHT(D13:D126,4)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RIGHT(D14:D127,4)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>RIGHT(D15:D127,4)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RIGHT(D16:D128,4)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>RIGHT(D17:D129,4)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>RIGHT(D18:D130,4)</f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>RIGHT(D19:D131,4)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>RIGHT(D20:D132,4)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RIGHT(D21:D131,4)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RIGHT(D23:D133,4)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RIGHT(D24:D134,4)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RIGHT(D26:D137,4)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RIGHT(D27:D138,4)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RIGHT(D28:D139,4)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RIGHT(D30:D142,4)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RIGHT(D31:D143,4)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RIGHT(D32:D145,4)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RIGHT(D36:D146,4)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RIGHT(D37:D147,4)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RIGHT(D38:D149,4)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RIGHT(D39:D150,4)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RIGHT(D40:D149,4)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RIGHT(D41:D150,4)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RIGHT(D42:D152,4)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RIGHT(D43:D157,4)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79" t="str">
        <f>RIGHT(D44:D160,4)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RIGHT(D45:D161,4)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RIGHT(D46:D162,4)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RIGHT(D47:D163,4)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RIGHT(D50:D166,4)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RIGHT(D51:D167,4)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RIGHT(D52:D168,4)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RIGHT(D53:D169,4)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0</v>
      </c>
      <c r="F54" s="23">
        <v>0.41</v>
      </c>
      <c r="G54" s="23">
        <f>E54*0.41</f>
        <v>0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500</v>
      </c>
      <c r="F55" s="23">
        <v>2.125</v>
      </c>
      <c r="G55" s="23">
        <f>E55*1</f>
        <v>500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500</v>
      </c>
      <c r="F56" s="23">
        <v>1.033333333333333</v>
      </c>
      <c r="G56" s="23">
        <f>E56*1</f>
        <v>500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RIGHT(D57:D170,4)</f>
        <v>6661</v>
      </c>
      <c r="B57" s="27" t="s">
        <v>70</v>
      </c>
      <c r="C57" s="31" t="s">
        <v>23</v>
      </c>
      <c r="D57" s="28">
        <v>1001022246661</v>
      </c>
      <c r="E57" s="24"/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0</v>
      </c>
      <c r="F58" s="23"/>
      <c r="G58" s="23">
        <f>E58*0.41</f>
        <v>0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RIGHT(D59:D172,4)</f>
        <v>6475</v>
      </c>
      <c r="B59" s="27" t="s">
        <v>72</v>
      </c>
      <c r="C59" s="36" t="s">
        <v>25</v>
      </c>
      <c r="D59" s="28">
        <v>1001025176475</v>
      </c>
      <c r="E59" s="24"/>
      <c r="F59" s="23"/>
      <c r="G59" s="23">
        <f>E59*0.4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/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RIGHT(D61:D170,4)</f>
        <v>6297</v>
      </c>
      <c r="B61" s="47" t="s">
        <v>74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RIGHT(D63:D172,4)</f>
        <v>3297</v>
      </c>
      <c r="B63" s="47" t="s">
        <v>76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RIGHT(D64:D175,4)</f>
        <v>6217</v>
      </c>
      <c r="B64" s="47" t="s">
        <v>77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8" t="str">
        <f>RIGHT(D65:D177,4)</f>
        <v>6527</v>
      </c>
      <c r="B65" s="47" t="s">
        <v>78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8" t="str">
        <f>RIGHT(D66:D178,4)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RIGHT(D67:D179,4)</f>
        <v>6666</v>
      </c>
      <c r="B67" s="27" t="s">
        <v>80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8" t="str">
        <f>RIGHT(D68:D180,4)</f>
        <v>6658</v>
      </c>
      <c r="B68" s="27" t="s">
        <v>81</v>
      </c>
      <c r="C68" s="34" t="s">
        <v>25</v>
      </c>
      <c r="D68" s="28">
        <v>1001305256658</v>
      </c>
      <c r="E68" s="24"/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8" t="str">
        <f>RIGHT(D69:D180,4)</f>
        <v>6669</v>
      </c>
      <c r="B69" s="27" t="s">
        <v>82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8" t="str">
        <f>RIGHT(D70:D181,4)</f>
        <v>4342</v>
      </c>
      <c r="B70" s="27" t="s">
        <v>83</v>
      </c>
      <c r="C70" s="31" t="s">
        <v>23</v>
      </c>
      <c r="D70" s="28">
        <v>1001043094342</v>
      </c>
      <c r="E70" s="24"/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8" t="str">
        <f>RIGHT(D71:D183,4)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8" t="str">
        <f>RIGHT(D72:D184,4)</f>
        <v>6683</v>
      </c>
      <c r="B72" s="27" t="s">
        <v>85</v>
      </c>
      <c r="C72" s="34" t="s">
        <v>25</v>
      </c>
      <c r="D72" s="28">
        <v>1001300386683</v>
      </c>
      <c r="E72" s="24">
        <v>400</v>
      </c>
      <c r="F72" s="23">
        <v>0.35</v>
      </c>
      <c r="G72" s="23">
        <f>E72*0.35</f>
        <v>140</v>
      </c>
      <c r="H72" s="14">
        <v>2.8</v>
      </c>
      <c r="I72" s="14">
        <v>45</v>
      </c>
      <c r="J72" s="40"/>
    </row>
    <row r="73" spans="1:10" ht="16.5" customHeight="1" x14ac:dyDescent="0.25">
      <c r="A73" s="98">
        <v>6301</v>
      </c>
      <c r="B73" s="27" t="s">
        <v>86</v>
      </c>
      <c r="C73" s="31" t="s">
        <v>23</v>
      </c>
      <c r="D73" s="28">
        <v>1001303636301</v>
      </c>
      <c r="E73" s="24"/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8">
        <v>6302</v>
      </c>
      <c r="B74" s="27" t="s">
        <v>87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8" t="str">
        <f>RIGHT(D75:D188,4)</f>
        <v>6684</v>
      </c>
      <c r="B75" s="27" t="s">
        <v>88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8" t="str">
        <f>RIGHT(D76:D189,4)</f>
        <v>6562</v>
      </c>
      <c r="B76" s="27" t="s">
        <v>89</v>
      </c>
      <c r="C76" s="34" t="s">
        <v>25</v>
      </c>
      <c r="D76" s="28">
        <v>1001304506562</v>
      </c>
      <c r="E76" s="24"/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8">
        <v>6215</v>
      </c>
      <c r="B77" s="27" t="s">
        <v>90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>RIGHT(D78:D189,4)</f>
        <v>6689</v>
      </c>
      <c r="B78" s="65" t="s">
        <v>91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8">
        <v>6212</v>
      </c>
      <c r="B79" s="65" t="s">
        <v>92</v>
      </c>
      <c r="C79" s="31" t="s">
        <v>23</v>
      </c>
      <c r="D79" s="28">
        <v>1001301876212</v>
      </c>
      <c r="E79" s="24"/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8" t="str">
        <f>RIGHT(D80:D190,4)</f>
        <v>5341</v>
      </c>
      <c r="B80" s="65" t="s">
        <v>93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8" t="str">
        <f>RIGHT(D81:D191,4)</f>
        <v>6692</v>
      </c>
      <c r="B81" s="65" t="s">
        <v>94</v>
      </c>
      <c r="C81" s="34" t="s">
        <v>25</v>
      </c>
      <c r="D81" s="28">
        <v>1001303056692</v>
      </c>
      <c r="E81" s="24">
        <v>0</v>
      </c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8" t="str">
        <f>RIGHT(D82:D191,4)</f>
        <v>6225</v>
      </c>
      <c r="B82" s="65" t="s">
        <v>95</v>
      </c>
      <c r="C82" s="34" t="s">
        <v>25</v>
      </c>
      <c r="D82" s="28">
        <v>6225</v>
      </c>
      <c r="E82" s="24"/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8" t="str">
        <f>RIGHT(D83:D192,4)</f>
        <v>6228</v>
      </c>
      <c r="B83" s="65" t="s">
        <v>96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RIGHT(D84:D192,4)</f>
        <v>5544</v>
      </c>
      <c r="B84" s="27" t="s">
        <v>97</v>
      </c>
      <c r="C84" s="31" t="s">
        <v>23</v>
      </c>
      <c r="D84" s="28">
        <v>1001051875544</v>
      </c>
      <c r="E84" s="24">
        <v>0</v>
      </c>
      <c r="F84" s="23">
        <v>0.85</v>
      </c>
      <c r="G84" s="23">
        <f>E84*1</f>
        <v>0</v>
      </c>
      <c r="H84" s="14">
        <v>5.0999999999999996</v>
      </c>
      <c r="I84" s="14">
        <v>45</v>
      </c>
      <c r="J84" s="40"/>
    </row>
    <row r="85" spans="1:10" ht="16.5" customHeight="1" x14ac:dyDescent="0.25">
      <c r="A85" s="98">
        <v>6213</v>
      </c>
      <c r="B85" s="27" t="s">
        <v>98</v>
      </c>
      <c r="C85" s="34" t="s">
        <v>25</v>
      </c>
      <c r="D85" s="28">
        <v>1001301876213</v>
      </c>
      <c r="E85" s="24"/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8" t="str">
        <f>RIGHT(D86:D194,4)</f>
        <v>6697</v>
      </c>
      <c r="B86" s="27" t="s">
        <v>99</v>
      </c>
      <c r="C86" s="37" t="s">
        <v>25</v>
      </c>
      <c r="D86" s="28">
        <v>1001301876697</v>
      </c>
      <c r="E86" s="24">
        <v>800</v>
      </c>
      <c r="F86" s="23">
        <v>0.35</v>
      </c>
      <c r="G86" s="23">
        <f>E86*0.35</f>
        <v>280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8" t="str">
        <f>RIGHT(D87:D195,4)</f>
        <v/>
      </c>
      <c r="B87" s="75" t="s">
        <v>100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8" t="str">
        <f>RIGHT(D88:D196,4)</f>
        <v>5706</v>
      </c>
      <c r="B88" s="27" t="s">
        <v>101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8" t="str">
        <f>RIGHT(D89:D197,4)</f>
        <v>6454</v>
      </c>
      <c r="B89" s="27" t="s">
        <v>102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8" t="str">
        <f>RIGHT(D90:D199,4)</f>
        <v>5931</v>
      </c>
      <c r="B90" s="27" t="s">
        <v>103</v>
      </c>
      <c r="C90" s="34" t="s">
        <v>25</v>
      </c>
      <c r="D90" s="28">
        <v>1001060755931</v>
      </c>
      <c r="E90" s="24">
        <v>0</v>
      </c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8" t="str">
        <f>RIGHT(D91:D201,4)</f>
        <v>5708</v>
      </c>
      <c r="B91" s="27" t="s">
        <v>104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8" t="str">
        <f>RIGHT(D92:D206,4)</f>
        <v>4993</v>
      </c>
      <c r="B92" s="27" t="s">
        <v>105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>RIGHT(D93:D207,4)</f>
        <v>5682</v>
      </c>
      <c r="B93" s="27" t="s">
        <v>106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8" t="str">
        <f>RIGHT(D94:D208,4)</f>
        <v>6221</v>
      </c>
      <c r="B94" s="27" t="s">
        <v>107</v>
      </c>
      <c r="C94" s="34" t="s">
        <v>25</v>
      </c>
      <c r="D94" s="28">
        <v>6221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ref="A95:A102" si="0">RIGHT(D95:D210,4)</f>
        <v>4117</v>
      </c>
      <c r="B95" s="27" t="s">
        <v>108</v>
      </c>
      <c r="C95" s="31" t="s">
        <v>23</v>
      </c>
      <c r="D95" s="28">
        <v>1001062504117</v>
      </c>
      <c r="E95" s="24"/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0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0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0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0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0"/>
        <v>4611</v>
      </c>
      <c r="B100" s="29" t="s">
        <v>113</v>
      </c>
      <c r="C100" s="38" t="s">
        <v>25</v>
      </c>
      <c r="D100" s="82">
        <v>1001092444611</v>
      </c>
      <c r="E100" s="24"/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0"/>
        <v>6645</v>
      </c>
      <c r="B101" s="29" t="s">
        <v>114</v>
      </c>
      <c r="C101" s="38" t="s">
        <v>25</v>
      </c>
      <c r="D101" s="82">
        <v>6645</v>
      </c>
      <c r="E101" s="24"/>
      <c r="F101" s="23"/>
      <c r="G101" s="23">
        <f>E101*0.8</f>
        <v>0</v>
      </c>
      <c r="H101" s="14"/>
      <c r="I101" s="14"/>
      <c r="J101" s="40"/>
    </row>
    <row r="102" spans="1:10" ht="16.5" customHeight="1" x14ac:dyDescent="0.25">
      <c r="A102" s="98" t="str">
        <f t="shared" si="0"/>
        <v>6025</v>
      </c>
      <c r="B102" s="29" t="s">
        <v>115</v>
      </c>
      <c r="C102" s="33" t="s">
        <v>23</v>
      </c>
      <c r="D102" s="82">
        <v>6025</v>
      </c>
      <c r="E102" s="24"/>
      <c r="F102" s="23"/>
      <c r="G102" s="23">
        <f>E102*1</f>
        <v>0</v>
      </c>
      <c r="H102" s="14"/>
      <c r="I102" s="14"/>
      <c r="J102" s="40"/>
    </row>
    <row r="103" spans="1:10" ht="16.5" customHeight="1" thickBot="1" x14ac:dyDescent="0.3">
      <c r="A103" s="98" t="str">
        <f>RIGHT(D103:D215,4)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RIGHT(D104:D218,4)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RIGHT(D105:D221,4)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x14ac:dyDescent="0.25">
      <c r="A106" s="98" t="str">
        <f>RIGHT(D106:D222,4)</f>
        <v>6450</v>
      </c>
      <c r="B106" s="48" t="s">
        <v>119</v>
      </c>
      <c r="C106" s="36" t="s">
        <v>25</v>
      </c>
      <c r="D106" s="28">
        <v>6450</v>
      </c>
      <c r="E106" s="24">
        <v>0</v>
      </c>
      <c r="F106" s="23"/>
      <c r="G106" s="23">
        <f>E106*0.1</f>
        <v>0</v>
      </c>
      <c r="H106" s="101"/>
      <c r="I106" s="101"/>
      <c r="J106" s="100"/>
    </row>
    <row r="107" spans="1:10" ht="16.5" customHeight="1" thickBot="1" x14ac:dyDescent="0.3">
      <c r="A107" s="98" t="str">
        <f>RIGHT(D107:D222,4)</f>
        <v>6233</v>
      </c>
      <c r="B107" s="48" t="s">
        <v>120</v>
      </c>
      <c r="C107" s="36" t="s">
        <v>25</v>
      </c>
      <c r="D107" s="28">
        <v>6233</v>
      </c>
      <c r="E107" s="24"/>
      <c r="F107" s="23">
        <v>0.1</v>
      </c>
      <c r="G107" s="23">
        <f>E107*0.1</f>
        <v>0</v>
      </c>
      <c r="H107" s="101"/>
      <c r="I107" s="101"/>
      <c r="J107" s="100"/>
    </row>
    <row r="108" spans="1:10" ht="16.5" customHeight="1" thickTop="1" thickBot="1" x14ac:dyDescent="0.3">
      <c r="A108" s="98" t="str">
        <f>RIGHT(D108:D223,4)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98" t="str">
        <f>RIGHT(D109:D226,4)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RIGHT(D110:D227,4)</f>
        <v>6314</v>
      </c>
      <c r="B110" s="48" t="s">
        <v>123</v>
      </c>
      <c r="C110" s="34" t="s">
        <v>25</v>
      </c>
      <c r="D110" s="28">
        <v>1002112606314</v>
      </c>
      <c r="E110" s="24"/>
      <c r="F110" s="23">
        <v>0.5</v>
      </c>
      <c r="G110" s="23">
        <f>E110*0.5</f>
        <v>0</v>
      </c>
      <c r="H110" s="14">
        <v>8</v>
      </c>
      <c r="I110" s="73">
        <v>120</v>
      </c>
      <c r="J110" s="40"/>
    </row>
    <row r="111" spans="1:10" ht="16.5" customHeight="1" x14ac:dyDescent="0.25">
      <c r="A111" s="98" t="str">
        <f>RIGHT(D111:D228,4)</f>
        <v>6155</v>
      </c>
      <c r="B111" s="48" t="s">
        <v>124</v>
      </c>
      <c r="C111" s="34" t="s">
        <v>25</v>
      </c>
      <c r="D111" s="28">
        <v>1002115036155</v>
      </c>
      <c r="E111" s="24"/>
      <c r="F111" s="23"/>
      <c r="G111" s="23">
        <f>E111*0.45</f>
        <v>0</v>
      </c>
      <c r="H111" s="14"/>
      <c r="I111" s="73"/>
      <c r="J111" s="40"/>
    </row>
    <row r="112" spans="1:10" ht="16.5" customHeight="1" x14ac:dyDescent="0.25">
      <c r="A112" s="98" t="str">
        <f>RIGHT(D112:D229,4)</f>
        <v>6157</v>
      </c>
      <c r="B112" s="48" t="s">
        <v>125</v>
      </c>
      <c r="C112" s="34" t="s">
        <v>25</v>
      </c>
      <c r="D112" s="28">
        <v>1002115056157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thickBot="1" x14ac:dyDescent="0.3">
      <c r="A113" s="98" t="str">
        <f t="shared" ref="A113:A124" si="1">RIGHT(D113:D228,4)</f>
        <v>6313</v>
      </c>
      <c r="B113" s="48" t="s">
        <v>126</v>
      </c>
      <c r="C113" s="37" t="s">
        <v>25</v>
      </c>
      <c r="D113" s="28">
        <v>1002112606313</v>
      </c>
      <c r="E113" s="24"/>
      <c r="F113" s="23">
        <v>0.9</v>
      </c>
      <c r="G113" s="23">
        <f>E113*0.9</f>
        <v>0</v>
      </c>
      <c r="H113" s="14">
        <v>9</v>
      </c>
      <c r="I113" s="73">
        <v>120</v>
      </c>
      <c r="J113" s="40"/>
    </row>
    <row r="114" spans="1:11" ht="16.5" customHeight="1" thickTop="1" thickBot="1" x14ac:dyDescent="0.3">
      <c r="A114" s="98" t="str">
        <f t="shared" si="1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 t="shared" si="1"/>
        <v>4945</v>
      </c>
      <c r="B115" s="48" t="s">
        <v>128</v>
      </c>
      <c r="C115" s="37" t="s">
        <v>25</v>
      </c>
      <c r="D115" s="28">
        <v>1002151784945</v>
      </c>
      <c r="E115" s="24"/>
      <c r="F115" s="23">
        <v>0.5</v>
      </c>
      <c r="G115" s="23">
        <f>E115*0.5</f>
        <v>0</v>
      </c>
      <c r="H115" s="14">
        <v>8</v>
      </c>
      <c r="I115" s="73">
        <v>120</v>
      </c>
      <c r="J115" s="40"/>
    </row>
    <row r="116" spans="1:11" ht="16.5" customHeight="1" thickTop="1" thickBot="1" x14ac:dyDescent="0.3">
      <c r="A116" s="79" t="str">
        <f t="shared" si="1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s="93" customFormat="1" ht="16.5" customHeight="1" thickTop="1" thickBot="1" x14ac:dyDescent="0.3">
      <c r="A117" s="85" t="str">
        <f t="shared" si="1"/>
        <v>4956</v>
      </c>
      <c r="B117" s="94" t="s">
        <v>130</v>
      </c>
      <c r="C117" s="95" t="s">
        <v>25</v>
      </c>
      <c r="D117" s="88">
        <v>1002133974956</v>
      </c>
      <c r="E117" s="89"/>
      <c r="F117" s="90">
        <v>0.42</v>
      </c>
      <c r="G117" s="90">
        <f>E117*0.42</f>
        <v>0</v>
      </c>
      <c r="H117" s="91">
        <v>4.2</v>
      </c>
      <c r="I117" s="96">
        <v>120</v>
      </c>
      <c r="J117" s="91"/>
      <c r="K117" s="92"/>
    </row>
    <row r="118" spans="1:11" ht="16.5" customHeight="1" thickTop="1" x14ac:dyDescent="0.25">
      <c r="A118" s="79" t="str">
        <f t="shared" si="1"/>
        <v>1762</v>
      </c>
      <c r="B118" s="48" t="s">
        <v>131</v>
      </c>
      <c r="C118" s="34" t="s">
        <v>25</v>
      </c>
      <c r="D118" s="28">
        <v>1002131151762</v>
      </c>
      <c r="E118" s="24"/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Bot="1" x14ac:dyDescent="0.3">
      <c r="A119" s="79" t="str">
        <f t="shared" si="1"/>
        <v>1764</v>
      </c>
      <c r="B119" s="48" t="s">
        <v>132</v>
      </c>
      <c r="C119" s="37" t="s">
        <v>25</v>
      </c>
      <c r="D119" s="28">
        <v>1002131181764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Top="1" thickBot="1" x14ac:dyDescent="0.3">
      <c r="A120" s="79" t="str">
        <f t="shared" si="1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1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1"/>
        <v>6004</v>
      </c>
      <c r="B122" s="48" t="s">
        <v>135</v>
      </c>
      <c r="C122" s="37" t="s">
        <v>25</v>
      </c>
      <c r="D122" s="69" t="s">
        <v>136</v>
      </c>
      <c r="E122" s="24">
        <v>0</v>
      </c>
      <c r="F122" s="23">
        <v>1</v>
      </c>
      <c r="G122" s="23">
        <f>E122*1</f>
        <v>0</v>
      </c>
      <c r="H122" s="14">
        <v>8</v>
      </c>
      <c r="I122" s="73">
        <v>120</v>
      </c>
      <c r="J122" s="40"/>
    </row>
    <row r="123" spans="1:11" ht="15.75" customHeight="1" thickTop="1" x14ac:dyDescent="0.25">
      <c r="A123" s="79" t="str">
        <f t="shared" si="1"/>
        <v>5417</v>
      </c>
      <c r="B123" s="48" t="s">
        <v>137</v>
      </c>
      <c r="C123" s="31" t="s">
        <v>23</v>
      </c>
      <c r="D123" s="69" t="s">
        <v>138</v>
      </c>
      <c r="E123" s="24"/>
      <c r="F123" s="23">
        <v>2</v>
      </c>
      <c r="G123" s="23">
        <f>E123*1</f>
        <v>0</v>
      </c>
      <c r="H123" s="14">
        <v>6</v>
      </c>
      <c r="I123" s="73">
        <v>90</v>
      </c>
      <c r="J123" s="40"/>
    </row>
    <row r="124" spans="1:11" ht="15.75" customHeight="1" thickBot="1" x14ac:dyDescent="0.3">
      <c r="A124" s="79" t="str">
        <f t="shared" si="1"/>
        <v>6019</v>
      </c>
      <c r="B124" s="48" t="s">
        <v>139</v>
      </c>
      <c r="C124" s="37" t="s">
        <v>25</v>
      </c>
      <c r="D124" s="70" t="s">
        <v>140</v>
      </c>
      <c r="E124" s="24"/>
      <c r="F124" s="23">
        <v>1</v>
      </c>
      <c r="G124" s="23">
        <f>E124*1</f>
        <v>0</v>
      </c>
      <c r="H124" s="14">
        <v>12</v>
      </c>
      <c r="I124" s="73">
        <v>120</v>
      </c>
      <c r="J124" s="40"/>
    </row>
    <row r="125" spans="1:11" ht="16.5" customHeight="1" thickTop="1" thickBot="1" x14ac:dyDescent="0.3">
      <c r="A125" s="78"/>
      <c r="B125" s="78" t="s">
        <v>141</v>
      </c>
      <c r="C125" s="16"/>
      <c r="D125" s="49"/>
      <c r="E125" s="17">
        <f>SUM(E5:E124)</f>
        <v>4650</v>
      </c>
      <c r="F125" s="17">
        <f>SUM(F10:F124)</f>
        <v>42.572916666666657</v>
      </c>
      <c r="G125" s="17">
        <f>SUM(G11:G124)</f>
        <v>2790</v>
      </c>
      <c r="H125" s="17">
        <f>SUM(H10:H121)</f>
        <v>182.67999999999995</v>
      </c>
      <c r="I125" s="17"/>
      <c r="J125" s="17"/>
    </row>
    <row r="126" spans="1:11" ht="15.75" customHeight="1" thickTop="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</sheetData>
  <autoFilter ref="A9:J125"/>
  <mergeCells count="2">
    <mergeCell ref="E1:J1"/>
    <mergeCell ref="G3:J3"/>
  </mergeCells>
  <dataValidations disablePrompts="1" count="2">
    <dataValidation type="textLength" operator="lessThanOrEqual" showInputMessage="1" showErrorMessage="1" sqref="B118">
      <formula1>40</formula1>
    </dataValidation>
    <dataValidation type="textLength" operator="equal" showInputMessage="1" showErrorMessage="1" sqref="D122:D12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142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83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105</v>
      </c>
    </row>
    <row r="13" spans="2:3" x14ac:dyDescent="0.25">
      <c r="B13" s="27" t="s">
        <v>143</v>
      </c>
    </row>
    <row r="14" spans="2:3" x14ac:dyDescent="0.25">
      <c r="B14" s="27" t="s">
        <v>144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109</v>
      </c>
    </row>
    <row r="21" spans="2:3" x14ac:dyDescent="0.25">
      <c r="B21" s="59" t="s">
        <v>145</v>
      </c>
      <c r="C21" s="83"/>
    </row>
    <row r="22" spans="2:3" x14ac:dyDescent="0.25">
      <c r="B22" s="68" t="s">
        <v>146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147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103</v>
      </c>
      <c r="C31" s="62"/>
    </row>
    <row r="32" spans="2:3" x14ac:dyDescent="0.25">
      <c r="B32" s="81" t="s">
        <v>148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149</v>
      </c>
    </row>
    <row r="36" spans="2:3" x14ac:dyDescent="0.25">
      <c r="B36" s="27" t="s">
        <v>56</v>
      </c>
    </row>
    <row r="37" spans="2:3" x14ac:dyDescent="0.25">
      <c r="B37" s="81" t="s">
        <v>150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151</v>
      </c>
      <c r="C54" s="62"/>
    </row>
    <row r="55" spans="2:3" x14ac:dyDescent="0.25">
      <c r="B55" s="81" t="s">
        <v>119</v>
      </c>
      <c r="C55" s="83"/>
    </row>
    <row r="56" spans="2:3" x14ac:dyDescent="0.25">
      <c r="B56" s="71" t="s">
        <v>110</v>
      </c>
    </row>
    <row r="57" spans="2:3" x14ac:dyDescent="0.25">
      <c r="B57" s="27" t="s">
        <v>102</v>
      </c>
    </row>
    <row r="58" spans="2:3" x14ac:dyDescent="0.25">
      <c r="B58" s="81" t="s">
        <v>152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78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98</v>
      </c>
      <c r="C72" s="83"/>
    </row>
    <row r="73" spans="2:3" x14ac:dyDescent="0.25">
      <c r="B73" s="81" t="s">
        <v>90</v>
      </c>
      <c r="C73" s="83"/>
    </row>
    <row r="74" spans="2:3" x14ac:dyDescent="0.25">
      <c r="B74" s="81" t="s">
        <v>89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157</v>
      </c>
      <c r="C82" s="62"/>
    </row>
    <row r="83" spans="2:4" x14ac:dyDescent="0.25">
      <c r="B83" s="61" t="s">
        <v>158</v>
      </c>
      <c r="C83" s="62"/>
    </row>
    <row r="84" spans="2:4" x14ac:dyDescent="0.25">
      <c r="B84" s="61" t="s">
        <v>159</v>
      </c>
      <c r="C84" s="62"/>
    </row>
    <row r="85" spans="2:4" x14ac:dyDescent="0.25">
      <c r="B85" s="61" t="s">
        <v>160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cp:lastPrinted>2023-11-08T08:22:20Z</cp:lastPrinted>
  <dcterms:created xsi:type="dcterms:W3CDTF">2006-09-16T00:00:00Z</dcterms:created>
  <dcterms:modified xsi:type="dcterms:W3CDTF">2024-02-22T13:37:36Z</dcterms:modified>
</cp:coreProperties>
</file>