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4 Симф Ост\"/>
    </mc:Choice>
  </mc:AlternateContent>
  <xr:revisionPtr revIDLastSave="0" documentId="13_ncr:1_{9E864D99-73F9-46CD-B87E-78C5721EDBD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" i="1" l="1"/>
  <c r="AG13" i="1"/>
  <c r="AG36" i="1"/>
  <c r="AG87" i="1"/>
  <c r="AF12" i="1"/>
  <c r="AF13" i="1"/>
  <c r="AF36" i="1"/>
  <c r="AF87" i="1"/>
  <c r="S60" i="1" l="1"/>
  <c r="AE12" i="1" l="1"/>
  <c r="AE13" i="1"/>
  <c r="AE36" i="1"/>
  <c r="AE8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7" i="1"/>
  <c r="V60" i="1"/>
  <c r="V62" i="1"/>
  <c r="V64" i="1"/>
  <c r="V66" i="1"/>
  <c r="V68" i="1"/>
  <c r="V70" i="1"/>
  <c r="V72" i="1"/>
  <c r="V74" i="1"/>
  <c r="V76" i="1"/>
  <c r="V78" i="1"/>
  <c r="V80" i="1"/>
  <c r="M8" i="1"/>
  <c r="M11" i="1"/>
  <c r="M12" i="1"/>
  <c r="M13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1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9" i="1"/>
  <c r="M80" i="1"/>
  <c r="M83" i="1"/>
  <c r="M84" i="1"/>
  <c r="M85" i="1"/>
  <c r="M86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8" i="1"/>
  <c r="K89" i="1"/>
  <c r="K90" i="1"/>
  <c r="K91" i="1"/>
  <c r="K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U87" i="1" s="1"/>
  <c r="S88" i="1"/>
  <c r="V88" i="1" s="1"/>
  <c r="S89" i="1"/>
  <c r="V89" i="1" s="1"/>
  <c r="S90" i="1"/>
  <c r="V90" i="1" s="1"/>
  <c r="S91" i="1"/>
  <c r="V91" i="1" s="1"/>
  <c r="S7" i="1"/>
  <c r="V7" i="1" s="1"/>
  <c r="J8" i="1"/>
  <c r="J10" i="1"/>
  <c r="J12" i="1"/>
  <c r="J13" i="1"/>
  <c r="J87" i="1"/>
  <c r="J88" i="1"/>
  <c r="J90" i="1"/>
  <c r="J7" i="1"/>
  <c r="I8" i="1"/>
  <c r="I9" i="1"/>
  <c r="J9" i="1" s="1"/>
  <c r="I10" i="1"/>
  <c r="I11" i="1"/>
  <c r="J11" i="1" s="1"/>
  <c r="I12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8" i="1"/>
  <c r="I89" i="1"/>
  <c r="J89" i="1" s="1"/>
  <c r="I90" i="1"/>
  <c r="I91" i="1"/>
  <c r="J91" i="1" s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AE37" i="1" s="1"/>
  <c r="G38" i="1"/>
  <c r="G39" i="1"/>
  <c r="AE39" i="1" s="1"/>
  <c r="G40" i="1"/>
  <c r="G41" i="1"/>
  <c r="AE41" i="1" s="1"/>
  <c r="G42" i="1"/>
  <c r="G43" i="1"/>
  <c r="AE43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7" i="1"/>
  <c r="E6" i="1"/>
  <c r="F6" i="1"/>
  <c r="AG89" i="1" l="1"/>
  <c r="AF89" i="1"/>
  <c r="AE89" i="1"/>
  <c r="AG84" i="1"/>
  <c r="AF84" i="1"/>
  <c r="AE84" i="1"/>
  <c r="AG80" i="1"/>
  <c r="AF80" i="1"/>
  <c r="AE80" i="1"/>
  <c r="AF7" i="1"/>
  <c r="AG7" i="1"/>
  <c r="AE7" i="1"/>
  <c r="AG90" i="1"/>
  <c r="AF90" i="1"/>
  <c r="AE90" i="1"/>
  <c r="AF88" i="1"/>
  <c r="AG88" i="1"/>
  <c r="AE88" i="1"/>
  <c r="AG85" i="1"/>
  <c r="AF85" i="1"/>
  <c r="AE85" i="1"/>
  <c r="AG83" i="1"/>
  <c r="AF83" i="1"/>
  <c r="AE83" i="1"/>
  <c r="AG81" i="1"/>
  <c r="AF81" i="1"/>
  <c r="AE81" i="1"/>
  <c r="AG79" i="1"/>
  <c r="AF79" i="1"/>
  <c r="AE79" i="1"/>
  <c r="AG77" i="1"/>
  <c r="AF77" i="1"/>
  <c r="AE77" i="1"/>
  <c r="AG75" i="1"/>
  <c r="AF75" i="1"/>
  <c r="AE75" i="1"/>
  <c r="AG73" i="1"/>
  <c r="AF73" i="1"/>
  <c r="AE73" i="1"/>
  <c r="AG71" i="1"/>
  <c r="AF71" i="1"/>
  <c r="AE71" i="1"/>
  <c r="AG69" i="1"/>
  <c r="AF69" i="1"/>
  <c r="AE69" i="1"/>
  <c r="AG67" i="1"/>
  <c r="AF67" i="1"/>
  <c r="AE67" i="1"/>
  <c r="AG65" i="1"/>
  <c r="AF65" i="1"/>
  <c r="AE65" i="1"/>
  <c r="AG63" i="1"/>
  <c r="AF63" i="1"/>
  <c r="AE63" i="1"/>
  <c r="AG61" i="1"/>
  <c r="AF61" i="1"/>
  <c r="AE61" i="1"/>
  <c r="AG59" i="1"/>
  <c r="AF59" i="1"/>
  <c r="AE59" i="1"/>
  <c r="AG57" i="1"/>
  <c r="AF57" i="1"/>
  <c r="AE57" i="1"/>
  <c r="AG55" i="1"/>
  <c r="AF55" i="1"/>
  <c r="AE55" i="1"/>
  <c r="AG53" i="1"/>
  <c r="AF53" i="1"/>
  <c r="AE53" i="1"/>
  <c r="AG51" i="1"/>
  <c r="AF51" i="1"/>
  <c r="AE51" i="1"/>
  <c r="AG49" i="1"/>
  <c r="AF49" i="1"/>
  <c r="AE49" i="1"/>
  <c r="AG47" i="1"/>
  <c r="AF47" i="1"/>
  <c r="AE47" i="1"/>
  <c r="AG45" i="1"/>
  <c r="AF45" i="1"/>
  <c r="AE45" i="1"/>
  <c r="AG91" i="1"/>
  <c r="AF91" i="1"/>
  <c r="AE91" i="1"/>
  <c r="AF86" i="1"/>
  <c r="AG86" i="1"/>
  <c r="AE86" i="1"/>
  <c r="AF82" i="1"/>
  <c r="AG82" i="1"/>
  <c r="AE82" i="1"/>
  <c r="AF78" i="1"/>
  <c r="AG78" i="1"/>
  <c r="AE78" i="1"/>
  <c r="AG76" i="1"/>
  <c r="AF76" i="1"/>
  <c r="AE76" i="1"/>
  <c r="AF74" i="1"/>
  <c r="AG74" i="1"/>
  <c r="AE74" i="1"/>
  <c r="AG72" i="1"/>
  <c r="AF72" i="1"/>
  <c r="AE72" i="1"/>
  <c r="AF70" i="1"/>
  <c r="AG70" i="1"/>
  <c r="AE70" i="1"/>
  <c r="AG68" i="1"/>
  <c r="AF68" i="1"/>
  <c r="AE68" i="1"/>
  <c r="AF66" i="1"/>
  <c r="AG66" i="1"/>
  <c r="AE66" i="1"/>
  <c r="AG64" i="1"/>
  <c r="AF64" i="1"/>
  <c r="AE64" i="1"/>
  <c r="AF62" i="1"/>
  <c r="AG62" i="1"/>
  <c r="AE62" i="1"/>
  <c r="AG60" i="1"/>
  <c r="AF60" i="1"/>
  <c r="AE60" i="1"/>
  <c r="AF58" i="1"/>
  <c r="AG58" i="1"/>
  <c r="AE58" i="1"/>
  <c r="AG56" i="1"/>
  <c r="AF56" i="1"/>
  <c r="AE56" i="1"/>
  <c r="AF54" i="1"/>
  <c r="AG54" i="1"/>
  <c r="AE54" i="1"/>
  <c r="AG52" i="1"/>
  <c r="AF52" i="1"/>
  <c r="AE52" i="1"/>
  <c r="AF50" i="1"/>
  <c r="AG50" i="1"/>
  <c r="AE50" i="1"/>
  <c r="AG48" i="1"/>
  <c r="AF48" i="1"/>
  <c r="AE48" i="1"/>
  <c r="AF46" i="1"/>
  <c r="AG46" i="1"/>
  <c r="AE46" i="1"/>
  <c r="AG44" i="1"/>
  <c r="AF44" i="1"/>
  <c r="AE44" i="1"/>
  <c r="AF42" i="1"/>
  <c r="AG42" i="1"/>
  <c r="AE42" i="1"/>
  <c r="AG40" i="1"/>
  <c r="AF40" i="1"/>
  <c r="AE40" i="1"/>
  <c r="AF38" i="1"/>
  <c r="AG38" i="1"/>
  <c r="AE38" i="1"/>
  <c r="AG35" i="1"/>
  <c r="AF35" i="1"/>
  <c r="AE35" i="1"/>
  <c r="AG33" i="1"/>
  <c r="AF33" i="1"/>
  <c r="AE33" i="1"/>
  <c r="AG31" i="1"/>
  <c r="AF31" i="1"/>
  <c r="AE31" i="1"/>
  <c r="AG29" i="1"/>
  <c r="AF29" i="1"/>
  <c r="AE29" i="1"/>
  <c r="AG27" i="1"/>
  <c r="AF27" i="1"/>
  <c r="AE27" i="1"/>
  <c r="AG25" i="1"/>
  <c r="AF25" i="1"/>
  <c r="AE25" i="1"/>
  <c r="AG23" i="1"/>
  <c r="AF23" i="1"/>
  <c r="AE23" i="1"/>
  <c r="AG21" i="1"/>
  <c r="AF21" i="1"/>
  <c r="AE21" i="1"/>
  <c r="AG19" i="1"/>
  <c r="AF19" i="1"/>
  <c r="AG17" i="1"/>
  <c r="AF17" i="1"/>
  <c r="AG15" i="1"/>
  <c r="AF15" i="1"/>
  <c r="AG11" i="1"/>
  <c r="AF11" i="1"/>
  <c r="AG9" i="1"/>
  <c r="AF9" i="1"/>
  <c r="U91" i="1"/>
  <c r="U89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V87" i="1"/>
  <c r="AE19" i="1"/>
  <c r="AE17" i="1"/>
  <c r="AE15" i="1"/>
  <c r="AE11" i="1"/>
  <c r="AE9" i="1"/>
  <c r="AG43" i="1"/>
  <c r="AF43" i="1"/>
  <c r="AG41" i="1"/>
  <c r="AF41" i="1"/>
  <c r="AG39" i="1"/>
  <c r="AF39" i="1"/>
  <c r="AG37" i="1"/>
  <c r="AF37" i="1"/>
  <c r="AF34" i="1"/>
  <c r="AG34" i="1"/>
  <c r="AG32" i="1"/>
  <c r="AF32" i="1"/>
  <c r="AF30" i="1"/>
  <c r="AG30" i="1"/>
  <c r="AG28" i="1"/>
  <c r="AF28" i="1"/>
  <c r="AF26" i="1"/>
  <c r="AG26" i="1"/>
  <c r="AG24" i="1"/>
  <c r="AF24" i="1"/>
  <c r="AF22" i="1"/>
  <c r="AG22" i="1"/>
  <c r="AG20" i="1"/>
  <c r="AF20" i="1"/>
  <c r="AF18" i="1"/>
  <c r="AG18" i="1"/>
  <c r="AG16" i="1"/>
  <c r="AF16" i="1"/>
  <c r="AF14" i="1"/>
  <c r="AG14" i="1"/>
  <c r="AF10" i="1"/>
  <c r="AG10" i="1"/>
  <c r="AF8" i="1"/>
  <c r="AG8" i="1"/>
  <c r="U7" i="1"/>
  <c r="U90" i="1"/>
  <c r="U88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K6" i="1"/>
  <c r="U11" i="1"/>
  <c r="U9" i="1"/>
  <c r="AE34" i="1"/>
  <c r="AE32" i="1"/>
  <c r="AE30" i="1"/>
  <c r="AE28" i="1"/>
  <c r="AE26" i="1"/>
  <c r="AE24" i="1"/>
  <c r="AE22" i="1"/>
  <c r="AE20" i="1"/>
  <c r="AE18" i="1"/>
  <c r="AE16" i="1"/>
  <c r="AE14" i="1"/>
  <c r="AE10" i="1"/>
  <c r="AE8" i="1"/>
  <c r="AE6" i="1" s="1"/>
  <c r="J6" i="1"/>
  <c r="S6" i="1"/>
  <c r="AB6" i="1"/>
  <c r="AA6" i="1"/>
  <c r="Z6" i="1"/>
  <c r="Y6" i="1"/>
  <c r="M6" i="1"/>
  <c r="L6" i="1"/>
  <c r="I6" i="1"/>
  <c r="AF6" i="1" l="1"/>
  <c r="AG6" i="1"/>
</calcChain>
</file>

<file path=xl/sharedStrings.xml><?xml version="1.0" encoding="utf-8"?>
<sst xmlns="http://schemas.openxmlformats.org/spreadsheetml/2006/main" count="226" uniqueCount="126">
  <si>
    <t>Период: 13.02.2024 - 20.02.2024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</si>
  <si>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</si>
  <si>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</si>
  <si>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</si>
  <si>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</si>
  <si>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</si>
  <si>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</si>
  <si>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</si>
  <si>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</si>
  <si>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</si>
  <si>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</si>
  <si>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</si>
  <si>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</si>
  <si>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</si>
  <si>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</si>
  <si>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</si>
  <si>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</si>
  <si>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</si>
  <si>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</si>
  <si>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</si>
  <si>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</si>
  <si>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</si>
  <si>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</si>
  <si>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</si>
  <si>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</si>
  <si>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</si>
  <si>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</si>
  <si>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</si>
  <si>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</si>
  <si>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</si>
  <si>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</si>
  <si>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</si>
  <si>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</si>
  <si>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</si>
  <si>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</si>
  <si>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</si>
  <si>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</si>
  <si>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</si>
  <si>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</si>
  <si>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</si>
  <si>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</si>
  <si>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</si>
  <si>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</si>
  <si>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</si>
  <si>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</si>
  <si>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</si>
  <si>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</si>
  <si>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</si>
  <si>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</si>
  <si>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</si>
  <si>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</si>
  <si>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</si>
  <si>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</si>
  <si>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</si>
  <si>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</si>
  <si>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</si>
  <si>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</si>
  <si>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</si>
  <si>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</si>
  <si>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</si>
  <si>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</si>
  <si>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</si>
  <si>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</si>
  <si>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</si>
  <si>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</si>
  <si>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</si>
  <si>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</si>
  <si>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</si>
  <si>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</si>
  <si>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</si>
  <si>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</si>
  <si>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</si>
  <si>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</si>
  <si>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</si>
  <si>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</si>
  <si>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</si>
  <si>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</si>
  <si>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</si>
  <si>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</si>
  <si>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</si>
  <si>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</si>
  <si>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</si>
  <si>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</si>
  <si>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</si>
  <si>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</si>
  <si>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</si>
  <si>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</si>
  <si>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</si>
  <si>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</si>
  <si>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</si>
  <si>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</si>
  <si>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6758 СЕРВЕЛАТ КОПЧЕНЫЙ п/к в/у 0,31 кг 8 шт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</si>
  <si>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</si>
  <si>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</si>
  <si>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</si>
  <si>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</si>
  <si>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</si>
  <si>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</si>
  <si>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</si>
  <si>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</si>
  <si>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</si>
  <si>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</si>
  <si>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</si>
  <si>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</si>
  <si>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</si>
  <si>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</si>
  <si>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</si>
  <si>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</si>
  <si>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21,02,</t>
  </si>
  <si>
    <t>22,02,</t>
  </si>
  <si>
    <t>23,02,</t>
  </si>
  <si>
    <t>25,02,</t>
  </si>
  <si>
    <t>02,02,</t>
  </si>
  <si>
    <t>09,02,</t>
  </si>
  <si>
    <t>16,02,</t>
  </si>
  <si>
    <t>20,02,</t>
  </si>
  <si>
    <t>8,8т</t>
  </si>
  <si>
    <t>8д</t>
  </si>
  <si>
    <t>замена</t>
  </si>
  <si>
    <t>увел</t>
  </si>
  <si>
    <t>25,02к</t>
  </si>
  <si>
    <t>27,02,</t>
  </si>
  <si>
    <t>кор</t>
  </si>
  <si>
    <t>17т</t>
  </si>
  <si>
    <t>м-4,3</t>
  </si>
  <si>
    <t>27,02г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</si>
</sst>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%2016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09.02.2024 - 16.02.2024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18,02,</v>
          </cell>
          <cell r="L5" t="str">
            <v>20,02,</v>
          </cell>
          <cell r="M5" t="str">
            <v>кор</v>
          </cell>
          <cell r="Q5" t="str">
            <v>21,02,</v>
          </cell>
          <cell r="R5" t="str">
            <v>22,02,</v>
          </cell>
          <cell r="T5" t="str">
            <v>23,02,</v>
          </cell>
          <cell r="Y5" t="str">
            <v>19,01,</v>
          </cell>
          <cell r="Z5" t="str">
            <v>02,02,</v>
          </cell>
          <cell r="AA5" t="str">
            <v>09,02,</v>
          </cell>
          <cell r="AB5" t="str">
            <v>16,02,</v>
          </cell>
        </row>
        <row r="6">
          <cell r="E6">
            <v>72491.569000000003</v>
          </cell>
          <cell r="F6">
            <v>82580.284999999974</v>
          </cell>
          <cell r="I6">
            <v>72515.80799999999</v>
          </cell>
          <cell r="J6">
            <v>-24.238999999999727</v>
          </cell>
          <cell r="K6">
            <v>6330</v>
          </cell>
          <cell r="L6">
            <v>6440</v>
          </cell>
          <cell r="M6">
            <v>-11550</v>
          </cell>
          <cell r="N6">
            <v>0</v>
          </cell>
          <cell r="O6">
            <v>0</v>
          </cell>
          <cell r="P6">
            <v>0</v>
          </cell>
          <cell r="Q6">
            <v>18515</v>
          </cell>
          <cell r="R6">
            <v>15905</v>
          </cell>
          <cell r="S6">
            <v>14498.313800000002</v>
          </cell>
          <cell r="T6">
            <v>17750</v>
          </cell>
          <cell r="W6">
            <v>0</v>
          </cell>
          <cell r="X6">
            <v>0</v>
          </cell>
          <cell r="Y6">
            <v>14335.800000000003</v>
          </cell>
          <cell r="Z6">
            <v>14354.923400000003</v>
          </cell>
          <cell r="AA6">
            <v>15794.928000000004</v>
          </cell>
          <cell r="AB6">
            <v>15001.481000000003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92</v>
          </cell>
          <cell r="D7">
            <v>326</v>
          </cell>
          <cell r="E7">
            <v>186</v>
          </cell>
          <cell r="F7">
            <v>229</v>
          </cell>
          <cell r="G7">
            <v>0.4</v>
          </cell>
          <cell r="H7">
            <v>60</v>
          </cell>
          <cell r="I7">
            <v>190</v>
          </cell>
          <cell r="J7">
            <v>-4</v>
          </cell>
          <cell r="K7">
            <v>0</v>
          </cell>
          <cell r="L7">
            <v>0</v>
          </cell>
          <cell r="Q7">
            <v>80</v>
          </cell>
          <cell r="R7">
            <v>40</v>
          </cell>
          <cell r="S7">
            <v>37.200000000000003</v>
          </cell>
          <cell r="U7">
            <v>9.3817204301075261</v>
          </cell>
          <cell r="V7">
            <v>6.1559139784946231</v>
          </cell>
          <cell r="Y7">
            <v>55.6</v>
          </cell>
          <cell r="Z7">
            <v>38.200000000000003</v>
          </cell>
          <cell r="AA7">
            <v>42.4</v>
          </cell>
          <cell r="AB7">
            <v>53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63.524999999999999</v>
          </cell>
          <cell r="D8">
            <v>226.94800000000001</v>
          </cell>
          <cell r="E8">
            <v>149.077</v>
          </cell>
          <cell r="F8">
            <v>138.40199999999999</v>
          </cell>
          <cell r="G8">
            <v>1</v>
          </cell>
          <cell r="H8" t="e">
            <v>#N/A</v>
          </cell>
          <cell r="I8">
            <v>152.6</v>
          </cell>
          <cell r="J8">
            <v>-3.5229999999999961</v>
          </cell>
          <cell r="K8">
            <v>0</v>
          </cell>
          <cell r="L8">
            <v>40</v>
          </cell>
          <cell r="Q8">
            <v>30</v>
          </cell>
          <cell r="R8">
            <v>60</v>
          </cell>
          <cell r="S8">
            <v>29.8154</v>
          </cell>
          <cell r="U8">
            <v>9.0021264178914251</v>
          </cell>
          <cell r="V8">
            <v>4.6419635490384161</v>
          </cell>
          <cell r="Y8">
            <v>32.200000000000003</v>
          </cell>
          <cell r="Z8">
            <v>26.698399999999999</v>
          </cell>
          <cell r="AA8">
            <v>31.228400000000001</v>
          </cell>
          <cell r="AB8">
            <v>34.973999999999997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588.21100000000001</v>
          </cell>
          <cell r="D9">
            <v>4299.4570000000003</v>
          </cell>
          <cell r="E9">
            <v>1582.41</v>
          </cell>
          <cell r="F9">
            <v>1886.4739999999999</v>
          </cell>
          <cell r="G9">
            <v>1</v>
          </cell>
          <cell r="H9">
            <v>45</v>
          </cell>
          <cell r="I9">
            <v>1585</v>
          </cell>
          <cell r="J9">
            <v>-2.5899999999999181</v>
          </cell>
          <cell r="K9">
            <v>0</v>
          </cell>
          <cell r="L9">
            <v>120</v>
          </cell>
          <cell r="M9">
            <v>-500</v>
          </cell>
          <cell r="Q9">
            <v>500</v>
          </cell>
          <cell r="R9">
            <v>300</v>
          </cell>
          <cell r="S9">
            <v>316.48200000000003</v>
          </cell>
          <cell r="T9">
            <v>500</v>
          </cell>
          <cell r="U9">
            <v>8.8677207550508399</v>
          </cell>
          <cell r="V9">
            <v>5.9607623814308548</v>
          </cell>
          <cell r="Y9">
            <v>283.2</v>
          </cell>
          <cell r="Z9">
            <v>321.03000000000003</v>
          </cell>
          <cell r="AA9">
            <v>364.48760000000004</v>
          </cell>
          <cell r="AB9">
            <v>399.25400000000002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625.66800000000001</v>
          </cell>
          <cell r="D10">
            <v>3502.6640000000002</v>
          </cell>
          <cell r="E10">
            <v>1998.903</v>
          </cell>
          <cell r="F10">
            <v>2099.7150000000001</v>
          </cell>
          <cell r="G10">
            <v>1</v>
          </cell>
          <cell r="H10">
            <v>60</v>
          </cell>
          <cell r="I10">
            <v>1963.95</v>
          </cell>
          <cell r="J10">
            <v>34.952999999999975</v>
          </cell>
          <cell r="K10">
            <v>150</v>
          </cell>
          <cell r="L10">
            <v>400</v>
          </cell>
          <cell r="M10">
            <v>-1200</v>
          </cell>
          <cell r="Q10">
            <v>1000</v>
          </cell>
          <cell r="S10">
            <v>399.78059999999999</v>
          </cell>
          <cell r="T10">
            <v>1200</v>
          </cell>
          <cell r="U10">
            <v>9.1292949182626675</v>
          </cell>
          <cell r="V10">
            <v>5.2521683143204054</v>
          </cell>
          <cell r="Y10">
            <v>373.4</v>
          </cell>
          <cell r="Z10">
            <v>356.95680000000004</v>
          </cell>
          <cell r="AA10">
            <v>404.09280000000001</v>
          </cell>
          <cell r="AB10">
            <v>486.61599999999999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36.886000000000003</v>
          </cell>
          <cell r="D11">
            <v>62.374000000000002</v>
          </cell>
          <cell r="E11">
            <v>17.594000000000001</v>
          </cell>
          <cell r="F11">
            <v>81.156000000000006</v>
          </cell>
          <cell r="G11">
            <v>1</v>
          </cell>
          <cell r="H11">
            <v>120</v>
          </cell>
          <cell r="I11">
            <v>16.5</v>
          </cell>
          <cell r="J11">
            <v>1.0940000000000012</v>
          </cell>
          <cell r="K11">
            <v>0</v>
          </cell>
          <cell r="L11">
            <v>0</v>
          </cell>
          <cell r="S11">
            <v>3.5188000000000001</v>
          </cell>
          <cell r="U11">
            <v>23.063544390133</v>
          </cell>
          <cell r="V11">
            <v>23.063544390133</v>
          </cell>
          <cell r="Y11">
            <v>5.6</v>
          </cell>
          <cell r="Z11">
            <v>4.0229999999999997</v>
          </cell>
          <cell r="AA11">
            <v>6.6616</v>
          </cell>
          <cell r="AB11">
            <v>5.1980000000000004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D12">
            <v>182.05099999999999</v>
          </cell>
          <cell r="E12">
            <v>109.718</v>
          </cell>
          <cell r="F12">
            <v>68.293000000000006</v>
          </cell>
          <cell r="G12">
            <v>0</v>
          </cell>
          <cell r="H12" t="e">
            <v>#N/A</v>
          </cell>
          <cell r="I12">
            <v>113.45</v>
          </cell>
          <cell r="J12">
            <v>-3.7319999999999993</v>
          </cell>
          <cell r="K12">
            <v>0</v>
          </cell>
          <cell r="L12">
            <v>0</v>
          </cell>
          <cell r="S12">
            <v>21.9436</v>
          </cell>
          <cell r="U12">
            <v>3.1122058367815675</v>
          </cell>
          <cell r="V12">
            <v>3.1122058367815675</v>
          </cell>
          <cell r="Y12">
            <v>0</v>
          </cell>
          <cell r="Z12">
            <v>0</v>
          </cell>
          <cell r="AA12">
            <v>0</v>
          </cell>
          <cell r="AB12">
            <v>37.960999999999999</v>
          </cell>
          <cell r="AC12" t="e">
            <v>#N/A</v>
          </cell>
          <cell r="AD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89.001000000000005</v>
          </cell>
          <cell r="D13">
            <v>6.6929999999999996</v>
          </cell>
          <cell r="E13">
            <v>1.341</v>
          </cell>
          <cell r="F13">
            <v>94.352999999999994</v>
          </cell>
          <cell r="G13">
            <v>1</v>
          </cell>
          <cell r="H13">
            <v>60</v>
          </cell>
          <cell r="I13">
            <v>1.3</v>
          </cell>
          <cell r="J13">
            <v>4.0999999999999925E-2</v>
          </cell>
          <cell r="K13">
            <v>0</v>
          </cell>
          <cell r="L13">
            <v>0</v>
          </cell>
          <cell r="Q13">
            <v>20</v>
          </cell>
          <cell r="R13">
            <v>20</v>
          </cell>
          <cell r="S13">
            <v>0.26819999999999999</v>
          </cell>
          <cell r="U13">
            <v>500.94332587621182</v>
          </cell>
          <cell r="V13">
            <v>351.80089485458609</v>
          </cell>
          <cell r="Y13">
            <v>24.6</v>
          </cell>
          <cell r="Z13">
            <v>25.1554</v>
          </cell>
          <cell r="AA13">
            <v>19.461400000000001</v>
          </cell>
          <cell r="AB13">
            <v>0</v>
          </cell>
          <cell r="AC13" t="str">
            <v>склад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260.601</v>
          </cell>
          <cell r="D14">
            <v>726.61900000000003</v>
          </cell>
          <cell r="E14">
            <v>405.584</v>
          </cell>
          <cell r="F14">
            <v>571.31700000000001</v>
          </cell>
          <cell r="G14">
            <v>1</v>
          </cell>
          <cell r="H14">
            <v>60</v>
          </cell>
          <cell r="I14">
            <v>394.25</v>
          </cell>
          <cell r="J14">
            <v>11.334000000000003</v>
          </cell>
          <cell r="K14">
            <v>0</v>
          </cell>
          <cell r="L14">
            <v>0</v>
          </cell>
          <cell r="M14">
            <v>-100</v>
          </cell>
          <cell r="R14">
            <v>160</v>
          </cell>
          <cell r="S14">
            <v>81.116799999999998</v>
          </cell>
          <cell r="T14">
            <v>200</v>
          </cell>
          <cell r="U14">
            <v>10.248394907096927</v>
          </cell>
          <cell r="V14">
            <v>7.0431402619432726</v>
          </cell>
          <cell r="Y14">
            <v>85</v>
          </cell>
          <cell r="Z14">
            <v>86.961800000000011</v>
          </cell>
          <cell r="AA14">
            <v>90.422799999999995</v>
          </cell>
          <cell r="AB14">
            <v>112.86799999999999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251</v>
          </cell>
          <cell r="D15">
            <v>1154</v>
          </cell>
          <cell r="E15">
            <v>427</v>
          </cell>
          <cell r="F15">
            <v>595</v>
          </cell>
          <cell r="G15">
            <v>0.25</v>
          </cell>
          <cell r="H15">
            <v>120</v>
          </cell>
          <cell r="I15">
            <v>436</v>
          </cell>
          <cell r="J15">
            <v>-9</v>
          </cell>
          <cell r="K15">
            <v>0</v>
          </cell>
          <cell r="L15">
            <v>0</v>
          </cell>
          <cell r="R15">
            <v>200</v>
          </cell>
          <cell r="S15">
            <v>85.4</v>
          </cell>
          <cell r="U15">
            <v>9.3091334894613578</v>
          </cell>
          <cell r="V15">
            <v>6.9672131147540979</v>
          </cell>
          <cell r="Y15">
            <v>91.6</v>
          </cell>
          <cell r="Z15">
            <v>91</v>
          </cell>
          <cell r="AA15">
            <v>94.6</v>
          </cell>
          <cell r="AB15">
            <v>77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57.905000000000001</v>
          </cell>
          <cell r="D16">
            <v>68.210999999999999</v>
          </cell>
          <cell r="E16">
            <v>38.603999999999999</v>
          </cell>
          <cell r="F16">
            <v>23.718</v>
          </cell>
          <cell r="G16">
            <v>1</v>
          </cell>
          <cell r="H16">
            <v>30</v>
          </cell>
          <cell r="I16">
            <v>41.9</v>
          </cell>
          <cell r="J16">
            <v>-3.2959999999999994</v>
          </cell>
          <cell r="K16">
            <v>20</v>
          </cell>
          <cell r="L16">
            <v>20</v>
          </cell>
          <cell r="S16">
            <v>7.7207999999999997</v>
          </cell>
          <cell r="U16">
            <v>8.2527717334991202</v>
          </cell>
          <cell r="V16">
            <v>3.0719614547715266</v>
          </cell>
          <cell r="Y16">
            <v>4.2</v>
          </cell>
          <cell r="Z16">
            <v>4.4447999999999999</v>
          </cell>
          <cell r="AA16">
            <v>7.4218000000000002</v>
          </cell>
          <cell r="AB16">
            <v>1.4870000000000001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4.5490000000000004</v>
          </cell>
          <cell r="D17">
            <v>117.872</v>
          </cell>
          <cell r="E17">
            <v>49.781999999999996</v>
          </cell>
          <cell r="F17">
            <v>20.786999999999999</v>
          </cell>
          <cell r="G17">
            <v>1</v>
          </cell>
          <cell r="H17">
            <v>30</v>
          </cell>
          <cell r="I17">
            <v>60.5</v>
          </cell>
          <cell r="J17">
            <v>-10.718000000000004</v>
          </cell>
          <cell r="K17">
            <v>0</v>
          </cell>
          <cell r="L17">
            <v>30</v>
          </cell>
          <cell r="Q17">
            <v>10</v>
          </cell>
          <cell r="R17">
            <v>20</v>
          </cell>
          <cell r="S17">
            <v>9.9563999999999986</v>
          </cell>
          <cell r="U17">
            <v>8.1140773773653141</v>
          </cell>
          <cell r="V17">
            <v>2.0878028202964929</v>
          </cell>
          <cell r="Y17">
            <v>12</v>
          </cell>
          <cell r="Z17">
            <v>2.9508000000000001</v>
          </cell>
          <cell r="AA17">
            <v>13.577000000000002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-59.848999999999997</v>
          </cell>
          <cell r="D18">
            <v>1544.634</v>
          </cell>
          <cell r="E18">
            <v>576</v>
          </cell>
          <cell r="F18">
            <v>879</v>
          </cell>
          <cell r="G18">
            <v>1</v>
          </cell>
          <cell r="H18">
            <v>60</v>
          </cell>
          <cell r="I18">
            <v>557.70799999999997</v>
          </cell>
          <cell r="J18">
            <v>18.29200000000003</v>
          </cell>
          <cell r="K18">
            <v>0</v>
          </cell>
          <cell r="L18">
            <v>200</v>
          </cell>
          <cell r="Q18">
            <v>100</v>
          </cell>
          <cell r="R18">
            <v>50</v>
          </cell>
          <cell r="S18">
            <v>115.2</v>
          </cell>
          <cell r="T18">
            <v>100</v>
          </cell>
          <cell r="U18">
            <v>11.536458333333334</v>
          </cell>
          <cell r="V18">
            <v>7.630208333333333</v>
          </cell>
          <cell r="Y18">
            <v>24</v>
          </cell>
          <cell r="Z18">
            <v>30.4</v>
          </cell>
          <cell r="AA18">
            <v>114.8</v>
          </cell>
          <cell r="AB18">
            <v>96.262</v>
          </cell>
          <cell r="AC18">
            <v>0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3.9809999999999999</v>
          </cell>
          <cell r="D19">
            <v>160.93600000000001</v>
          </cell>
          <cell r="E19">
            <v>141.804</v>
          </cell>
          <cell r="F19">
            <v>21.2</v>
          </cell>
          <cell r="G19">
            <v>1</v>
          </cell>
          <cell r="H19">
            <v>60</v>
          </cell>
          <cell r="I19">
            <v>152.9</v>
          </cell>
          <cell r="J19">
            <v>-11.096000000000004</v>
          </cell>
          <cell r="K19">
            <v>0</v>
          </cell>
          <cell r="L19">
            <v>100</v>
          </cell>
          <cell r="Q19">
            <v>60</v>
          </cell>
          <cell r="R19">
            <v>60</v>
          </cell>
          <cell r="S19">
            <v>28.360800000000001</v>
          </cell>
          <cell r="U19">
            <v>8.5046966235085044</v>
          </cell>
          <cell r="V19">
            <v>0.74751064850074744</v>
          </cell>
          <cell r="Y19">
            <v>7.8</v>
          </cell>
          <cell r="Z19">
            <v>10.3376</v>
          </cell>
          <cell r="AA19">
            <v>16.2944</v>
          </cell>
          <cell r="AB19">
            <v>31.190999999999999</v>
          </cell>
          <cell r="AC19">
            <v>0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158.33000000000001</v>
          </cell>
          <cell r="D20">
            <v>565.70100000000002</v>
          </cell>
          <cell r="E20">
            <v>272.298</v>
          </cell>
          <cell r="F20">
            <v>449.64499999999998</v>
          </cell>
          <cell r="G20">
            <v>1</v>
          </cell>
          <cell r="H20">
            <v>45</v>
          </cell>
          <cell r="I20">
            <v>265.3</v>
          </cell>
          <cell r="J20">
            <v>6.9979999999999905</v>
          </cell>
          <cell r="K20">
            <v>0</v>
          </cell>
          <cell r="L20">
            <v>0</v>
          </cell>
          <cell r="R20">
            <v>50</v>
          </cell>
          <cell r="S20">
            <v>54.459600000000002</v>
          </cell>
          <cell r="U20">
            <v>9.1745991523992085</v>
          </cell>
          <cell r="V20">
            <v>8.2564873777993224</v>
          </cell>
          <cell r="Y20">
            <v>69</v>
          </cell>
          <cell r="Z20">
            <v>63.673199999999994</v>
          </cell>
          <cell r="AA20">
            <v>69.630200000000002</v>
          </cell>
          <cell r="AB20">
            <v>75.418999999999997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597</v>
          </cell>
          <cell r="D21">
            <v>2009</v>
          </cell>
          <cell r="E21">
            <v>748</v>
          </cell>
          <cell r="F21">
            <v>826</v>
          </cell>
          <cell r="G21">
            <v>0.25</v>
          </cell>
          <cell r="H21">
            <v>120</v>
          </cell>
          <cell r="I21">
            <v>763</v>
          </cell>
          <cell r="J21">
            <v>-15</v>
          </cell>
          <cell r="K21">
            <v>0</v>
          </cell>
          <cell r="L21">
            <v>200</v>
          </cell>
          <cell r="Q21">
            <v>200</v>
          </cell>
          <cell r="R21">
            <v>200</v>
          </cell>
          <cell r="S21">
            <v>149.6</v>
          </cell>
          <cell r="U21">
            <v>9.5320855614973272</v>
          </cell>
          <cell r="V21">
            <v>5.5213903743315509</v>
          </cell>
          <cell r="Y21">
            <v>133</v>
          </cell>
          <cell r="Z21">
            <v>161.80000000000001</v>
          </cell>
          <cell r="AA21">
            <v>154.6</v>
          </cell>
          <cell r="AB21">
            <v>180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435.80700000000002</v>
          </cell>
          <cell r="D22">
            <v>1382.203</v>
          </cell>
          <cell r="E22">
            <v>906.46400000000006</v>
          </cell>
          <cell r="F22">
            <v>908.17600000000004</v>
          </cell>
          <cell r="G22">
            <v>1</v>
          </cell>
          <cell r="H22">
            <v>45</v>
          </cell>
          <cell r="I22">
            <v>868.9</v>
          </cell>
          <cell r="J22">
            <v>37.564000000000078</v>
          </cell>
          <cell r="K22">
            <v>0</v>
          </cell>
          <cell r="L22">
            <v>50</v>
          </cell>
          <cell r="M22">
            <v>-100</v>
          </cell>
          <cell r="Q22">
            <v>350</v>
          </cell>
          <cell r="R22">
            <v>300</v>
          </cell>
          <cell r="S22">
            <v>181.2928</v>
          </cell>
          <cell r="T22">
            <v>200</v>
          </cell>
          <cell r="U22">
            <v>9.4221943728598152</v>
          </cell>
          <cell r="V22">
            <v>5.009443287323049</v>
          </cell>
          <cell r="Y22">
            <v>191</v>
          </cell>
          <cell r="Z22">
            <v>179.7184</v>
          </cell>
          <cell r="AA22">
            <v>179.1636</v>
          </cell>
          <cell r="AB22">
            <v>250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1303</v>
          </cell>
          <cell r="D23">
            <v>2016</v>
          </cell>
          <cell r="E23">
            <v>2320</v>
          </cell>
          <cell r="F23">
            <v>991</v>
          </cell>
          <cell r="G23">
            <v>0.12</v>
          </cell>
          <cell r="H23">
            <v>60</v>
          </cell>
          <cell r="I23">
            <v>2307</v>
          </cell>
          <cell r="J23">
            <v>13</v>
          </cell>
          <cell r="K23">
            <v>800</v>
          </cell>
          <cell r="L23">
            <v>600</v>
          </cell>
          <cell r="Q23">
            <v>800</v>
          </cell>
          <cell r="R23">
            <v>800</v>
          </cell>
          <cell r="S23">
            <v>464</v>
          </cell>
          <cell r="U23">
            <v>8.6012931034482758</v>
          </cell>
          <cell r="V23">
            <v>2.1357758620689653</v>
          </cell>
          <cell r="Y23">
            <v>333.6</v>
          </cell>
          <cell r="Z23">
            <v>364.8</v>
          </cell>
          <cell r="AA23">
            <v>324.39999999999998</v>
          </cell>
          <cell r="AB23">
            <v>469</v>
          </cell>
          <cell r="AC23" t="str">
            <v>костик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424</v>
          </cell>
          <cell r="D24">
            <v>1927</v>
          </cell>
          <cell r="E24">
            <v>612</v>
          </cell>
          <cell r="F24">
            <v>1240</v>
          </cell>
          <cell r="G24">
            <v>0.25</v>
          </cell>
          <cell r="H24">
            <v>120</v>
          </cell>
          <cell r="I24">
            <v>633</v>
          </cell>
          <cell r="J24">
            <v>-21</v>
          </cell>
          <cell r="K24">
            <v>0</v>
          </cell>
          <cell r="L24">
            <v>0</v>
          </cell>
          <cell r="S24">
            <v>122.4</v>
          </cell>
          <cell r="U24">
            <v>10.130718954248366</v>
          </cell>
          <cell r="V24">
            <v>10.130718954248366</v>
          </cell>
          <cell r="Y24">
            <v>168.6</v>
          </cell>
          <cell r="Z24">
            <v>144.6</v>
          </cell>
          <cell r="AA24">
            <v>153.4</v>
          </cell>
          <cell r="AB24">
            <v>140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103.342</v>
          </cell>
          <cell r="D25">
            <v>50.018000000000001</v>
          </cell>
          <cell r="E25">
            <v>51.783000000000001</v>
          </cell>
          <cell r="F25">
            <v>100.533</v>
          </cell>
          <cell r="G25">
            <v>1</v>
          </cell>
          <cell r="H25">
            <v>120</v>
          </cell>
          <cell r="I25">
            <v>51</v>
          </cell>
          <cell r="J25">
            <v>0.78300000000000125</v>
          </cell>
          <cell r="K25">
            <v>0</v>
          </cell>
          <cell r="L25">
            <v>0</v>
          </cell>
          <cell r="S25">
            <v>10.3566</v>
          </cell>
          <cell r="U25">
            <v>9.7071432709576495</v>
          </cell>
          <cell r="V25">
            <v>9.7071432709576495</v>
          </cell>
          <cell r="Y25">
            <v>10.199999999999999</v>
          </cell>
          <cell r="Z25">
            <v>9.1417999999999999</v>
          </cell>
          <cell r="AA25">
            <v>11.651199999999999</v>
          </cell>
          <cell r="AB25">
            <v>4.62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4.2169999999999996</v>
          </cell>
          <cell r="D26">
            <v>342.83100000000002</v>
          </cell>
          <cell r="E26">
            <v>109.67</v>
          </cell>
          <cell r="F26">
            <v>151.70500000000001</v>
          </cell>
          <cell r="G26">
            <v>1</v>
          </cell>
          <cell r="H26">
            <v>45</v>
          </cell>
          <cell r="I26">
            <v>117.7</v>
          </cell>
          <cell r="J26">
            <v>-8.0300000000000011</v>
          </cell>
          <cell r="K26">
            <v>0</v>
          </cell>
          <cell r="L26">
            <v>0</v>
          </cell>
          <cell r="Q26">
            <v>20</v>
          </cell>
          <cell r="R26">
            <v>30</v>
          </cell>
          <cell r="S26">
            <v>21.934000000000001</v>
          </cell>
          <cell r="U26">
            <v>9.1959970821555572</v>
          </cell>
          <cell r="V26">
            <v>6.9164311115163679</v>
          </cell>
          <cell r="Y26">
            <v>21.8</v>
          </cell>
          <cell r="Z26">
            <v>18.021000000000001</v>
          </cell>
          <cell r="AA26">
            <v>28.7988</v>
          </cell>
          <cell r="AB26">
            <v>24.568000000000001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144.72999999999999</v>
          </cell>
          <cell r="D27">
            <v>688.54899999999998</v>
          </cell>
          <cell r="E27">
            <v>324.74</v>
          </cell>
          <cell r="F27">
            <v>503.15800000000002</v>
          </cell>
          <cell r="G27">
            <v>1</v>
          </cell>
          <cell r="H27">
            <v>60</v>
          </cell>
          <cell r="I27">
            <v>317.55</v>
          </cell>
          <cell r="J27">
            <v>7.1899999999999977</v>
          </cell>
          <cell r="K27">
            <v>0</v>
          </cell>
          <cell r="L27">
            <v>0</v>
          </cell>
          <cell r="R27">
            <v>120</v>
          </cell>
          <cell r="S27">
            <v>64.948000000000008</v>
          </cell>
          <cell r="U27">
            <v>9.5947219313912662</v>
          </cell>
          <cell r="V27">
            <v>7.7470899796760477</v>
          </cell>
          <cell r="Y27">
            <v>78.2</v>
          </cell>
          <cell r="Z27">
            <v>67.585000000000008</v>
          </cell>
          <cell r="AA27">
            <v>74.652599999999993</v>
          </cell>
          <cell r="AB27">
            <v>65.266000000000005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235</v>
          </cell>
          <cell r="D28">
            <v>1769</v>
          </cell>
          <cell r="E28">
            <v>648</v>
          </cell>
          <cell r="F28">
            <v>1103</v>
          </cell>
          <cell r="G28">
            <v>0.22</v>
          </cell>
          <cell r="H28">
            <v>120</v>
          </cell>
          <cell r="I28">
            <v>666</v>
          </cell>
          <cell r="J28">
            <v>-18</v>
          </cell>
          <cell r="K28">
            <v>0</v>
          </cell>
          <cell r="L28">
            <v>0</v>
          </cell>
          <cell r="R28">
            <v>120</v>
          </cell>
          <cell r="S28">
            <v>129.6</v>
          </cell>
          <cell r="U28">
            <v>9.4367283950617296</v>
          </cell>
          <cell r="V28">
            <v>8.5108024691358022</v>
          </cell>
          <cell r="Y28">
            <v>130</v>
          </cell>
          <cell r="Z28">
            <v>122.2</v>
          </cell>
          <cell r="AA28">
            <v>155.4</v>
          </cell>
          <cell r="AB28">
            <v>121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44.613</v>
          </cell>
          <cell r="D29">
            <v>382.411</v>
          </cell>
          <cell r="E29">
            <v>165.81899999999999</v>
          </cell>
          <cell r="F29">
            <v>160.62700000000001</v>
          </cell>
          <cell r="G29">
            <v>1</v>
          </cell>
          <cell r="H29">
            <v>45</v>
          </cell>
          <cell r="I29">
            <v>160.30000000000001</v>
          </cell>
          <cell r="J29">
            <v>5.518999999999977</v>
          </cell>
          <cell r="K29">
            <v>0</v>
          </cell>
          <cell r="L29">
            <v>40</v>
          </cell>
          <cell r="Q29">
            <v>50</v>
          </cell>
          <cell r="R29">
            <v>50</v>
          </cell>
          <cell r="S29">
            <v>33.163799999999995</v>
          </cell>
          <cell r="U29">
            <v>9.0649141533841124</v>
          </cell>
          <cell r="V29">
            <v>4.8434437549376135</v>
          </cell>
          <cell r="Y29">
            <v>25.6</v>
          </cell>
          <cell r="Z29">
            <v>27.285599999999999</v>
          </cell>
          <cell r="AA29">
            <v>33.723200000000006</v>
          </cell>
          <cell r="AB29">
            <v>29.667000000000002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36</v>
          </cell>
          <cell r="D30">
            <v>294</v>
          </cell>
          <cell r="E30">
            <v>222</v>
          </cell>
          <cell r="F30">
            <v>96</v>
          </cell>
          <cell r="G30">
            <v>0.6</v>
          </cell>
          <cell r="H30" t="e">
            <v>#N/A</v>
          </cell>
          <cell r="I30">
            <v>249</v>
          </cell>
          <cell r="J30">
            <v>-27</v>
          </cell>
          <cell r="K30">
            <v>40</v>
          </cell>
          <cell r="L30">
            <v>120</v>
          </cell>
          <cell r="Q30">
            <v>80</v>
          </cell>
          <cell r="R30">
            <v>80</v>
          </cell>
          <cell r="S30">
            <v>44.4</v>
          </cell>
          <cell r="U30">
            <v>9.3693693693693696</v>
          </cell>
          <cell r="V30">
            <v>2.1621621621621623</v>
          </cell>
          <cell r="Y30">
            <v>14.4</v>
          </cell>
          <cell r="Z30">
            <v>26.2</v>
          </cell>
          <cell r="AA30">
            <v>33.799999999999997</v>
          </cell>
          <cell r="AB30">
            <v>41</v>
          </cell>
          <cell r="AC30" t="str">
            <v>новый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24.024999999999999</v>
          </cell>
          <cell r="D31">
            <v>36.185000000000002</v>
          </cell>
          <cell r="E31">
            <v>6</v>
          </cell>
          <cell r="F31">
            <v>48.2</v>
          </cell>
          <cell r="G31">
            <v>1</v>
          </cell>
          <cell r="H31" t="e">
            <v>#N/A</v>
          </cell>
          <cell r="I31">
            <v>6</v>
          </cell>
          <cell r="J31">
            <v>0</v>
          </cell>
          <cell r="K31">
            <v>0</v>
          </cell>
          <cell r="L31">
            <v>0</v>
          </cell>
          <cell r="S31">
            <v>1.2</v>
          </cell>
          <cell r="U31">
            <v>40.166666666666671</v>
          </cell>
          <cell r="V31">
            <v>40.166666666666671</v>
          </cell>
          <cell r="Y31">
            <v>0</v>
          </cell>
          <cell r="Z31">
            <v>5.3789999999999996</v>
          </cell>
          <cell r="AA31">
            <v>4.1880000000000006</v>
          </cell>
          <cell r="AB31">
            <v>0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-1.369</v>
          </cell>
          <cell r="D32">
            <v>939.65200000000004</v>
          </cell>
          <cell r="E32">
            <v>263.50799999999998</v>
          </cell>
          <cell r="F32">
            <v>386.99599999999998</v>
          </cell>
          <cell r="G32">
            <v>1</v>
          </cell>
          <cell r="H32">
            <v>45</v>
          </cell>
          <cell r="I32">
            <v>272.39999999999998</v>
          </cell>
          <cell r="J32">
            <v>-8.8919999999999959</v>
          </cell>
          <cell r="K32">
            <v>0</v>
          </cell>
          <cell r="L32">
            <v>0</v>
          </cell>
          <cell r="R32">
            <v>90</v>
          </cell>
          <cell r="S32">
            <v>52.701599999999999</v>
          </cell>
          <cell r="U32">
            <v>9.0508827056484051</v>
          </cell>
          <cell r="V32">
            <v>7.3431546670309817</v>
          </cell>
          <cell r="Y32">
            <v>47.4</v>
          </cell>
          <cell r="Z32">
            <v>42.515000000000001</v>
          </cell>
          <cell r="AA32">
            <v>64.975800000000007</v>
          </cell>
          <cell r="AB32">
            <v>71.498999999999995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509</v>
          </cell>
          <cell r="D33">
            <v>1865</v>
          </cell>
          <cell r="E33">
            <v>911</v>
          </cell>
          <cell r="F33">
            <v>1446</v>
          </cell>
          <cell r="G33">
            <v>0.4</v>
          </cell>
          <cell r="H33">
            <v>45</v>
          </cell>
          <cell r="I33">
            <v>924</v>
          </cell>
          <cell r="J33">
            <v>-13</v>
          </cell>
          <cell r="K33">
            <v>0</v>
          </cell>
          <cell r="L33">
            <v>0</v>
          </cell>
          <cell r="M33">
            <v>-200</v>
          </cell>
          <cell r="R33">
            <v>200</v>
          </cell>
          <cell r="S33">
            <v>182.2</v>
          </cell>
          <cell r="T33">
            <v>200</v>
          </cell>
          <cell r="U33">
            <v>9.0340285400658615</v>
          </cell>
          <cell r="V33">
            <v>7.9363336992316142</v>
          </cell>
          <cell r="Y33">
            <v>228</v>
          </cell>
          <cell r="Z33">
            <v>213.8</v>
          </cell>
          <cell r="AA33">
            <v>238.2</v>
          </cell>
          <cell r="AB33">
            <v>181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2019.181</v>
          </cell>
          <cell r="D34">
            <v>1848.7070000000001</v>
          </cell>
          <cell r="E34">
            <v>1914</v>
          </cell>
          <cell r="F34">
            <v>2117</v>
          </cell>
          <cell r="G34">
            <v>1</v>
          </cell>
          <cell r="H34">
            <v>45</v>
          </cell>
          <cell r="I34">
            <v>1538.6</v>
          </cell>
          <cell r="J34">
            <v>375.40000000000009</v>
          </cell>
          <cell r="K34">
            <v>0</v>
          </cell>
          <cell r="L34">
            <v>400</v>
          </cell>
          <cell r="M34">
            <v>-500</v>
          </cell>
          <cell r="Q34">
            <v>500</v>
          </cell>
          <cell r="R34">
            <v>400</v>
          </cell>
          <cell r="S34">
            <v>382.8</v>
          </cell>
          <cell r="T34">
            <v>600</v>
          </cell>
          <cell r="U34">
            <v>9.187565308254964</v>
          </cell>
          <cell r="V34">
            <v>5.5303030303030303</v>
          </cell>
          <cell r="Y34">
            <v>525.20000000000005</v>
          </cell>
          <cell r="Z34">
            <v>511</v>
          </cell>
          <cell r="AA34">
            <v>369.6</v>
          </cell>
          <cell r="AB34">
            <v>246.37100000000001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349.79599999999999</v>
          </cell>
          <cell r="D35">
            <v>1462.5229999999999</v>
          </cell>
          <cell r="E35">
            <v>642.79600000000005</v>
          </cell>
          <cell r="F35">
            <v>591.18700000000001</v>
          </cell>
          <cell r="G35">
            <v>1</v>
          </cell>
          <cell r="H35">
            <v>45</v>
          </cell>
          <cell r="I35">
            <v>607.1</v>
          </cell>
          <cell r="J35">
            <v>35.696000000000026</v>
          </cell>
          <cell r="K35">
            <v>150</v>
          </cell>
          <cell r="L35">
            <v>0</v>
          </cell>
          <cell r="M35">
            <v>-200</v>
          </cell>
          <cell r="Q35">
            <v>250</v>
          </cell>
          <cell r="R35">
            <v>160</v>
          </cell>
          <cell r="S35">
            <v>128.5592</v>
          </cell>
          <cell r="T35">
            <v>200</v>
          </cell>
          <cell r="U35">
            <v>8.9545283418067303</v>
          </cell>
          <cell r="V35">
            <v>4.59855848511814</v>
          </cell>
          <cell r="Y35">
            <v>139.4</v>
          </cell>
          <cell r="Z35">
            <v>130.7946</v>
          </cell>
          <cell r="AA35">
            <v>125.9896</v>
          </cell>
          <cell r="AB35">
            <v>139.518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49</v>
          </cell>
          <cell r="D36">
            <v>487</v>
          </cell>
          <cell r="E36">
            <v>124</v>
          </cell>
          <cell r="F36">
            <v>408</v>
          </cell>
          <cell r="G36">
            <v>0.36</v>
          </cell>
          <cell r="H36">
            <v>45</v>
          </cell>
          <cell r="I36">
            <v>128</v>
          </cell>
          <cell r="J36">
            <v>-4</v>
          </cell>
          <cell r="K36">
            <v>0</v>
          </cell>
          <cell r="L36">
            <v>0</v>
          </cell>
          <cell r="S36">
            <v>24.8</v>
          </cell>
          <cell r="U36">
            <v>16.451612903225804</v>
          </cell>
          <cell r="V36">
            <v>16.451612903225804</v>
          </cell>
          <cell r="Y36">
            <v>39</v>
          </cell>
          <cell r="Z36">
            <v>37.799999999999997</v>
          </cell>
          <cell r="AA36">
            <v>55</v>
          </cell>
          <cell r="AB36">
            <v>22</v>
          </cell>
          <cell r="AC36" t="str">
            <v>костик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79</v>
          </cell>
          <cell r="D37">
            <v>617</v>
          </cell>
          <cell r="E37">
            <v>258</v>
          </cell>
          <cell r="F37">
            <v>384</v>
          </cell>
          <cell r="G37">
            <v>0.35</v>
          </cell>
          <cell r="H37">
            <v>45</v>
          </cell>
          <cell r="I37">
            <v>336</v>
          </cell>
          <cell r="J37">
            <v>-78</v>
          </cell>
          <cell r="K37">
            <v>0</v>
          </cell>
          <cell r="L37">
            <v>80</v>
          </cell>
          <cell r="Q37">
            <v>40</v>
          </cell>
          <cell r="S37">
            <v>51.6</v>
          </cell>
          <cell r="U37">
            <v>9.7674418604651159</v>
          </cell>
          <cell r="V37">
            <v>7.441860465116279</v>
          </cell>
          <cell r="Y37">
            <v>39.4</v>
          </cell>
          <cell r="Z37">
            <v>45.6</v>
          </cell>
          <cell r="AA37">
            <v>56</v>
          </cell>
          <cell r="AB37">
            <v>25</v>
          </cell>
          <cell r="AC37" t="str">
            <v>магаз</v>
          </cell>
          <cell r="AD37" t="str">
            <v>кос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</v>
          </cell>
          <cell r="D38">
            <v>493</v>
          </cell>
          <cell r="E38">
            <v>232</v>
          </cell>
          <cell r="F38">
            <v>256</v>
          </cell>
          <cell r="G38">
            <v>0.35</v>
          </cell>
          <cell r="H38">
            <v>45</v>
          </cell>
          <cell r="I38">
            <v>240</v>
          </cell>
          <cell r="J38">
            <v>-8</v>
          </cell>
          <cell r="K38">
            <v>80</v>
          </cell>
          <cell r="L38">
            <v>40</v>
          </cell>
          <cell r="R38">
            <v>40</v>
          </cell>
          <cell r="S38">
            <v>46.4</v>
          </cell>
          <cell r="U38">
            <v>8.9655172413793114</v>
          </cell>
          <cell r="V38">
            <v>5.5172413793103452</v>
          </cell>
          <cell r="Y38">
            <v>27.4</v>
          </cell>
          <cell r="Z38">
            <v>27.8</v>
          </cell>
          <cell r="AA38">
            <v>47</v>
          </cell>
          <cell r="AB38">
            <v>24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</v>
          </cell>
          <cell r="D39">
            <v>156</v>
          </cell>
          <cell r="E39">
            <v>66</v>
          </cell>
          <cell r="F39">
            <v>78</v>
          </cell>
          <cell r="G39">
            <v>0.4</v>
          </cell>
          <cell r="H39">
            <v>45</v>
          </cell>
          <cell r="I39">
            <v>96</v>
          </cell>
          <cell r="J39">
            <v>-30</v>
          </cell>
          <cell r="K39">
            <v>0</v>
          </cell>
          <cell r="L39">
            <v>40</v>
          </cell>
          <cell r="S39">
            <v>13.2</v>
          </cell>
          <cell r="U39">
            <v>8.9393939393939394</v>
          </cell>
          <cell r="V39">
            <v>5.9090909090909092</v>
          </cell>
          <cell r="Y39">
            <v>17.399999999999999</v>
          </cell>
          <cell r="Z39">
            <v>14</v>
          </cell>
          <cell r="AA39">
            <v>15</v>
          </cell>
          <cell r="AB39">
            <v>5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79</v>
          </cell>
          <cell r="D40">
            <v>635</v>
          </cell>
          <cell r="E40">
            <v>378</v>
          </cell>
          <cell r="F40">
            <v>313</v>
          </cell>
          <cell r="G40">
            <v>0.09</v>
          </cell>
          <cell r="H40" t="e">
            <v>#N/A</v>
          </cell>
          <cell r="I40">
            <v>403</v>
          </cell>
          <cell r="J40">
            <v>-25</v>
          </cell>
          <cell r="K40">
            <v>0</v>
          </cell>
          <cell r="L40">
            <v>120</v>
          </cell>
          <cell r="Q40">
            <v>100</v>
          </cell>
          <cell r="R40">
            <v>140</v>
          </cell>
          <cell r="S40">
            <v>75.599999999999994</v>
          </cell>
          <cell r="U40">
            <v>8.9021164021164036</v>
          </cell>
          <cell r="V40">
            <v>4.1402116402116409</v>
          </cell>
          <cell r="Y40">
            <v>0</v>
          </cell>
          <cell r="Z40">
            <v>48.8</v>
          </cell>
          <cell r="AA40">
            <v>86</v>
          </cell>
          <cell r="AB40">
            <v>43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34</v>
          </cell>
          <cell r="D41">
            <v>947</v>
          </cell>
          <cell r="E41">
            <v>316</v>
          </cell>
          <cell r="F41">
            <v>648</v>
          </cell>
          <cell r="G41">
            <v>0.09</v>
          </cell>
          <cell r="H41" t="e">
            <v>#N/A</v>
          </cell>
          <cell r="I41">
            <v>333</v>
          </cell>
          <cell r="J41">
            <v>-17</v>
          </cell>
          <cell r="K41">
            <v>0</v>
          </cell>
          <cell r="L41">
            <v>0</v>
          </cell>
          <cell r="S41">
            <v>63.2</v>
          </cell>
          <cell r="U41">
            <v>10.253164556962025</v>
          </cell>
          <cell r="V41">
            <v>10.253164556962025</v>
          </cell>
          <cell r="Y41">
            <v>30</v>
          </cell>
          <cell r="Z41">
            <v>41.8</v>
          </cell>
          <cell r="AA41">
            <v>77.8</v>
          </cell>
          <cell r="AB41">
            <v>44</v>
          </cell>
          <cell r="AC41" t="str">
            <v>костик</v>
          </cell>
          <cell r="AD41" t="str">
            <v>кос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171</v>
          </cell>
          <cell r="D42">
            <v>1160</v>
          </cell>
          <cell r="E42">
            <v>504</v>
          </cell>
          <cell r="F42">
            <v>809</v>
          </cell>
          <cell r="G42">
            <v>0.09</v>
          </cell>
          <cell r="H42" t="e">
            <v>#N/A</v>
          </cell>
          <cell r="I42">
            <v>519</v>
          </cell>
          <cell r="J42">
            <v>-15</v>
          </cell>
          <cell r="K42">
            <v>0</v>
          </cell>
          <cell r="L42">
            <v>0</v>
          </cell>
          <cell r="R42">
            <v>80</v>
          </cell>
          <cell r="S42">
            <v>100.8</v>
          </cell>
          <cell r="U42">
            <v>8.8194444444444446</v>
          </cell>
          <cell r="V42">
            <v>8.0257936507936503</v>
          </cell>
          <cell r="Y42">
            <v>51.4</v>
          </cell>
          <cell r="Z42">
            <v>67.400000000000006</v>
          </cell>
          <cell r="AA42">
            <v>126</v>
          </cell>
          <cell r="AB42">
            <v>49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42</v>
          </cell>
          <cell r="D43">
            <v>14</v>
          </cell>
          <cell r="E43">
            <v>32</v>
          </cell>
          <cell r="F43">
            <v>17</v>
          </cell>
          <cell r="G43">
            <v>0</v>
          </cell>
          <cell r="H43" t="e">
            <v>#N/A</v>
          </cell>
          <cell r="I43">
            <v>70</v>
          </cell>
          <cell r="J43">
            <v>-38</v>
          </cell>
          <cell r="K43">
            <v>0</v>
          </cell>
          <cell r="L43">
            <v>0</v>
          </cell>
          <cell r="S43">
            <v>6.4</v>
          </cell>
          <cell r="U43">
            <v>2.65625</v>
          </cell>
          <cell r="V43">
            <v>2.65625</v>
          </cell>
          <cell r="Y43">
            <v>7.8</v>
          </cell>
          <cell r="Z43">
            <v>15.6</v>
          </cell>
          <cell r="AA43">
            <v>24.2</v>
          </cell>
          <cell r="AB43">
            <v>0</v>
          </cell>
          <cell r="AC43" t="str">
            <v>вывод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150</v>
          </cell>
          <cell r="D44">
            <v>46</v>
          </cell>
          <cell r="E44">
            <v>100</v>
          </cell>
          <cell r="F44">
            <v>92</v>
          </cell>
          <cell r="G44">
            <v>0.38</v>
          </cell>
          <cell r="H44">
            <v>45</v>
          </cell>
          <cell r="I44">
            <v>104</v>
          </cell>
          <cell r="J44">
            <v>-4</v>
          </cell>
          <cell r="K44">
            <v>0</v>
          </cell>
          <cell r="L44">
            <v>0</v>
          </cell>
          <cell r="Q44">
            <v>40</v>
          </cell>
          <cell r="R44">
            <v>40</v>
          </cell>
          <cell r="S44">
            <v>20</v>
          </cell>
          <cell r="U44">
            <v>8.6</v>
          </cell>
          <cell r="V44">
            <v>4.5999999999999996</v>
          </cell>
          <cell r="Y44">
            <v>34.4</v>
          </cell>
          <cell r="Z44">
            <v>31.4</v>
          </cell>
          <cell r="AA44">
            <v>19.399999999999999</v>
          </cell>
          <cell r="AB44">
            <v>26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D45">
            <v>286</v>
          </cell>
          <cell r="E45">
            <v>101</v>
          </cell>
          <cell r="F45">
            <v>180</v>
          </cell>
          <cell r="G45">
            <v>0.4</v>
          </cell>
          <cell r="H45">
            <v>60</v>
          </cell>
          <cell r="I45">
            <v>106</v>
          </cell>
          <cell r="J45">
            <v>-5</v>
          </cell>
          <cell r="K45">
            <v>0</v>
          </cell>
          <cell r="L45">
            <v>0</v>
          </cell>
          <cell r="S45">
            <v>20.2</v>
          </cell>
          <cell r="U45">
            <v>8.9108910891089117</v>
          </cell>
          <cell r="V45">
            <v>8.9108910891089117</v>
          </cell>
          <cell r="Y45">
            <v>40.799999999999997</v>
          </cell>
          <cell r="Z45">
            <v>32.200000000000003</v>
          </cell>
          <cell r="AA45">
            <v>27.8</v>
          </cell>
          <cell r="AB45">
            <v>19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71</v>
          </cell>
          <cell r="D46">
            <v>525</v>
          </cell>
          <cell r="E46">
            <v>264</v>
          </cell>
          <cell r="F46">
            <v>329</v>
          </cell>
          <cell r="G46">
            <v>0.4</v>
          </cell>
          <cell r="H46">
            <v>60</v>
          </cell>
          <cell r="I46">
            <v>269</v>
          </cell>
          <cell r="J46">
            <v>-5</v>
          </cell>
          <cell r="K46">
            <v>0</v>
          </cell>
          <cell r="L46">
            <v>40</v>
          </cell>
          <cell r="R46">
            <v>120</v>
          </cell>
          <cell r="S46">
            <v>52.8</v>
          </cell>
          <cell r="U46">
            <v>9.2613636363636367</v>
          </cell>
          <cell r="V46">
            <v>6.2310606060606064</v>
          </cell>
          <cell r="Y46">
            <v>52.8</v>
          </cell>
          <cell r="Z46">
            <v>54.4</v>
          </cell>
          <cell r="AA46">
            <v>64.400000000000006</v>
          </cell>
          <cell r="AB46">
            <v>72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214</v>
          </cell>
          <cell r="D47">
            <v>720</v>
          </cell>
          <cell r="E47">
            <v>483</v>
          </cell>
          <cell r="F47">
            <v>447</v>
          </cell>
          <cell r="G47">
            <v>0.3</v>
          </cell>
          <cell r="H47">
            <v>45</v>
          </cell>
          <cell r="I47">
            <v>472</v>
          </cell>
          <cell r="J47">
            <v>11</v>
          </cell>
          <cell r="K47">
            <v>120</v>
          </cell>
          <cell r="L47">
            <v>0</v>
          </cell>
          <cell r="Q47">
            <v>120</v>
          </cell>
          <cell r="R47">
            <v>180</v>
          </cell>
          <cell r="S47">
            <v>96.6</v>
          </cell>
          <cell r="U47">
            <v>8.975155279503106</v>
          </cell>
          <cell r="V47">
            <v>4.6273291925465845</v>
          </cell>
          <cell r="Y47">
            <v>111.2</v>
          </cell>
          <cell r="Z47">
            <v>91.6</v>
          </cell>
          <cell r="AA47">
            <v>101.4</v>
          </cell>
          <cell r="AB47">
            <v>125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1410</v>
          </cell>
          <cell r="D48">
            <v>3921</v>
          </cell>
          <cell r="E48">
            <v>2217</v>
          </cell>
          <cell r="F48">
            <v>3105</v>
          </cell>
          <cell r="G48">
            <v>0.27</v>
          </cell>
          <cell r="H48">
            <v>45</v>
          </cell>
          <cell r="I48">
            <v>2203</v>
          </cell>
          <cell r="J48">
            <v>14</v>
          </cell>
          <cell r="K48">
            <v>0</v>
          </cell>
          <cell r="L48">
            <v>0</v>
          </cell>
          <cell r="M48">
            <v>-300</v>
          </cell>
          <cell r="Q48">
            <v>600</v>
          </cell>
          <cell r="R48">
            <v>300</v>
          </cell>
          <cell r="S48">
            <v>443.4</v>
          </cell>
          <cell r="T48">
            <v>600</v>
          </cell>
          <cell r="U48">
            <v>9.7090663058186752</v>
          </cell>
          <cell r="V48">
            <v>7.002706359945873</v>
          </cell>
          <cell r="Y48">
            <v>392.8</v>
          </cell>
          <cell r="Z48">
            <v>477.8</v>
          </cell>
          <cell r="AA48">
            <v>530.6</v>
          </cell>
          <cell r="AB48">
            <v>570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15</v>
          </cell>
          <cell r="D49">
            <v>364</v>
          </cell>
          <cell r="E49">
            <v>254</v>
          </cell>
          <cell r="F49">
            <v>121</v>
          </cell>
          <cell r="G49">
            <v>0.35</v>
          </cell>
          <cell r="H49">
            <v>45</v>
          </cell>
          <cell r="I49">
            <v>289</v>
          </cell>
          <cell r="J49">
            <v>-35</v>
          </cell>
          <cell r="K49">
            <v>0</v>
          </cell>
          <cell r="L49">
            <v>120</v>
          </cell>
          <cell r="Q49">
            <v>120</v>
          </cell>
          <cell r="R49">
            <v>120</v>
          </cell>
          <cell r="S49">
            <v>50.8</v>
          </cell>
          <cell r="U49">
            <v>9.4685039370078741</v>
          </cell>
          <cell r="V49">
            <v>2.3818897637795278</v>
          </cell>
          <cell r="Y49">
            <v>11.6</v>
          </cell>
          <cell r="Z49">
            <v>17.600000000000001</v>
          </cell>
          <cell r="AA49">
            <v>35.799999999999997</v>
          </cell>
          <cell r="AB49">
            <v>73</v>
          </cell>
          <cell r="AC49" t="str">
            <v>костик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192.477</v>
          </cell>
          <cell r="D50">
            <v>509.053</v>
          </cell>
          <cell r="E50">
            <v>225.55500000000001</v>
          </cell>
          <cell r="F50">
            <v>249.69</v>
          </cell>
          <cell r="G50">
            <v>1</v>
          </cell>
          <cell r="H50">
            <v>45</v>
          </cell>
          <cell r="I50">
            <v>212.9</v>
          </cell>
          <cell r="J50">
            <v>12.655000000000001</v>
          </cell>
          <cell r="K50">
            <v>0</v>
          </cell>
          <cell r="L50">
            <v>50</v>
          </cell>
          <cell r="M50">
            <v>-100</v>
          </cell>
          <cell r="Q50">
            <v>50</v>
          </cell>
          <cell r="R50">
            <v>50</v>
          </cell>
          <cell r="S50">
            <v>45.111000000000004</v>
          </cell>
          <cell r="T50">
            <v>100</v>
          </cell>
          <cell r="U50">
            <v>8.8601449757265396</v>
          </cell>
          <cell r="V50">
            <v>5.5350136330385045</v>
          </cell>
          <cell r="Y50">
            <v>48.8</v>
          </cell>
          <cell r="Z50">
            <v>55.440200000000004</v>
          </cell>
          <cell r="AA50">
            <v>48.476600000000005</v>
          </cell>
          <cell r="AB50">
            <v>48.640999999999998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412.08100000000002</v>
          </cell>
          <cell r="D51">
            <v>967.91899999999998</v>
          </cell>
          <cell r="E51">
            <v>576</v>
          </cell>
          <cell r="F51">
            <v>440</v>
          </cell>
          <cell r="G51">
            <v>0.4</v>
          </cell>
          <cell r="H51">
            <v>60</v>
          </cell>
          <cell r="I51">
            <v>589</v>
          </cell>
          <cell r="J51">
            <v>-13</v>
          </cell>
          <cell r="K51">
            <v>0</v>
          </cell>
          <cell r="L51">
            <v>200</v>
          </cell>
          <cell r="Q51">
            <v>240</v>
          </cell>
          <cell r="R51">
            <v>200</v>
          </cell>
          <cell r="S51">
            <v>115.2</v>
          </cell>
          <cell r="U51">
            <v>9.375</v>
          </cell>
          <cell r="V51">
            <v>3.8194444444444442</v>
          </cell>
          <cell r="Y51">
            <v>122.4</v>
          </cell>
          <cell r="Z51">
            <v>119.2</v>
          </cell>
          <cell r="AA51">
            <v>108</v>
          </cell>
          <cell r="AB51">
            <v>122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2062</v>
          </cell>
          <cell r="D52">
            <v>29335</v>
          </cell>
          <cell r="E52">
            <v>6559</v>
          </cell>
          <cell r="F52">
            <v>8900</v>
          </cell>
          <cell r="G52">
            <v>0.4</v>
          </cell>
          <cell r="H52">
            <v>60</v>
          </cell>
          <cell r="I52">
            <v>6675</v>
          </cell>
          <cell r="J52">
            <v>-116</v>
          </cell>
          <cell r="K52">
            <v>0</v>
          </cell>
          <cell r="L52">
            <v>0</v>
          </cell>
          <cell r="M52">
            <v>-2200</v>
          </cell>
          <cell r="Q52">
            <v>1800</v>
          </cell>
          <cell r="R52">
            <v>1000</v>
          </cell>
          <cell r="S52">
            <v>1311.8</v>
          </cell>
          <cell r="T52">
            <v>3200</v>
          </cell>
          <cell r="U52">
            <v>9.6813538649184334</v>
          </cell>
          <cell r="V52">
            <v>6.7845708187223668</v>
          </cell>
          <cell r="Y52">
            <v>1351.6</v>
          </cell>
          <cell r="Z52">
            <v>1307</v>
          </cell>
          <cell r="AA52">
            <v>1509.8</v>
          </cell>
          <cell r="AB52">
            <v>1487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1312</v>
          </cell>
          <cell r="D53">
            <v>5491</v>
          </cell>
          <cell r="E53">
            <v>1594</v>
          </cell>
          <cell r="F53">
            <v>1499</v>
          </cell>
          <cell r="G53">
            <v>0.4</v>
          </cell>
          <cell r="H53">
            <v>60</v>
          </cell>
          <cell r="I53">
            <v>1632</v>
          </cell>
          <cell r="J53">
            <v>-38</v>
          </cell>
          <cell r="K53">
            <v>600</v>
          </cell>
          <cell r="L53">
            <v>200</v>
          </cell>
          <cell r="M53">
            <v>-400</v>
          </cell>
          <cell r="Q53">
            <v>200</v>
          </cell>
          <cell r="R53">
            <v>400</v>
          </cell>
          <cell r="S53">
            <v>318.8</v>
          </cell>
          <cell r="T53">
            <v>600</v>
          </cell>
          <cell r="U53">
            <v>9.7208281053952312</v>
          </cell>
          <cell r="V53">
            <v>4.7020075282308653</v>
          </cell>
          <cell r="Y53">
            <v>368.4</v>
          </cell>
          <cell r="Z53">
            <v>344.8</v>
          </cell>
          <cell r="AA53">
            <v>310.2</v>
          </cell>
          <cell r="AB53">
            <v>249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2022</v>
          </cell>
          <cell r="D54">
            <v>17217</v>
          </cell>
          <cell r="E54">
            <v>4611</v>
          </cell>
          <cell r="F54">
            <v>4318</v>
          </cell>
          <cell r="G54">
            <v>0.4</v>
          </cell>
          <cell r="H54">
            <v>60</v>
          </cell>
          <cell r="I54">
            <v>4655</v>
          </cell>
          <cell r="J54">
            <v>-44</v>
          </cell>
          <cell r="K54">
            <v>800</v>
          </cell>
          <cell r="L54">
            <v>400</v>
          </cell>
          <cell r="M54">
            <v>-1400</v>
          </cell>
          <cell r="Q54">
            <v>1600</v>
          </cell>
          <cell r="R54">
            <v>1000</v>
          </cell>
          <cell r="S54">
            <v>922.2</v>
          </cell>
          <cell r="T54">
            <v>2400</v>
          </cell>
          <cell r="U54">
            <v>9.8872261982216436</v>
          </cell>
          <cell r="V54">
            <v>4.6822815007590544</v>
          </cell>
          <cell r="Y54">
            <v>867.4</v>
          </cell>
          <cell r="Z54">
            <v>830.6</v>
          </cell>
          <cell r="AA54">
            <v>901.2</v>
          </cell>
          <cell r="AB54">
            <v>1019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486</v>
          </cell>
          <cell r="D55">
            <v>2267</v>
          </cell>
          <cell r="E55">
            <v>895</v>
          </cell>
          <cell r="F55">
            <v>776</v>
          </cell>
          <cell r="G55">
            <v>0.35</v>
          </cell>
          <cell r="H55">
            <v>60</v>
          </cell>
          <cell r="I55">
            <v>905</v>
          </cell>
          <cell r="J55">
            <v>-10</v>
          </cell>
          <cell r="K55">
            <v>0</v>
          </cell>
          <cell r="L55">
            <v>320</v>
          </cell>
          <cell r="Q55">
            <v>240</v>
          </cell>
          <cell r="R55">
            <v>280</v>
          </cell>
          <cell r="S55">
            <v>179</v>
          </cell>
          <cell r="U55">
            <v>9.027932960893855</v>
          </cell>
          <cell r="V55">
            <v>4.3351955307262573</v>
          </cell>
          <cell r="Y55">
            <v>233.6</v>
          </cell>
          <cell r="Z55">
            <v>210.8</v>
          </cell>
          <cell r="AA55">
            <v>170.8</v>
          </cell>
          <cell r="AB55">
            <v>142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185</v>
          </cell>
          <cell r="D56">
            <v>845</v>
          </cell>
          <cell r="E56">
            <v>416</v>
          </cell>
          <cell r="F56">
            <v>594</v>
          </cell>
          <cell r="G56">
            <v>0.3</v>
          </cell>
          <cell r="H56">
            <v>45</v>
          </cell>
          <cell r="I56">
            <v>437</v>
          </cell>
          <cell r="J56">
            <v>-21</v>
          </cell>
          <cell r="K56">
            <v>0</v>
          </cell>
          <cell r="L56">
            <v>0</v>
          </cell>
          <cell r="R56">
            <v>120</v>
          </cell>
          <cell r="S56">
            <v>83.2</v>
          </cell>
          <cell r="U56">
            <v>8.5817307692307683</v>
          </cell>
          <cell r="V56">
            <v>7.1394230769230766</v>
          </cell>
          <cell r="Y56">
            <v>95.8</v>
          </cell>
          <cell r="Z56">
            <v>89.8</v>
          </cell>
          <cell r="AA56">
            <v>104.8</v>
          </cell>
          <cell r="AB56">
            <v>83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208</v>
          </cell>
          <cell r="D57">
            <v>378</v>
          </cell>
          <cell r="E57">
            <v>385</v>
          </cell>
          <cell r="F57">
            <v>183</v>
          </cell>
          <cell r="G57">
            <v>0.1</v>
          </cell>
          <cell r="H57" t="e">
            <v>#N/A</v>
          </cell>
          <cell r="I57">
            <v>411</v>
          </cell>
          <cell r="J57">
            <v>-26</v>
          </cell>
          <cell r="K57">
            <v>150</v>
          </cell>
          <cell r="L57">
            <v>150</v>
          </cell>
          <cell r="Q57">
            <v>60</v>
          </cell>
          <cell r="R57">
            <v>150</v>
          </cell>
          <cell r="S57">
            <v>77</v>
          </cell>
          <cell r="U57">
            <v>9</v>
          </cell>
          <cell r="V57">
            <v>2.3766233766233764</v>
          </cell>
          <cell r="Y57">
            <v>33.4</v>
          </cell>
          <cell r="Z57">
            <v>69</v>
          </cell>
          <cell r="AA57">
            <v>60.4</v>
          </cell>
          <cell r="AB57">
            <v>79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511</v>
          </cell>
          <cell r="D58">
            <v>999</v>
          </cell>
          <cell r="E58">
            <v>889</v>
          </cell>
          <cell r="F58">
            <v>605</v>
          </cell>
          <cell r="G58">
            <v>0.1</v>
          </cell>
          <cell r="H58">
            <v>60</v>
          </cell>
          <cell r="I58">
            <v>895</v>
          </cell>
          <cell r="J58">
            <v>-6</v>
          </cell>
          <cell r="K58">
            <v>280</v>
          </cell>
          <cell r="L58">
            <v>150</v>
          </cell>
          <cell r="Q58">
            <v>280</v>
          </cell>
          <cell r="R58">
            <v>280</v>
          </cell>
          <cell r="S58">
            <v>177.8</v>
          </cell>
          <cell r="U58">
            <v>8.9707536557930254</v>
          </cell>
          <cell r="V58">
            <v>3.4026996625421821</v>
          </cell>
          <cell r="Y58">
            <v>184.2</v>
          </cell>
          <cell r="Z58">
            <v>160.4</v>
          </cell>
          <cell r="AA58">
            <v>156.6</v>
          </cell>
          <cell r="AB58">
            <v>157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424</v>
          </cell>
          <cell r="D59">
            <v>877</v>
          </cell>
          <cell r="E59">
            <v>660</v>
          </cell>
          <cell r="F59">
            <v>618</v>
          </cell>
          <cell r="G59">
            <v>0.1</v>
          </cell>
          <cell r="H59">
            <v>60</v>
          </cell>
          <cell r="I59">
            <v>683</v>
          </cell>
          <cell r="J59">
            <v>-23</v>
          </cell>
          <cell r="K59">
            <v>140</v>
          </cell>
          <cell r="L59">
            <v>140</v>
          </cell>
          <cell r="Q59">
            <v>140</v>
          </cell>
          <cell r="R59">
            <v>140</v>
          </cell>
          <cell r="S59">
            <v>132</v>
          </cell>
          <cell r="U59">
            <v>8.9242424242424239</v>
          </cell>
          <cell r="V59">
            <v>4.6818181818181817</v>
          </cell>
          <cell r="Y59">
            <v>149</v>
          </cell>
          <cell r="Z59">
            <v>138.6</v>
          </cell>
          <cell r="AA59">
            <v>131.4</v>
          </cell>
          <cell r="AB59">
            <v>119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147</v>
          </cell>
          <cell r="D60">
            <v>422</v>
          </cell>
          <cell r="E60">
            <v>111</v>
          </cell>
          <cell r="F60">
            <v>457</v>
          </cell>
          <cell r="G60">
            <v>0.4</v>
          </cell>
          <cell r="H60">
            <v>30</v>
          </cell>
          <cell r="I60">
            <v>112</v>
          </cell>
          <cell r="J60">
            <v>-1</v>
          </cell>
          <cell r="K60">
            <v>0</v>
          </cell>
          <cell r="L60">
            <v>0</v>
          </cell>
          <cell r="S60">
            <v>22.2</v>
          </cell>
          <cell r="U60">
            <v>20.585585585585587</v>
          </cell>
          <cell r="V60">
            <v>20.585585585585587</v>
          </cell>
          <cell r="Y60">
            <v>49.8</v>
          </cell>
          <cell r="Z60">
            <v>57.2</v>
          </cell>
          <cell r="AA60">
            <v>62</v>
          </cell>
          <cell r="AB60">
            <v>0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155.185</v>
          </cell>
          <cell r="D61">
            <v>769.88199999999995</v>
          </cell>
          <cell r="E61">
            <v>389.54</v>
          </cell>
          <cell r="F61">
            <v>528.55600000000004</v>
          </cell>
          <cell r="G61">
            <v>1</v>
          </cell>
          <cell r="H61">
            <v>45</v>
          </cell>
          <cell r="I61">
            <v>404.7</v>
          </cell>
          <cell r="J61">
            <v>-15.159999999999968</v>
          </cell>
          <cell r="K61">
            <v>0</v>
          </cell>
          <cell r="L61">
            <v>0</v>
          </cell>
          <cell r="Q61">
            <v>50</v>
          </cell>
          <cell r="R61">
            <v>120</v>
          </cell>
          <cell r="S61">
            <v>77.908000000000001</v>
          </cell>
          <cell r="U61">
            <v>8.966421933562664</v>
          </cell>
          <cell r="V61">
            <v>6.7843610412281157</v>
          </cell>
          <cell r="Y61">
            <v>88.4</v>
          </cell>
          <cell r="Z61">
            <v>89.518000000000001</v>
          </cell>
          <cell r="AA61">
            <v>91.36760000000001</v>
          </cell>
          <cell r="AB61">
            <v>70.370999999999995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144</v>
          </cell>
          <cell r="D62">
            <v>1268</v>
          </cell>
          <cell r="E62">
            <v>419</v>
          </cell>
          <cell r="F62">
            <v>972</v>
          </cell>
          <cell r="G62">
            <v>0.28000000000000003</v>
          </cell>
          <cell r="H62">
            <v>45</v>
          </cell>
          <cell r="I62">
            <v>436</v>
          </cell>
          <cell r="J62">
            <v>-17</v>
          </cell>
          <cell r="K62">
            <v>0</v>
          </cell>
          <cell r="L62">
            <v>0</v>
          </cell>
          <cell r="S62">
            <v>83.8</v>
          </cell>
          <cell r="U62">
            <v>11.599045346062052</v>
          </cell>
          <cell r="V62">
            <v>11.599045346062052</v>
          </cell>
          <cell r="Y62">
            <v>127.6</v>
          </cell>
          <cell r="Z62">
            <v>110.6</v>
          </cell>
          <cell r="AA62">
            <v>145.80000000000001</v>
          </cell>
          <cell r="AB62">
            <v>42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25.190999999999999</v>
          </cell>
          <cell r="D63">
            <v>96.132999999999996</v>
          </cell>
          <cell r="E63">
            <v>53.206000000000003</v>
          </cell>
          <cell r="F63">
            <v>55.546999999999997</v>
          </cell>
          <cell r="G63">
            <v>1</v>
          </cell>
          <cell r="H63">
            <v>45</v>
          </cell>
          <cell r="I63">
            <v>62.1</v>
          </cell>
          <cell r="J63">
            <v>-8.8939999999999984</v>
          </cell>
          <cell r="K63">
            <v>0</v>
          </cell>
          <cell r="L63">
            <v>0</v>
          </cell>
          <cell r="Q63">
            <v>30</v>
          </cell>
          <cell r="R63">
            <v>20</v>
          </cell>
          <cell r="S63">
            <v>10.641200000000001</v>
          </cell>
          <cell r="U63">
            <v>9.9187121753185714</v>
          </cell>
          <cell r="V63">
            <v>5.2199939856407163</v>
          </cell>
          <cell r="Y63">
            <v>9.8000000000000007</v>
          </cell>
          <cell r="Z63">
            <v>9.4353999999999996</v>
          </cell>
          <cell r="AA63">
            <v>11.330200000000001</v>
          </cell>
          <cell r="AB63">
            <v>31.026</v>
          </cell>
          <cell r="AC63" t="str">
            <v>магаз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14</v>
          </cell>
          <cell r="D64">
            <v>405</v>
          </cell>
          <cell r="E64">
            <v>137</v>
          </cell>
          <cell r="F64">
            <v>278</v>
          </cell>
          <cell r="G64">
            <v>0.45</v>
          </cell>
          <cell r="H64">
            <v>60</v>
          </cell>
          <cell r="I64">
            <v>145</v>
          </cell>
          <cell r="J64">
            <v>-8</v>
          </cell>
          <cell r="K64">
            <v>0</v>
          </cell>
          <cell r="L64">
            <v>0</v>
          </cell>
          <cell r="S64">
            <v>27.4</v>
          </cell>
          <cell r="U64">
            <v>10.145985401459855</v>
          </cell>
          <cell r="V64">
            <v>10.145985401459855</v>
          </cell>
          <cell r="Y64">
            <v>31</v>
          </cell>
          <cell r="Z64">
            <v>30.4</v>
          </cell>
          <cell r="AA64">
            <v>43.4</v>
          </cell>
          <cell r="AB64">
            <v>20</v>
          </cell>
          <cell r="AC64" t="str">
            <v>магаз</v>
          </cell>
          <cell r="AD64" t="e">
            <v>#N/A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47</v>
          </cell>
          <cell r="D65">
            <v>380</v>
          </cell>
          <cell r="E65">
            <v>129</v>
          </cell>
          <cell r="F65">
            <v>279</v>
          </cell>
          <cell r="G65">
            <v>0.45</v>
          </cell>
          <cell r="H65">
            <v>60</v>
          </cell>
          <cell r="I65">
            <v>148</v>
          </cell>
          <cell r="J65">
            <v>-19</v>
          </cell>
          <cell r="K65">
            <v>0</v>
          </cell>
          <cell r="L65">
            <v>0</v>
          </cell>
          <cell r="S65">
            <v>25.8</v>
          </cell>
          <cell r="U65">
            <v>10.813953488372093</v>
          </cell>
          <cell r="V65">
            <v>10.813953488372093</v>
          </cell>
          <cell r="Y65">
            <v>32.799999999999997</v>
          </cell>
          <cell r="Z65">
            <v>33.4</v>
          </cell>
          <cell r="AA65">
            <v>43.4</v>
          </cell>
          <cell r="AB65">
            <v>18</v>
          </cell>
          <cell r="AC65" t="str">
            <v>магаз</v>
          </cell>
          <cell r="AD65" t="e">
            <v>#N/A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19</v>
          </cell>
          <cell r="D66">
            <v>204</v>
          </cell>
          <cell r="E66">
            <v>66</v>
          </cell>
          <cell r="F66">
            <v>154</v>
          </cell>
          <cell r="G66">
            <v>0.45</v>
          </cell>
          <cell r="H66">
            <v>60</v>
          </cell>
          <cell r="I66">
            <v>69</v>
          </cell>
          <cell r="J66">
            <v>-3</v>
          </cell>
          <cell r="K66">
            <v>0</v>
          </cell>
          <cell r="L66">
            <v>0</v>
          </cell>
          <cell r="S66">
            <v>13.2</v>
          </cell>
          <cell r="U66">
            <v>11.666666666666668</v>
          </cell>
          <cell r="V66">
            <v>11.666666666666668</v>
          </cell>
          <cell r="Y66">
            <v>1</v>
          </cell>
          <cell r="Z66">
            <v>3.8</v>
          </cell>
          <cell r="AA66">
            <v>21.2</v>
          </cell>
          <cell r="AB66">
            <v>8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27.684000000000001</v>
          </cell>
          <cell r="D67">
            <v>356.59199999999998</v>
          </cell>
          <cell r="E67">
            <v>188.06299999999999</v>
          </cell>
          <cell r="F67">
            <v>168.16399999999999</v>
          </cell>
          <cell r="G67">
            <v>1</v>
          </cell>
          <cell r="H67">
            <v>45</v>
          </cell>
          <cell r="I67">
            <v>186.3</v>
          </cell>
          <cell r="J67">
            <v>1.7629999999999768</v>
          </cell>
          <cell r="K67">
            <v>30</v>
          </cell>
          <cell r="L67">
            <v>40</v>
          </cell>
          <cell r="Q67">
            <v>50</v>
          </cell>
          <cell r="R67">
            <v>60</v>
          </cell>
          <cell r="S67">
            <v>37.6126</v>
          </cell>
          <cell r="U67">
            <v>9.2565789123857432</v>
          </cell>
          <cell r="V67">
            <v>4.4709485651085004</v>
          </cell>
          <cell r="Y67">
            <v>32.4</v>
          </cell>
          <cell r="Z67">
            <v>26.769600000000004</v>
          </cell>
          <cell r="AA67">
            <v>36.866799999999998</v>
          </cell>
          <cell r="AB67">
            <v>35.744999999999997</v>
          </cell>
          <cell r="AC67" t="str">
            <v>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D68">
            <v>1949</v>
          </cell>
          <cell r="E68">
            <v>879</v>
          </cell>
          <cell r="F68">
            <v>1026</v>
          </cell>
          <cell r="G68">
            <v>0.35</v>
          </cell>
          <cell r="H68" t="e">
            <v>#N/A</v>
          </cell>
          <cell r="I68">
            <v>929</v>
          </cell>
          <cell r="J68">
            <v>-50</v>
          </cell>
          <cell r="K68">
            <v>280</v>
          </cell>
          <cell r="L68">
            <v>0</v>
          </cell>
          <cell r="R68">
            <v>200</v>
          </cell>
          <cell r="S68">
            <v>175.8</v>
          </cell>
          <cell r="U68">
            <v>8.5665529010238899</v>
          </cell>
          <cell r="V68">
            <v>5.8361774744027297</v>
          </cell>
          <cell r="Y68">
            <v>49</v>
          </cell>
          <cell r="Z68">
            <v>115</v>
          </cell>
          <cell r="AA68">
            <v>191.2</v>
          </cell>
          <cell r="AB68">
            <v>119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1</v>
          </cell>
          <cell r="D69">
            <v>101</v>
          </cell>
          <cell r="E69">
            <v>56</v>
          </cell>
          <cell r="F69">
            <v>40</v>
          </cell>
          <cell r="G69">
            <v>0.8</v>
          </cell>
          <cell r="H69">
            <v>60</v>
          </cell>
          <cell r="I69">
            <v>67</v>
          </cell>
          <cell r="J69">
            <v>-11</v>
          </cell>
          <cell r="K69">
            <v>0</v>
          </cell>
          <cell r="L69">
            <v>20</v>
          </cell>
          <cell r="Q69">
            <v>20</v>
          </cell>
          <cell r="R69">
            <v>20</v>
          </cell>
          <cell r="S69">
            <v>11.2</v>
          </cell>
          <cell r="U69">
            <v>8.9285714285714288</v>
          </cell>
          <cell r="V69">
            <v>3.5714285714285716</v>
          </cell>
          <cell r="Y69">
            <v>0.4</v>
          </cell>
          <cell r="Z69">
            <v>1.2</v>
          </cell>
          <cell r="AA69">
            <v>9.1999999999999993</v>
          </cell>
          <cell r="AB69">
            <v>15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23</v>
          </cell>
          <cell r="D70">
            <v>121</v>
          </cell>
          <cell r="E70">
            <v>139</v>
          </cell>
          <cell r="G70">
            <v>0.33</v>
          </cell>
          <cell r="H70" t="e">
            <v>#N/A</v>
          </cell>
          <cell r="I70">
            <v>168</v>
          </cell>
          <cell r="J70">
            <v>-29</v>
          </cell>
          <cell r="K70">
            <v>90</v>
          </cell>
          <cell r="L70">
            <v>90</v>
          </cell>
          <cell r="Q70">
            <v>45</v>
          </cell>
          <cell r="R70">
            <v>45</v>
          </cell>
          <cell r="S70">
            <v>27.8</v>
          </cell>
          <cell r="U70">
            <v>9.7122302158273381</v>
          </cell>
          <cell r="V70">
            <v>0</v>
          </cell>
          <cell r="Y70">
            <v>0</v>
          </cell>
          <cell r="Z70">
            <v>6.4</v>
          </cell>
          <cell r="AA70">
            <v>12.2</v>
          </cell>
          <cell r="AB70">
            <v>1</v>
          </cell>
          <cell r="AC70" t="e">
            <v>#N/A</v>
          </cell>
          <cell r="AD70" t="str">
            <v>костик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17.363</v>
          </cell>
          <cell r="D71">
            <v>169.07499999999999</v>
          </cell>
          <cell r="E71">
            <v>56.64</v>
          </cell>
          <cell r="F71">
            <v>80.129000000000005</v>
          </cell>
          <cell r="G71">
            <v>1</v>
          </cell>
          <cell r="H71">
            <v>45</v>
          </cell>
          <cell r="I71">
            <v>61</v>
          </cell>
          <cell r="J71">
            <v>-4.3599999999999994</v>
          </cell>
          <cell r="K71">
            <v>0</v>
          </cell>
          <cell r="L71">
            <v>0</v>
          </cell>
          <cell r="R71">
            <v>30</v>
          </cell>
          <cell r="S71">
            <v>11.327999999999999</v>
          </cell>
          <cell r="U71">
            <v>9.7218396892655381</v>
          </cell>
          <cell r="V71">
            <v>7.0735346045197751</v>
          </cell>
          <cell r="Y71">
            <v>7.8</v>
          </cell>
          <cell r="Z71">
            <v>9.3033999999999999</v>
          </cell>
          <cell r="AA71">
            <v>13.419999999999998</v>
          </cell>
          <cell r="AB71">
            <v>6.2969999999999997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563</v>
          </cell>
          <cell r="D72">
            <v>2240</v>
          </cell>
          <cell r="E72">
            <v>1180</v>
          </cell>
          <cell r="F72">
            <v>1592</v>
          </cell>
          <cell r="G72">
            <v>0.28000000000000003</v>
          </cell>
          <cell r="H72">
            <v>45</v>
          </cell>
          <cell r="I72">
            <v>1212</v>
          </cell>
          <cell r="J72">
            <v>-32</v>
          </cell>
          <cell r="K72">
            <v>0</v>
          </cell>
          <cell r="L72">
            <v>0</v>
          </cell>
          <cell r="Q72">
            <v>200</v>
          </cell>
          <cell r="R72">
            <v>320</v>
          </cell>
          <cell r="S72">
            <v>236</v>
          </cell>
          <cell r="U72">
            <v>8.9491525423728806</v>
          </cell>
          <cell r="V72">
            <v>6.7457627118644066</v>
          </cell>
          <cell r="Y72">
            <v>259.8</v>
          </cell>
          <cell r="Z72">
            <v>252</v>
          </cell>
          <cell r="AA72">
            <v>280</v>
          </cell>
          <cell r="AB72">
            <v>217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348</v>
          </cell>
          <cell r="D73">
            <v>862</v>
          </cell>
          <cell r="E73">
            <v>475</v>
          </cell>
          <cell r="F73">
            <v>715</v>
          </cell>
          <cell r="G73">
            <v>0.28000000000000003</v>
          </cell>
          <cell r="H73">
            <v>45</v>
          </cell>
          <cell r="I73">
            <v>490</v>
          </cell>
          <cell r="J73">
            <v>-15</v>
          </cell>
          <cell r="K73">
            <v>0</v>
          </cell>
          <cell r="L73">
            <v>0</v>
          </cell>
          <cell r="R73">
            <v>120</v>
          </cell>
          <cell r="S73">
            <v>95</v>
          </cell>
          <cell r="U73">
            <v>8.7894736842105257</v>
          </cell>
          <cell r="V73">
            <v>7.5263157894736841</v>
          </cell>
          <cell r="Y73">
            <v>130.6</v>
          </cell>
          <cell r="Z73">
            <v>122.2</v>
          </cell>
          <cell r="AA73">
            <v>123</v>
          </cell>
          <cell r="AB73">
            <v>54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1075</v>
          </cell>
          <cell r="D74">
            <v>5471</v>
          </cell>
          <cell r="E74">
            <v>2110</v>
          </cell>
          <cell r="F74">
            <v>2473</v>
          </cell>
          <cell r="G74">
            <v>0.35</v>
          </cell>
          <cell r="H74">
            <v>45</v>
          </cell>
          <cell r="I74">
            <v>2165</v>
          </cell>
          <cell r="J74">
            <v>-55</v>
          </cell>
          <cell r="K74">
            <v>0</v>
          </cell>
          <cell r="L74">
            <v>200</v>
          </cell>
          <cell r="Q74">
            <v>600</v>
          </cell>
          <cell r="R74">
            <v>480</v>
          </cell>
          <cell r="S74">
            <v>422</v>
          </cell>
          <cell r="U74">
            <v>8.8933649289099534</v>
          </cell>
          <cell r="V74">
            <v>5.8601895734597154</v>
          </cell>
          <cell r="Y74">
            <v>495.6</v>
          </cell>
          <cell r="Z74">
            <v>437.4</v>
          </cell>
          <cell r="AA74">
            <v>478</v>
          </cell>
          <cell r="AB74">
            <v>438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1216</v>
          </cell>
          <cell r="D75">
            <v>3348</v>
          </cell>
          <cell r="E75">
            <v>1530</v>
          </cell>
          <cell r="F75">
            <v>1765</v>
          </cell>
          <cell r="G75">
            <v>0.28000000000000003</v>
          </cell>
          <cell r="H75">
            <v>45</v>
          </cell>
          <cell r="I75">
            <v>1567</v>
          </cell>
          <cell r="J75">
            <v>-37</v>
          </cell>
          <cell r="K75">
            <v>0</v>
          </cell>
          <cell r="L75">
            <v>200</v>
          </cell>
          <cell r="Q75">
            <v>400</v>
          </cell>
          <cell r="R75">
            <v>400</v>
          </cell>
          <cell r="S75">
            <v>306</v>
          </cell>
          <cell r="U75">
            <v>9.0359477124183005</v>
          </cell>
          <cell r="V75">
            <v>5.7679738562091503</v>
          </cell>
          <cell r="Y75">
            <v>358.4</v>
          </cell>
          <cell r="Z75">
            <v>363</v>
          </cell>
          <cell r="AA75">
            <v>333</v>
          </cell>
          <cell r="AB75">
            <v>296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3338</v>
          </cell>
          <cell r="D76">
            <v>30843</v>
          </cell>
          <cell r="E76">
            <v>6840</v>
          </cell>
          <cell r="F76">
            <v>7376</v>
          </cell>
          <cell r="G76">
            <v>0.35</v>
          </cell>
          <cell r="H76">
            <v>45</v>
          </cell>
          <cell r="I76">
            <v>6893</v>
          </cell>
          <cell r="J76">
            <v>-53</v>
          </cell>
          <cell r="K76">
            <v>1400</v>
          </cell>
          <cell r="L76">
            <v>800</v>
          </cell>
          <cell r="M76">
            <v>-1200</v>
          </cell>
          <cell r="Q76">
            <v>1000</v>
          </cell>
          <cell r="R76">
            <v>1480</v>
          </cell>
          <cell r="S76">
            <v>1368</v>
          </cell>
          <cell r="T76">
            <v>2200</v>
          </cell>
          <cell r="U76">
            <v>9.5438596491228065</v>
          </cell>
          <cell r="V76">
            <v>5.3918128654970756</v>
          </cell>
          <cell r="Y76">
            <v>1237</v>
          </cell>
          <cell r="Z76">
            <v>1408.4</v>
          </cell>
          <cell r="AA76">
            <v>1566.8</v>
          </cell>
          <cell r="AB76">
            <v>1376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299</v>
          </cell>
          <cell r="D77">
            <v>1213</v>
          </cell>
          <cell r="E77">
            <v>514</v>
          </cell>
          <cell r="F77">
            <v>660</v>
          </cell>
          <cell r="G77">
            <v>0.28000000000000003</v>
          </cell>
          <cell r="H77">
            <v>45</v>
          </cell>
          <cell r="I77">
            <v>530</v>
          </cell>
          <cell r="J77">
            <v>-16</v>
          </cell>
          <cell r="K77">
            <v>0</v>
          </cell>
          <cell r="L77">
            <v>0</v>
          </cell>
          <cell r="Q77">
            <v>120</v>
          </cell>
          <cell r="R77">
            <v>120</v>
          </cell>
          <cell r="S77">
            <v>102.8</v>
          </cell>
          <cell r="U77">
            <v>8.7548638132295729</v>
          </cell>
          <cell r="V77">
            <v>6.4202334630350197</v>
          </cell>
          <cell r="Y77">
            <v>134.19999999999999</v>
          </cell>
          <cell r="Z77">
            <v>122.8</v>
          </cell>
          <cell r="AA77">
            <v>128</v>
          </cell>
          <cell r="AB77">
            <v>64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2974</v>
          </cell>
          <cell r="D78">
            <v>18030</v>
          </cell>
          <cell r="E78">
            <v>6250</v>
          </cell>
          <cell r="F78">
            <v>5964</v>
          </cell>
          <cell r="G78">
            <v>0.35</v>
          </cell>
          <cell r="H78">
            <v>45</v>
          </cell>
          <cell r="I78">
            <v>6334</v>
          </cell>
          <cell r="J78">
            <v>-84</v>
          </cell>
          <cell r="K78">
            <v>1000</v>
          </cell>
          <cell r="L78">
            <v>0</v>
          </cell>
          <cell r="M78">
            <v>-1200</v>
          </cell>
          <cell r="Q78">
            <v>2600</v>
          </cell>
          <cell r="R78">
            <v>1600</v>
          </cell>
          <cell r="S78">
            <v>1250</v>
          </cell>
          <cell r="T78">
            <v>2200</v>
          </cell>
          <cell r="U78">
            <v>9.7311999999999994</v>
          </cell>
          <cell r="V78">
            <v>4.7712000000000003</v>
          </cell>
          <cell r="Y78">
            <v>1370.4</v>
          </cell>
          <cell r="Z78">
            <v>1223.5999999999999</v>
          </cell>
          <cell r="AA78">
            <v>1301.2</v>
          </cell>
          <cell r="AB78">
            <v>1317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236</v>
          </cell>
          <cell r="D79">
            <v>4334</v>
          </cell>
          <cell r="E79">
            <v>1449</v>
          </cell>
          <cell r="F79">
            <v>1951</v>
          </cell>
          <cell r="G79">
            <v>0.41</v>
          </cell>
          <cell r="H79">
            <v>45</v>
          </cell>
          <cell r="I79">
            <v>1508</v>
          </cell>
          <cell r="J79">
            <v>-59</v>
          </cell>
          <cell r="K79">
            <v>0</v>
          </cell>
          <cell r="L79">
            <v>0</v>
          </cell>
          <cell r="Q79">
            <v>200</v>
          </cell>
          <cell r="R79">
            <v>440</v>
          </cell>
          <cell r="S79">
            <v>289.8</v>
          </cell>
          <cell r="U79">
            <v>8.9406487232574179</v>
          </cell>
          <cell r="V79">
            <v>6.7322291235334708</v>
          </cell>
          <cell r="Y79">
            <v>288.2</v>
          </cell>
          <cell r="Z79">
            <v>256</v>
          </cell>
          <cell r="AA79">
            <v>353.6</v>
          </cell>
          <cell r="AB79">
            <v>332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65</v>
          </cell>
          <cell r="D80">
            <v>1133</v>
          </cell>
          <cell r="E80">
            <v>561</v>
          </cell>
          <cell r="F80">
            <v>649</v>
          </cell>
          <cell r="G80">
            <v>0.5</v>
          </cell>
          <cell r="H80">
            <v>0.6</v>
          </cell>
          <cell r="I80">
            <v>577</v>
          </cell>
          <cell r="J80">
            <v>-16</v>
          </cell>
          <cell r="K80">
            <v>0</v>
          </cell>
          <cell r="L80">
            <v>80</v>
          </cell>
          <cell r="Q80">
            <v>120</v>
          </cell>
          <cell r="R80">
            <v>160</v>
          </cell>
          <cell r="S80">
            <v>112.2</v>
          </cell>
          <cell r="U80">
            <v>8.9928698752228158</v>
          </cell>
          <cell r="V80">
            <v>5.784313725490196</v>
          </cell>
          <cell r="Y80">
            <v>59.2</v>
          </cell>
          <cell r="Z80">
            <v>106.6</v>
          </cell>
          <cell r="AA80">
            <v>128.4</v>
          </cell>
          <cell r="AB80">
            <v>81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3763</v>
          </cell>
          <cell r="D81">
            <v>11665</v>
          </cell>
          <cell r="E81">
            <v>6835</v>
          </cell>
          <cell r="F81">
            <v>7903</v>
          </cell>
          <cell r="G81">
            <v>0.41</v>
          </cell>
          <cell r="H81">
            <v>45</v>
          </cell>
          <cell r="I81">
            <v>6111</v>
          </cell>
          <cell r="J81">
            <v>724</v>
          </cell>
          <cell r="K81">
            <v>0</v>
          </cell>
          <cell r="L81">
            <v>400</v>
          </cell>
          <cell r="M81">
            <v>-1400</v>
          </cell>
          <cell r="Q81">
            <v>2500</v>
          </cell>
          <cell r="R81">
            <v>1400</v>
          </cell>
          <cell r="S81">
            <v>1367</v>
          </cell>
          <cell r="T81">
            <v>2400</v>
          </cell>
          <cell r="U81">
            <v>9.6583760058522312</v>
          </cell>
          <cell r="V81">
            <v>5.7812728602779808</v>
          </cell>
          <cell r="Y81">
            <v>1534.8</v>
          </cell>
          <cell r="Z81">
            <v>1350</v>
          </cell>
          <cell r="AA81">
            <v>1492.8</v>
          </cell>
          <cell r="AB81">
            <v>1536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880</v>
          </cell>
          <cell r="D82">
            <v>4261</v>
          </cell>
          <cell r="E82">
            <v>2494</v>
          </cell>
          <cell r="F82">
            <v>2613</v>
          </cell>
          <cell r="G82">
            <v>0.41</v>
          </cell>
          <cell r="H82">
            <v>45</v>
          </cell>
          <cell r="I82">
            <v>2524</v>
          </cell>
          <cell r="J82">
            <v>-30</v>
          </cell>
          <cell r="K82">
            <v>200</v>
          </cell>
          <cell r="L82">
            <v>200</v>
          </cell>
          <cell r="M82">
            <v>-550</v>
          </cell>
          <cell r="Q82">
            <v>800</v>
          </cell>
          <cell r="R82">
            <v>650</v>
          </cell>
          <cell r="S82">
            <v>498.8</v>
          </cell>
          <cell r="T82">
            <v>850</v>
          </cell>
          <cell r="U82">
            <v>9.5489174017642338</v>
          </cell>
          <cell r="V82">
            <v>5.2385725741780274</v>
          </cell>
          <cell r="Y82">
            <v>499</v>
          </cell>
          <cell r="Z82">
            <v>447.8</v>
          </cell>
          <cell r="AA82">
            <v>531</v>
          </cell>
          <cell r="AB82">
            <v>550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36</v>
          </cell>
          <cell r="D83">
            <v>128</v>
          </cell>
          <cell r="E83">
            <v>75</v>
          </cell>
          <cell r="F83">
            <v>84</v>
          </cell>
          <cell r="G83">
            <v>0.5</v>
          </cell>
          <cell r="H83" t="e">
            <v>#N/A</v>
          </cell>
          <cell r="I83">
            <v>80</v>
          </cell>
          <cell r="J83">
            <v>-5</v>
          </cell>
          <cell r="K83">
            <v>0</v>
          </cell>
          <cell r="L83">
            <v>40</v>
          </cell>
          <cell r="R83">
            <v>40</v>
          </cell>
          <cell r="S83">
            <v>15</v>
          </cell>
          <cell r="U83">
            <v>10.933333333333334</v>
          </cell>
          <cell r="V83">
            <v>5.6</v>
          </cell>
          <cell r="Y83">
            <v>6.6</v>
          </cell>
          <cell r="Z83">
            <v>13.2</v>
          </cell>
          <cell r="AA83">
            <v>14.2</v>
          </cell>
          <cell r="AB83">
            <v>8</v>
          </cell>
          <cell r="AC83" t="str">
            <v>увел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41</v>
          </cell>
          <cell r="D84">
            <v>307</v>
          </cell>
          <cell r="E84">
            <v>90</v>
          </cell>
          <cell r="F84">
            <v>253</v>
          </cell>
          <cell r="G84">
            <v>0.41</v>
          </cell>
          <cell r="H84" t="e">
            <v>#N/A</v>
          </cell>
          <cell r="I84">
            <v>95</v>
          </cell>
          <cell r="J84">
            <v>-5</v>
          </cell>
          <cell r="K84">
            <v>0</v>
          </cell>
          <cell r="L84">
            <v>0</v>
          </cell>
          <cell r="S84">
            <v>18</v>
          </cell>
          <cell r="U84">
            <v>14.055555555555555</v>
          </cell>
          <cell r="V84">
            <v>14.055555555555555</v>
          </cell>
          <cell r="Y84">
            <v>32.6</v>
          </cell>
          <cell r="Z84">
            <v>29</v>
          </cell>
          <cell r="AA84">
            <v>35.6</v>
          </cell>
          <cell r="AB84">
            <v>9</v>
          </cell>
          <cell r="AC84" t="str">
            <v>костик</v>
          </cell>
          <cell r="AD84" t="e">
            <v>#N/A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31</v>
          </cell>
          <cell r="D85">
            <v>645</v>
          </cell>
          <cell r="E85">
            <v>182</v>
          </cell>
          <cell r="F85">
            <v>483</v>
          </cell>
          <cell r="G85">
            <v>0.41</v>
          </cell>
          <cell r="H85" t="e">
            <v>#N/A</v>
          </cell>
          <cell r="I85">
            <v>203</v>
          </cell>
          <cell r="J85">
            <v>-21</v>
          </cell>
          <cell r="K85">
            <v>0</v>
          </cell>
          <cell r="L85">
            <v>0</v>
          </cell>
          <cell r="S85">
            <v>36.4</v>
          </cell>
          <cell r="U85">
            <v>13.26923076923077</v>
          </cell>
          <cell r="V85">
            <v>13.26923076923077</v>
          </cell>
          <cell r="Y85">
            <v>54.2</v>
          </cell>
          <cell r="Z85">
            <v>46.2</v>
          </cell>
          <cell r="AA85">
            <v>69.8</v>
          </cell>
          <cell r="AB85">
            <v>34</v>
          </cell>
          <cell r="AC85" t="str">
            <v>увел</v>
          </cell>
          <cell r="AD85" t="e">
            <v>#N/A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6.27</v>
          </cell>
          <cell r="D86">
            <v>388.85199999999998</v>
          </cell>
          <cell r="E86">
            <v>180.011</v>
          </cell>
          <cell r="F86">
            <v>184.934</v>
          </cell>
          <cell r="G86">
            <v>1</v>
          </cell>
          <cell r="H86" t="e">
            <v>#N/A</v>
          </cell>
          <cell r="I86">
            <v>178.9</v>
          </cell>
          <cell r="J86">
            <v>1.11099999999999</v>
          </cell>
          <cell r="K86">
            <v>0</v>
          </cell>
          <cell r="L86">
            <v>0</v>
          </cell>
          <cell r="Q86">
            <v>100</v>
          </cell>
          <cell r="R86">
            <v>50</v>
          </cell>
          <cell r="S86">
            <v>36.002200000000002</v>
          </cell>
          <cell r="U86">
            <v>9.3031536961630117</v>
          </cell>
          <cell r="V86">
            <v>5.1367416435662259</v>
          </cell>
          <cell r="Y86">
            <v>20</v>
          </cell>
          <cell r="Z86">
            <v>21.951599999999999</v>
          </cell>
          <cell r="AA86">
            <v>35.243000000000002</v>
          </cell>
          <cell r="AB86">
            <v>108.753</v>
          </cell>
          <cell r="AC86" t="e">
            <v>#N/A</v>
          </cell>
          <cell r="AD86" t="e">
            <v>#N/A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C87">
            <v>70.453000000000003</v>
          </cell>
          <cell r="D87">
            <v>100.18600000000001</v>
          </cell>
          <cell r="E87">
            <v>44.411999999999999</v>
          </cell>
          <cell r="F87">
            <v>55.588000000000001</v>
          </cell>
          <cell r="G87">
            <v>0</v>
          </cell>
          <cell r="H87" t="e">
            <v>#N/A</v>
          </cell>
          <cell r="I87">
            <v>46</v>
          </cell>
          <cell r="J87">
            <v>-1.588000000000001</v>
          </cell>
          <cell r="K87">
            <v>0</v>
          </cell>
          <cell r="L87">
            <v>0</v>
          </cell>
          <cell r="S87">
            <v>8.8824000000000005</v>
          </cell>
          <cell r="U87">
            <v>6.2582184995046379</v>
          </cell>
          <cell r="V87">
            <v>6.2582184995046379</v>
          </cell>
          <cell r="Y87">
            <v>0</v>
          </cell>
          <cell r="Z87">
            <v>2.343</v>
          </cell>
          <cell r="AA87">
            <v>7.3230000000000004</v>
          </cell>
          <cell r="AB87">
            <v>9.1739999999999995</v>
          </cell>
          <cell r="AC87" t="str">
            <v>акция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C88">
            <v>124</v>
          </cell>
          <cell r="D88">
            <v>103</v>
          </cell>
          <cell r="E88">
            <v>23</v>
          </cell>
          <cell r="F88">
            <v>134</v>
          </cell>
          <cell r="G88">
            <v>0</v>
          </cell>
          <cell r="H88" t="e">
            <v>#N/A</v>
          </cell>
          <cell r="I88">
            <v>25</v>
          </cell>
          <cell r="J88">
            <v>-2</v>
          </cell>
          <cell r="K88">
            <v>0</v>
          </cell>
          <cell r="L88">
            <v>0</v>
          </cell>
          <cell r="S88">
            <v>4.5999999999999996</v>
          </cell>
          <cell r="U88">
            <v>29.130434782608699</v>
          </cell>
          <cell r="V88">
            <v>29.130434782608699</v>
          </cell>
          <cell r="Y88">
            <v>0</v>
          </cell>
          <cell r="Z88">
            <v>4</v>
          </cell>
          <cell r="AA88">
            <v>4.2</v>
          </cell>
          <cell r="AB88">
            <v>4</v>
          </cell>
          <cell r="AC88" t="str">
            <v>акция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115</v>
          </cell>
          <cell r="D89">
            <v>962.18</v>
          </cell>
          <cell r="E89">
            <v>792.82</v>
          </cell>
          <cell r="F89">
            <v>245.18</v>
          </cell>
          <cell r="G89">
            <v>0</v>
          </cell>
          <cell r="H89">
            <v>0</v>
          </cell>
          <cell r="I89">
            <v>826</v>
          </cell>
          <cell r="J89">
            <v>-33.17999999999995</v>
          </cell>
          <cell r="K89">
            <v>0</v>
          </cell>
          <cell r="L89">
            <v>0</v>
          </cell>
          <cell r="S89">
            <v>158.56400000000002</v>
          </cell>
          <cell r="U89">
            <v>1.5462526172397264</v>
          </cell>
          <cell r="V89">
            <v>1.5462526172397264</v>
          </cell>
          <cell r="Y89">
            <v>0</v>
          </cell>
          <cell r="Z89">
            <v>162.19999999999999</v>
          </cell>
          <cell r="AA89">
            <v>176.2</v>
          </cell>
          <cell r="AB89">
            <v>151</v>
          </cell>
          <cell r="AC89" t="e">
            <v>#N/A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240.042</v>
          </cell>
          <cell r="D90">
            <v>308.10199999999998</v>
          </cell>
          <cell r="E90">
            <v>301.42700000000002</v>
          </cell>
          <cell r="F90">
            <v>243.85499999999999</v>
          </cell>
          <cell r="G90">
            <v>0</v>
          </cell>
          <cell r="H90">
            <v>0</v>
          </cell>
          <cell r="I90">
            <v>287</v>
          </cell>
          <cell r="J90">
            <v>14.427000000000021</v>
          </cell>
          <cell r="K90">
            <v>0</v>
          </cell>
          <cell r="L90">
            <v>0</v>
          </cell>
          <cell r="S90">
            <v>60.285400000000003</v>
          </cell>
          <cell r="U90">
            <v>4.0450092393846599</v>
          </cell>
          <cell r="V90">
            <v>4.0450092393846599</v>
          </cell>
          <cell r="Y90">
            <v>0</v>
          </cell>
          <cell r="Z90">
            <v>77.09</v>
          </cell>
          <cell r="AA90">
            <v>59.48</v>
          </cell>
          <cell r="AB90">
            <v>72.734999999999999</v>
          </cell>
          <cell r="AC90" t="e">
            <v>#N/A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14.02.2024 - 20.02.2024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50.951000000000001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506.03500000000003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569.96100000000001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3.8</v>
          </cell>
          <cell r="F10">
            <v>1435.856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1.25</v>
          </cell>
          <cell r="F11">
            <v>191.124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501</v>
          </cell>
          <cell r="F14">
            <v>2095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1567</v>
          </cell>
          <cell r="F15">
            <v>4368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1485</v>
          </cell>
          <cell r="F16">
            <v>5601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</v>
          </cell>
          <cell r="F17">
            <v>203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10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135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</v>
          </cell>
          <cell r="F20">
            <v>319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263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268</v>
          </cell>
        </row>
        <row r="23">
          <cell r="A23" t="str">
            <v xml:space="preserve"> 068  Колбаса Особая ТМ Особый рецепт, 0,5 кг, ПОКОМ</v>
          </cell>
          <cell r="D23">
            <v>4</v>
          </cell>
          <cell r="F23">
            <v>146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92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1302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223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949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404</v>
          </cell>
          <cell r="F28">
            <v>696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437</v>
          </cell>
          <cell r="F29">
            <v>1143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</v>
          </cell>
          <cell r="F30">
            <v>1038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2.6</v>
          </cell>
          <cell r="F31">
            <v>635.18899999999996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27.9</v>
          </cell>
          <cell r="F32">
            <v>7686.4449999999997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1.6020000000000001</v>
          </cell>
          <cell r="F33">
            <v>295.77600000000001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2.5</v>
          </cell>
          <cell r="F34">
            <v>834.46900000000005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225.12899999999999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27.7</v>
          </cell>
          <cell r="F36">
            <v>10217.751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154.97999999999999</v>
          </cell>
        </row>
        <row r="38">
          <cell r="A38" t="str">
            <v xml:space="preserve"> 221  Колбаса Докторская по-стародворски, натурин в/у, ВЕС, ТМ Стародворье ПОКОМ</v>
          </cell>
          <cell r="D38">
            <v>1.3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2.6</v>
          </cell>
          <cell r="F39">
            <v>64.909000000000006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6.0010000000000003</v>
          </cell>
          <cell r="F40">
            <v>628.96699999999998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22.6</v>
          </cell>
          <cell r="F41">
            <v>6827.2879999999996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25.1</v>
          </cell>
          <cell r="F42">
            <v>6426.91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5.0010000000000003</v>
          </cell>
          <cell r="F43">
            <v>357.54599999999999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5.0030000000000001</v>
          </cell>
          <cell r="F44">
            <v>400.46499999999997</v>
          </cell>
        </row>
        <row r="45">
          <cell r="A45" t="str">
            <v xml:space="preserve"> 240  Колбаса Салями охотничья, ВЕС. ПОКОМ</v>
          </cell>
          <cell r="D45">
            <v>0.30099999999999999</v>
          </cell>
          <cell r="F45">
            <v>24.513000000000002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5.0010000000000003</v>
          </cell>
          <cell r="F46">
            <v>586.54100000000005</v>
          </cell>
        </row>
        <row r="47">
          <cell r="A47" t="str">
            <v xml:space="preserve"> 243  Колбаса Сервелат Зернистый, ВЕС.  ПОКОМ</v>
          </cell>
          <cell r="D47">
            <v>2.101</v>
          </cell>
          <cell r="F47">
            <v>177.25200000000001</v>
          </cell>
        </row>
        <row r="48">
          <cell r="A48" t="str">
            <v xml:space="preserve"> 247  Сардельки Нежные, ВЕС.  ПОКОМ</v>
          </cell>
          <cell r="F48">
            <v>130.86199999999999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2.6</v>
          </cell>
          <cell r="F49">
            <v>184.36600000000001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10.4</v>
          </cell>
          <cell r="F50">
            <v>1065.5260000000001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73.3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135.423</v>
          </cell>
        </row>
        <row r="53">
          <cell r="A53" t="str">
            <v xml:space="preserve"> 263  Шпикачки Стародворские, ВЕС.  ПОКОМ</v>
          </cell>
          <cell r="F53">
            <v>101.006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1.5</v>
          </cell>
          <cell r="F54">
            <v>405.71300000000002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3.5</v>
          </cell>
          <cell r="F55">
            <v>449.76900000000001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2.8</v>
          </cell>
          <cell r="F56">
            <v>362.59699999999998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12</v>
          </cell>
          <cell r="F57">
            <v>1845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348</v>
          </cell>
          <cell r="F58">
            <v>3990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486</v>
          </cell>
          <cell r="F59">
            <v>4313</v>
          </cell>
        </row>
        <row r="60">
          <cell r="A60" t="str">
            <v xml:space="preserve"> 283  Сосиски Сочинки, ВЕС, ТМ Стародворье ПОКОМ</v>
          </cell>
          <cell r="F60">
            <v>570.36300000000006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368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1466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1.4</v>
          </cell>
          <cell r="F64">
            <v>217.47900000000001</v>
          </cell>
        </row>
        <row r="65">
          <cell r="A65" t="str">
            <v xml:space="preserve"> 298  Колбаса Сливушка ТМ Вязанка, 0,375кг,  ПОКОМ</v>
          </cell>
          <cell r="F65">
            <v>5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13</v>
          </cell>
          <cell r="F66">
            <v>2897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28</v>
          </cell>
          <cell r="F67">
            <v>3457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</v>
          </cell>
          <cell r="F69">
            <v>143.77099999999999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</v>
          </cell>
          <cell r="F70">
            <v>140.453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13</v>
          </cell>
          <cell r="F71">
            <v>1645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16</v>
          </cell>
          <cell r="F72">
            <v>2052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6</v>
          </cell>
          <cell r="F73">
            <v>935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297.32600000000002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F75">
            <v>1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630.72199999999998</v>
          </cell>
        </row>
        <row r="77">
          <cell r="A77" t="str">
            <v xml:space="preserve"> 316  Колбаса Нежная ТМ Зареченские ВЕС  ПОКОМ</v>
          </cell>
          <cell r="F77">
            <v>97.125</v>
          </cell>
        </row>
        <row r="78">
          <cell r="A78" t="str">
            <v xml:space="preserve"> 317 Колбаса Сервелат Рижский ТМ Зареченские, ВЕС  ПОКОМ</v>
          </cell>
          <cell r="F78">
            <v>1.4</v>
          </cell>
        </row>
        <row r="79">
          <cell r="A79" t="str">
            <v xml:space="preserve"> 318  Сосиски Датские ТМ Зареченские, ВЕС  ПОКОМ</v>
          </cell>
          <cell r="D79">
            <v>7.8</v>
          </cell>
          <cell r="F79">
            <v>2700.261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622</v>
          </cell>
          <cell r="F80">
            <v>3945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786</v>
          </cell>
          <cell r="F81">
            <v>5875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14</v>
          </cell>
          <cell r="F82">
            <v>1265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</v>
          </cell>
          <cell r="F83">
            <v>434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</v>
          </cell>
          <cell r="F84">
            <v>455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</v>
          </cell>
          <cell r="F85">
            <v>1368.5440000000001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296</v>
          </cell>
        </row>
        <row r="87">
          <cell r="A87" t="str">
            <v xml:space="preserve"> 335  Колбаса Сливушка ТМ Вязанка. ВЕС.  ПОКОМ </v>
          </cell>
          <cell r="D87">
            <v>1.3</v>
          </cell>
          <cell r="F87">
            <v>204.43600000000001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334</v>
          </cell>
          <cell r="F88">
            <v>3692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7</v>
          </cell>
          <cell r="F89">
            <v>2643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2.2999999999999998</v>
          </cell>
          <cell r="F90">
            <v>700.827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1.5</v>
          </cell>
          <cell r="F91">
            <v>537.09199999999998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1.4</v>
          </cell>
          <cell r="F92">
            <v>880.86699999999996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2.2000000000000002</v>
          </cell>
          <cell r="F93">
            <v>641.20500000000004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151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272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  <cell r="F96">
            <v>375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325.01499999999999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15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51.601999999999997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544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</v>
          </cell>
          <cell r="F101">
            <v>539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D102">
            <v>1</v>
          </cell>
          <cell r="F102">
            <v>1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11</v>
          </cell>
        </row>
        <row r="104">
          <cell r="A104" t="str">
            <v xml:space="preserve"> 381 Колбаса Филейбургская с ароматными пряностями 0,03 кг с/в ТМ Баварушка  ПОКОМ</v>
          </cell>
          <cell r="F104">
            <v>6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17</v>
          </cell>
          <cell r="F105">
            <v>2627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16</v>
          </cell>
          <cell r="F106">
            <v>410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13</v>
          </cell>
          <cell r="F107">
            <v>513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13</v>
          </cell>
          <cell r="F108">
            <v>303</v>
          </cell>
        </row>
        <row r="109">
          <cell r="A109" t="str">
            <v xml:space="preserve"> 405  Сардельки Сливушки ТМ Вязанка в оболочке айпил 0,33 кг. ПОКОМ</v>
          </cell>
          <cell r="D109">
            <v>3</v>
          </cell>
          <cell r="F109">
            <v>212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164</v>
          </cell>
          <cell r="F110">
            <v>3858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19</v>
          </cell>
          <cell r="F111">
            <v>10063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D112">
            <v>3</v>
          </cell>
          <cell r="F112">
            <v>186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D113">
            <v>3</v>
          </cell>
          <cell r="F113">
            <v>187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39.03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166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10</v>
          </cell>
          <cell r="F116">
            <v>550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505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D118">
            <v>1</v>
          </cell>
          <cell r="F118">
            <v>58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663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2</v>
          </cell>
          <cell r="F120">
            <v>276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190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F122">
            <v>194</v>
          </cell>
        </row>
        <row r="123">
          <cell r="A123" t="str">
            <v xml:space="preserve"> ВЫВЕДЕНА!!!300  Колбаса Сервелат Мясорубский ТМ Стародворье, в/у 0,35кг  ПОКОМ</v>
          </cell>
          <cell r="F123">
            <v>2</v>
          </cell>
        </row>
        <row r="124">
          <cell r="A124" t="str">
            <v>3215 ВЕТЧ.МЯСНАЯ Папа может п/о 0.4кг 8шт.    ОСТАНКИНО</v>
          </cell>
          <cell r="D124">
            <v>265</v>
          </cell>
          <cell r="F124">
            <v>265</v>
          </cell>
        </row>
        <row r="125">
          <cell r="A125" t="str">
            <v>3297 СЫТНЫЕ Папа может сар б/о мгс 1*3 СНГ  ОСТАНКИНО</v>
          </cell>
          <cell r="D125">
            <v>178.6</v>
          </cell>
          <cell r="F125">
            <v>178.6</v>
          </cell>
        </row>
        <row r="126">
          <cell r="A126" t="str">
            <v>3812 СОЧНЫЕ сос п/о мгс 2*2  ОСТАНКИНО</v>
          </cell>
          <cell r="D126">
            <v>1711</v>
          </cell>
          <cell r="F126">
            <v>1711</v>
          </cell>
        </row>
        <row r="127">
          <cell r="A127" t="str">
            <v>4063 МЯСНАЯ Папа может вар п/о_Л   ОСТАНКИНО</v>
          </cell>
          <cell r="D127">
            <v>2000.9</v>
          </cell>
          <cell r="F127">
            <v>2000.9</v>
          </cell>
        </row>
        <row r="128">
          <cell r="A128" t="str">
            <v>4117 ЭКСТРА Папа может с/к в/у_Л   ОСТАНКИНО</v>
          </cell>
          <cell r="D128">
            <v>21.5</v>
          </cell>
          <cell r="F128">
            <v>21.5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112.75</v>
          </cell>
          <cell r="F129">
            <v>112.75</v>
          </cell>
        </row>
        <row r="130">
          <cell r="A130" t="str">
            <v>4813 ФИЛЕЙНАЯ Папа может вар п/о_Л   ОСТАНКИНО</v>
          </cell>
          <cell r="D130">
            <v>452.75</v>
          </cell>
          <cell r="F130">
            <v>452.75</v>
          </cell>
        </row>
        <row r="131">
          <cell r="A131" t="str">
            <v>4993 САЛЯМИ ИТАЛЬЯНСКАЯ с/к в/у 1/250*8_120c ОСТАНКИНО</v>
          </cell>
          <cell r="D131">
            <v>437</v>
          </cell>
          <cell r="F131">
            <v>437</v>
          </cell>
        </row>
        <row r="132">
          <cell r="A132" t="str">
            <v>5246 ДОКТОРСКАЯ ПРЕМИУМ вар б/о мгс_30с ОСТАНКИНО</v>
          </cell>
          <cell r="D132">
            <v>33.1</v>
          </cell>
          <cell r="F132">
            <v>33.1</v>
          </cell>
        </row>
        <row r="133">
          <cell r="A133" t="str">
            <v>5247 РУССКАЯ ПРЕМИУМ вар б/о мгс_30с ОСТАНКИНО</v>
          </cell>
          <cell r="D133">
            <v>73.900000000000006</v>
          </cell>
          <cell r="F133">
            <v>73.900000000000006</v>
          </cell>
        </row>
        <row r="134">
          <cell r="A134" t="str">
            <v>5336 ОСОБАЯ вар п/о  ОСТАНКИНО</v>
          </cell>
          <cell r="D134">
            <v>696.58299999999997</v>
          </cell>
          <cell r="F134">
            <v>696.58299999999997</v>
          </cell>
        </row>
        <row r="135">
          <cell r="A135" t="str">
            <v>5337 ОСОБАЯ СО ШПИКОМ вар п/о  ОСТАНКИНО</v>
          </cell>
          <cell r="D135">
            <v>152.6</v>
          </cell>
          <cell r="F135">
            <v>152.6</v>
          </cell>
        </row>
        <row r="136">
          <cell r="A136" t="str">
            <v>5341 СЕРВЕЛАТ ОХОТНИЧИЙ в/к в/у  ОСТАНКИНО</v>
          </cell>
          <cell r="D136">
            <v>301.10000000000002</v>
          </cell>
          <cell r="F136">
            <v>301.10000000000002</v>
          </cell>
        </row>
        <row r="137">
          <cell r="A137" t="str">
            <v>5483 ЭКСТРА Папа может с/к в/у 1/250 8шт.   ОСТАНКИНО</v>
          </cell>
          <cell r="D137">
            <v>805</v>
          </cell>
          <cell r="F137">
            <v>805</v>
          </cell>
        </row>
        <row r="138">
          <cell r="A138" t="str">
            <v>5544 Сервелат Финский в/к в/у_45с НОВАЯ ОСТАНКИНО</v>
          </cell>
          <cell r="D138">
            <v>931.1</v>
          </cell>
          <cell r="F138">
            <v>931.1</v>
          </cell>
        </row>
        <row r="139">
          <cell r="A139" t="str">
            <v>5682 САЛЯМИ МЕЛКОЗЕРНЕНАЯ с/к в/у 1/120_60с   ОСТАНКИНО</v>
          </cell>
          <cell r="D139">
            <v>2054</v>
          </cell>
          <cell r="F139">
            <v>2054</v>
          </cell>
        </row>
        <row r="140">
          <cell r="A140" t="str">
            <v>5706 АРОМАТНАЯ Папа может с/к в/у 1/250 8шт.  ОСТАНКИНО</v>
          </cell>
          <cell r="D140">
            <v>786</v>
          </cell>
          <cell r="F140">
            <v>786</v>
          </cell>
        </row>
        <row r="141">
          <cell r="A141" t="str">
            <v>5708 ПОСОЛЬСКАЯ Папа может с/к в/у ОСТАНКИНО</v>
          </cell>
          <cell r="D141">
            <v>56.1</v>
          </cell>
          <cell r="F141">
            <v>56.1</v>
          </cell>
        </row>
        <row r="142">
          <cell r="A142" t="str">
            <v>5820 СЛИВОЧНЫЕ Папа может сос п/о мгс 2*2_45с   ОСТАНКИНО</v>
          </cell>
          <cell r="D142">
            <v>127.5</v>
          </cell>
          <cell r="F142">
            <v>127.5</v>
          </cell>
        </row>
        <row r="143">
          <cell r="A143" t="str">
            <v>5851 ЭКСТРА Папа может вар п/о   ОСТАНКИНО</v>
          </cell>
          <cell r="D143">
            <v>339.75</v>
          </cell>
          <cell r="F143">
            <v>339.75</v>
          </cell>
        </row>
        <row r="144">
          <cell r="A144" t="str">
            <v>5931 ОХОТНИЧЬЯ Папа может с/к в/у 1/220 8шт.   ОСТАНКИНО</v>
          </cell>
          <cell r="D144">
            <v>731</v>
          </cell>
          <cell r="F144">
            <v>731</v>
          </cell>
        </row>
        <row r="145">
          <cell r="A145" t="str">
            <v>5981 МОЛОЧНЫЕ ТРАДИЦ. сос п/о мгс 1*6_45с   ОСТАНКИНО</v>
          </cell>
          <cell r="D145">
            <v>169.7</v>
          </cell>
          <cell r="F145">
            <v>169.7</v>
          </cell>
        </row>
        <row r="146">
          <cell r="A146" t="str">
            <v>5982 МОЛОЧНЫЕ ТРАДИЦ. сос п/о мгс 0,6кг_СНГ  ОСТАНКИНО</v>
          </cell>
          <cell r="D146">
            <v>261</v>
          </cell>
          <cell r="F146">
            <v>261</v>
          </cell>
        </row>
        <row r="147">
          <cell r="A147" t="str">
            <v>6004 РАГУ СВИНОЕ 1кг 8шт.зам_120с ОСТАНКИНО</v>
          </cell>
          <cell r="D147">
            <v>41</v>
          </cell>
          <cell r="F147">
            <v>41</v>
          </cell>
        </row>
        <row r="148">
          <cell r="A148" t="str">
            <v>6025 ВЕТЧ.ФИРМЕННАЯ С ИНДЕЙКОЙ п/о   ОСТАНКИНО</v>
          </cell>
          <cell r="D148">
            <v>9</v>
          </cell>
          <cell r="F148">
            <v>9</v>
          </cell>
        </row>
        <row r="149">
          <cell r="A149" t="str">
            <v>6041 МОЛОЧНЫЕ К ЗАВТРАКУ сос п/о мгс 1*3  ОСТАНКИНО</v>
          </cell>
          <cell r="D149">
            <v>297.8</v>
          </cell>
          <cell r="F149">
            <v>297.8</v>
          </cell>
        </row>
        <row r="150">
          <cell r="A150" t="str">
            <v>6042 МОЛОЧНЫЕ К ЗАВТРАКУ сос п/о в/у 0.4кг   ОСТАНКИНО</v>
          </cell>
          <cell r="D150">
            <v>924</v>
          </cell>
          <cell r="F150">
            <v>924</v>
          </cell>
        </row>
        <row r="151">
          <cell r="A151" t="str">
            <v>6113 СОЧНЫЕ сос п/о мгс 1*6_Ашан  ОСТАНКИНО</v>
          </cell>
          <cell r="D151">
            <v>1717.8</v>
          </cell>
          <cell r="F151">
            <v>1717.8</v>
          </cell>
        </row>
        <row r="152">
          <cell r="A152" t="str">
            <v>6123 МОЛОЧНЫЕ КЛАССИЧЕСКИЕ ПМ сос п/о мгс 2*4   ОСТАНКИНО</v>
          </cell>
          <cell r="D152">
            <v>602.1</v>
          </cell>
          <cell r="F152">
            <v>602.1</v>
          </cell>
        </row>
        <row r="153">
          <cell r="A153" t="str">
            <v>6144 МОЛОЧНЫЕ ТРАДИЦ сос п/о в/у 1/360 (1+1) ОСТАНКИНО</v>
          </cell>
          <cell r="D153">
            <v>159</v>
          </cell>
          <cell r="F153">
            <v>159</v>
          </cell>
        </row>
        <row r="154">
          <cell r="A154" t="str">
            <v>6213 СЕРВЕЛАТ ФИНСКИЙ СН в/к в/у 0.35кг 8шт.  ОСТАНКИНО</v>
          </cell>
          <cell r="D154">
            <v>244</v>
          </cell>
          <cell r="F154">
            <v>244</v>
          </cell>
        </row>
        <row r="155">
          <cell r="A155" t="str">
            <v>6215 СЕРВЕЛАТ ОРЕХОВЫЙ СН в/к в/у 0.35кг 8шт  ОСТАНКИНО</v>
          </cell>
          <cell r="D155">
            <v>233</v>
          </cell>
          <cell r="F155">
            <v>233</v>
          </cell>
        </row>
        <row r="156">
          <cell r="A156" t="str">
            <v>6217 ШПИКАЧКИ ДОМАШНИЕ СН п/о мгс 0.4кг 8шт.  ОСТАНКИНО</v>
          </cell>
          <cell r="D156">
            <v>108</v>
          </cell>
          <cell r="F156">
            <v>108</v>
          </cell>
        </row>
        <row r="157">
          <cell r="A157" t="str">
            <v>6221 НЕАПОЛИТАНСКИЙ ДУЭТ с/к с/н мгс 1/90  ОСТАНКИНО</v>
          </cell>
          <cell r="D157">
            <v>308</v>
          </cell>
          <cell r="F157">
            <v>308</v>
          </cell>
        </row>
        <row r="158">
          <cell r="A158" t="str">
            <v>6225 ИМПЕРСКАЯ И БАЛЫКОВАЯ в/к с/н мгс 1/90  ОСТАНКИНО</v>
          </cell>
          <cell r="D158">
            <v>248</v>
          </cell>
          <cell r="F158">
            <v>248</v>
          </cell>
        </row>
        <row r="159">
          <cell r="A159" t="str">
            <v>6228 МЯСНОЕ АССОРТИ к/з с/н мгс 1/90 10шт.  ОСТАНКИНО</v>
          </cell>
          <cell r="D159">
            <v>455</v>
          </cell>
          <cell r="F159">
            <v>455</v>
          </cell>
        </row>
        <row r="160">
          <cell r="A160" t="str">
            <v>6233 БУЖЕНИНА ЗАПЕЧЕННАЯ с/н в/у 1/100 10шт.  ОСТАНКИНО</v>
          </cell>
          <cell r="D160">
            <v>30</v>
          </cell>
          <cell r="F160">
            <v>30</v>
          </cell>
        </row>
        <row r="161">
          <cell r="A161" t="str">
            <v>6241 ХОТ-ДОГ Папа может сос п/о мгс 0.38кг  ОСТАНКИНО</v>
          </cell>
          <cell r="D161">
            <v>101</v>
          </cell>
          <cell r="F161">
            <v>101</v>
          </cell>
        </row>
        <row r="162">
          <cell r="A162" t="str">
            <v>6247 ДОМАШНЯЯ Папа может вар п/о 0,4кг 8шт.  ОСТАНКИНО</v>
          </cell>
          <cell r="D162">
            <v>150</v>
          </cell>
          <cell r="F162">
            <v>150</v>
          </cell>
        </row>
        <row r="163">
          <cell r="A163" t="str">
            <v>6268 ГОВЯЖЬЯ Папа может вар п/о 0,4кг 8 шт.  ОСТАНКИНО</v>
          </cell>
          <cell r="D163">
            <v>265</v>
          </cell>
          <cell r="F163">
            <v>265</v>
          </cell>
        </row>
        <row r="164">
          <cell r="A164" t="str">
            <v>6281 СВИНИНА ДЕЛИКАТ. к/в мл/к в/у 0.3кг 45с  ОСТАНКИНО</v>
          </cell>
          <cell r="D164">
            <v>487</v>
          </cell>
          <cell r="F164">
            <v>487</v>
          </cell>
        </row>
        <row r="165">
          <cell r="A165" t="str">
            <v>6297 ФИЛЕЙНЫЕ сос ц/о в/у 1/270 12шт_45с  ОСТАНКИНО</v>
          </cell>
          <cell r="D165">
            <v>2502</v>
          </cell>
          <cell r="F165">
            <v>2502</v>
          </cell>
        </row>
        <row r="166">
          <cell r="A166" t="str">
            <v>6302 БАЛЫКОВАЯ СН в/к в/у 0.35кг 8шт.  ОСТАНКИНО</v>
          </cell>
          <cell r="D166">
            <v>292</v>
          </cell>
          <cell r="F166">
            <v>292</v>
          </cell>
        </row>
        <row r="167">
          <cell r="A167" t="str">
            <v>6303 МЯСНЫЕ Папа может сос п/о мгс 1.5*3  ОСТАНКИНО</v>
          </cell>
          <cell r="D167">
            <v>239.9</v>
          </cell>
          <cell r="F167">
            <v>239.9</v>
          </cell>
        </row>
        <row r="168">
          <cell r="A168" t="str">
            <v>6325 ДОКТОРСКАЯ ПРЕМИУМ вар п/о 0.4кг 8шт.  ОСТАНКИНО</v>
          </cell>
          <cell r="D168">
            <v>622</v>
          </cell>
          <cell r="F168">
            <v>622</v>
          </cell>
        </row>
        <row r="169">
          <cell r="A169" t="str">
            <v>6333 МЯСНАЯ Папа может вар п/о 0.4кг 8шт.  ОСТАНКИНО</v>
          </cell>
          <cell r="D169">
            <v>7351</v>
          </cell>
          <cell r="F169">
            <v>7351</v>
          </cell>
        </row>
        <row r="170">
          <cell r="A170" t="str">
            <v>6353 ЭКСТРА Папа может вар п/о 0.4кг 8шт.  ОСТАНКИНО</v>
          </cell>
          <cell r="D170">
            <v>1487</v>
          </cell>
          <cell r="F170">
            <v>1487</v>
          </cell>
        </row>
        <row r="171">
          <cell r="A171" t="str">
            <v>6392 ФИЛЕЙНАЯ Папа может вар п/о 0.4кг. ОСТАНКИНО</v>
          </cell>
          <cell r="D171">
            <v>4904</v>
          </cell>
          <cell r="F171">
            <v>4904</v>
          </cell>
        </row>
        <row r="172">
          <cell r="A172" t="str">
            <v>6427 КЛАССИЧЕСКАЯ ПМ вар п/о 0.35кг 8шт. ОСТАНКИНО</v>
          </cell>
          <cell r="D172">
            <v>930</v>
          </cell>
          <cell r="F172">
            <v>930</v>
          </cell>
        </row>
        <row r="173">
          <cell r="A173" t="str">
            <v>6438 БОГАТЫРСКИЕ Папа Может сос п/о в/у 0,3кг  ОСТАНКИНО</v>
          </cell>
          <cell r="D173">
            <v>409</v>
          </cell>
          <cell r="F173">
            <v>409</v>
          </cell>
        </row>
        <row r="174">
          <cell r="A174" t="str">
            <v>6450 БЕКОН с/к с/н в/у 1/100 10шт.  ОСТАНКИНО</v>
          </cell>
          <cell r="D174">
            <v>468</v>
          </cell>
          <cell r="F174">
            <v>468</v>
          </cell>
        </row>
        <row r="175">
          <cell r="A175" t="str">
            <v>6453 ЭКСТРА Папа может с/к с/н в/у 1/100 14шт.   ОСТАНКИНО</v>
          </cell>
          <cell r="D175">
            <v>914</v>
          </cell>
          <cell r="F175">
            <v>914</v>
          </cell>
        </row>
        <row r="176">
          <cell r="A176" t="str">
            <v>6454 АРОМАТНАЯ с/к с/н в/у 1/100 14шт.  ОСТАНКИНО</v>
          </cell>
          <cell r="D176">
            <v>672</v>
          </cell>
          <cell r="F176">
            <v>672</v>
          </cell>
        </row>
        <row r="177">
          <cell r="A177" t="str">
            <v>6475 С СЫРОМ Папа может сос ц/о мгс 0.4кг6шт  ОСТАНКИНО</v>
          </cell>
          <cell r="D177">
            <v>131</v>
          </cell>
          <cell r="F177">
            <v>131</v>
          </cell>
        </row>
        <row r="178">
          <cell r="A178" t="str">
            <v>6521 СЕРВЕЛАТ ФИНСКИЙ СН в/к п/о 0.6кг 6шт.  ОСТАНКИНО</v>
          </cell>
          <cell r="D178">
            <v>3</v>
          </cell>
          <cell r="F178">
            <v>3</v>
          </cell>
        </row>
        <row r="179">
          <cell r="A179" t="str">
            <v>6527 ШПИКАЧКИ СОЧНЫЕ ПМ сар б/о мгс 1*3 45с ОСТАНКИНО</v>
          </cell>
          <cell r="D179">
            <v>403.7</v>
          </cell>
          <cell r="F179">
            <v>403.7</v>
          </cell>
        </row>
        <row r="180">
          <cell r="A180" t="str">
            <v>6562 СЕРВЕЛАТ КАРЕЛЬСКИЙ СН в/к в/у 0,28кг  ОСТАНКИНО</v>
          </cell>
          <cell r="D180">
            <v>393</v>
          </cell>
          <cell r="F180">
            <v>393</v>
          </cell>
        </row>
        <row r="181">
          <cell r="A181" t="str">
            <v>6563 СЛИВОЧНЫЕ СН сос п/о мгс 1*6  ОСТАНКИНО</v>
          </cell>
          <cell r="D181">
            <v>57.1</v>
          </cell>
          <cell r="F181">
            <v>57.1</v>
          </cell>
        </row>
        <row r="182">
          <cell r="A182" t="str">
            <v>6593 ДОКТОРСКАЯ СН вар п/о 0.45кг 8шт.  ОСТАНКИНО</v>
          </cell>
          <cell r="D182">
            <v>143</v>
          </cell>
          <cell r="F182">
            <v>143</v>
          </cell>
        </row>
        <row r="183">
          <cell r="A183" t="str">
            <v>6595 МОЛОЧНАЯ СН вар п/о 0.45кг 8шт.  ОСТАНКИНО</v>
          </cell>
          <cell r="D183">
            <v>152</v>
          </cell>
          <cell r="F183">
            <v>152</v>
          </cell>
        </row>
        <row r="184">
          <cell r="A184" t="str">
            <v>6597 РУССКАЯ СН вар п/о 0.45кг 8шт.  ОСТАНКИНО</v>
          </cell>
          <cell r="D184">
            <v>89</v>
          </cell>
          <cell r="F184">
            <v>89</v>
          </cell>
        </row>
        <row r="185">
          <cell r="A185" t="str">
            <v>6601 ГОВЯЖЬИ СН сос п/о мгс 1*6  ОСТАНКИНО</v>
          </cell>
          <cell r="D185">
            <v>185.3</v>
          </cell>
          <cell r="F185">
            <v>185.3</v>
          </cell>
        </row>
        <row r="186">
          <cell r="A186" t="str">
            <v>6602 БАВАРСКИЕ ПМ сос ц/о мгс 0,35кг 8шт.  ОСТАНКИНО</v>
          </cell>
          <cell r="D186">
            <v>745</v>
          </cell>
          <cell r="F186">
            <v>745</v>
          </cell>
        </row>
        <row r="187">
          <cell r="A187" t="str">
            <v>6645 ВЕТЧ.КЛАССИЧЕСКАЯ СН п/о 0.8кг 4шт.  ОСТАНКИНО</v>
          </cell>
          <cell r="D187">
            <v>72</v>
          </cell>
          <cell r="F187">
            <v>72</v>
          </cell>
        </row>
        <row r="188">
          <cell r="A188" t="str">
            <v>6658 АРОМАТНАЯ С ЧЕСНОЧКОМ СН в/к мтс 0.330кг  ОСТАНКИНО</v>
          </cell>
          <cell r="D188">
            <v>106</v>
          </cell>
          <cell r="F188">
            <v>106</v>
          </cell>
        </row>
        <row r="189">
          <cell r="A189" t="str">
            <v>6661 СОЧНЫЙ ГРИЛЬ ПМ сос п/о мгс 1.5*4_Маяк  ОСТАНКИНО</v>
          </cell>
          <cell r="D189">
            <v>61</v>
          </cell>
          <cell r="F189">
            <v>61</v>
          </cell>
        </row>
        <row r="190">
          <cell r="A190" t="str">
            <v>6666 БОЯНСКАЯ Папа может п/к в/у 0,28кг 8 шт. ОСТАНКИНО</v>
          </cell>
          <cell r="D190">
            <v>1316</v>
          </cell>
          <cell r="F190">
            <v>1316</v>
          </cell>
        </row>
        <row r="191">
          <cell r="A191" t="str">
            <v>6669 ВЕНСКАЯ САЛЯМИ п/к в/у 0.28кг 8шт  ОСТАНКИНО</v>
          </cell>
          <cell r="D191">
            <v>517</v>
          </cell>
          <cell r="F191">
            <v>517</v>
          </cell>
        </row>
        <row r="192">
          <cell r="A192" t="str">
            <v>6683 СЕРВЕЛАТ ЗЕРНИСТЫЙ ПМ в/к в/у 0,35кг  ОСТАНКИНО</v>
          </cell>
          <cell r="D192">
            <v>2184</v>
          </cell>
          <cell r="F192">
            <v>2184</v>
          </cell>
        </row>
        <row r="193">
          <cell r="A193" t="str">
            <v>6684 СЕРВЕЛАТ КАРЕЛЬСКИЙ ПМ в/к в/у 0.28кг  ОСТАНКИНО</v>
          </cell>
          <cell r="D193">
            <v>1578</v>
          </cell>
          <cell r="F193">
            <v>1578</v>
          </cell>
        </row>
        <row r="194">
          <cell r="A194" t="str">
            <v>6689 СЕРВЕЛАТ ОХОТНИЧИЙ ПМ в/к в/у 0,35кг 8шт  ОСТАНКИНО</v>
          </cell>
          <cell r="D194">
            <v>6104</v>
          </cell>
          <cell r="F194">
            <v>6104</v>
          </cell>
        </row>
        <row r="195">
          <cell r="A195" t="str">
            <v>6692 СЕРВЕЛАТ ПРИМА в/к в/у 0.28кг 8шт.  ОСТАНКИНО</v>
          </cell>
          <cell r="D195">
            <v>549</v>
          </cell>
          <cell r="F195">
            <v>549</v>
          </cell>
        </row>
        <row r="196">
          <cell r="A196" t="str">
            <v>6697 СЕРВЕЛАТ ФИНСКИЙ ПМ в/к в/у 0,35кг 8шт.  ОСТАНКИНО</v>
          </cell>
          <cell r="D196">
            <v>6422</v>
          </cell>
          <cell r="F196">
            <v>6422</v>
          </cell>
        </row>
        <row r="197">
          <cell r="A197" t="str">
            <v>6713 СОЧНЫЙ ГРИЛЬ ПМ сос п/о мгс 0.41кг 8шт.  ОСТАНКИНО</v>
          </cell>
          <cell r="D197">
            <v>1536</v>
          </cell>
          <cell r="F197">
            <v>1536</v>
          </cell>
        </row>
        <row r="198">
          <cell r="A198" t="str">
            <v>6716 ОСОБАЯ Коровино (в сетке) 0.5кг 8шт.  ОСТАНКИНО</v>
          </cell>
          <cell r="D198">
            <v>517</v>
          </cell>
          <cell r="F198">
            <v>574</v>
          </cell>
        </row>
        <row r="199">
          <cell r="A199" t="str">
            <v>6717 ДОКТОРСКАЯ ОРИГИН. ц/о в/у 0.5кг 6шт.  ОСТАНКИНО</v>
          </cell>
          <cell r="D199">
            <v>1</v>
          </cell>
          <cell r="F199">
            <v>1</v>
          </cell>
        </row>
        <row r="200">
          <cell r="A200" t="str">
            <v>6722 СОЧНЫЕ ПМ сос п/о мгс 0,41кг 10шт.  ОСТАНКИНО</v>
          </cell>
          <cell r="D200">
            <v>6182</v>
          </cell>
          <cell r="F200">
            <v>6182</v>
          </cell>
        </row>
        <row r="201">
          <cell r="A201" t="str">
            <v>6726 СЛИВОЧНЫЕ ПМ сос п/о мгс 0.41кг 10шт.  ОСТАНКИНО</v>
          </cell>
          <cell r="D201">
            <v>2555</v>
          </cell>
          <cell r="F201">
            <v>2555</v>
          </cell>
        </row>
        <row r="202">
          <cell r="A202" t="str">
            <v>6734 ОСОБАЯ СО ШПИКОМ Коровино (в сетке) 0,5кг ОСТАНКИНО</v>
          </cell>
          <cell r="D202">
            <v>83</v>
          </cell>
          <cell r="F202">
            <v>83</v>
          </cell>
        </row>
        <row r="203">
          <cell r="A203" t="str">
            <v>6750 МОЛОЧНЫЕ ГОСТ СН сос п/о мгс 0,41 кг 10шт ОСТАНКИНО</v>
          </cell>
          <cell r="D203">
            <v>112</v>
          </cell>
          <cell r="F203">
            <v>112</v>
          </cell>
        </row>
        <row r="204">
          <cell r="A204" t="str">
            <v>6751 СЛИВОЧНЫЕ СН сос п/о мгс 0,41кг 10шт.  ОСТАНКИНО</v>
          </cell>
          <cell r="D204">
            <v>216</v>
          </cell>
          <cell r="F204">
            <v>216</v>
          </cell>
        </row>
        <row r="205">
          <cell r="A205" t="str">
            <v>6756 ВЕТЧ.ЛЮБИТЕЛЬСКАЯ п/о  ОСТАНКИНО</v>
          </cell>
          <cell r="D205">
            <v>207.8</v>
          </cell>
          <cell r="F205">
            <v>207.8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113</v>
          </cell>
          <cell r="F206">
            <v>115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204</v>
          </cell>
          <cell r="F207">
            <v>206</v>
          </cell>
        </row>
        <row r="208">
          <cell r="A208" t="str">
            <v>БОНУС Z-ОСОБАЯ Коровино вар п/о (5324)  ОСТАНКИНО</v>
          </cell>
          <cell r="D208">
            <v>60</v>
          </cell>
          <cell r="F208">
            <v>60</v>
          </cell>
        </row>
        <row r="209">
          <cell r="A209" t="str">
            <v>БОНУС Z-ОСОБАЯ Коровино вар п/о 0.5кг_СНГ (6305)  ОСТАНКИНО</v>
          </cell>
          <cell r="D209">
            <v>24</v>
          </cell>
          <cell r="F209">
            <v>24</v>
          </cell>
        </row>
        <row r="210">
          <cell r="A210" t="str">
            <v>БОНУС СОЧНЫЕ сос п/о мгс 0.41кг_UZ (6087)  ОСТАНКИНО</v>
          </cell>
          <cell r="D210">
            <v>862</v>
          </cell>
          <cell r="F210">
            <v>862</v>
          </cell>
        </row>
        <row r="211">
          <cell r="A211" t="str">
            <v>БОНУС СОЧНЫЕ сос п/о мгс 1*6_UZ (6088)  ОСТАНКИНО</v>
          </cell>
          <cell r="D211">
            <v>349</v>
          </cell>
          <cell r="F211">
            <v>349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1257</v>
          </cell>
        </row>
        <row r="213">
          <cell r="A213" t="str">
            <v>БОНУС_283  Сосиски Сочинки, ВЕС, ТМ Стародворье ПОКОМ</v>
          </cell>
          <cell r="F213">
            <v>359.07100000000003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285.416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424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531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7</v>
          </cell>
          <cell r="F217">
            <v>7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F218">
            <v>188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347</v>
          </cell>
        </row>
        <row r="220">
          <cell r="A220" t="str">
            <v>БОНУС_Сервелат Фирменый в/к 0,10 кг.шт. нарезка (лоток с ср.защ.атм.)  СПК</v>
          </cell>
          <cell r="D220">
            <v>61</v>
          </cell>
          <cell r="F220">
            <v>61</v>
          </cell>
        </row>
        <row r="221">
          <cell r="A221" t="str">
            <v>Бутербродная вареная 0,47 кг шт.  СПК</v>
          </cell>
          <cell r="D221">
            <v>49</v>
          </cell>
          <cell r="F221">
            <v>49</v>
          </cell>
        </row>
        <row r="222">
          <cell r="A222" t="str">
            <v>Вацлавская вареная 400 гр.шт.  СПК</v>
          </cell>
          <cell r="D222">
            <v>36</v>
          </cell>
          <cell r="F222">
            <v>36</v>
          </cell>
        </row>
        <row r="223">
          <cell r="A223" t="str">
            <v>Вацлавская вареная ВЕС СПК</v>
          </cell>
          <cell r="D223">
            <v>1</v>
          </cell>
          <cell r="F223">
            <v>1</v>
          </cell>
        </row>
        <row r="224">
          <cell r="A224" t="str">
            <v>Вацлавская п/к (черева) 390 гр.шт. термоус.пак  СПК</v>
          </cell>
          <cell r="D224">
            <v>51</v>
          </cell>
          <cell r="F224">
            <v>51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4</v>
          </cell>
          <cell r="F225">
            <v>308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607</v>
          </cell>
          <cell r="F226">
            <v>2362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912</v>
          </cell>
          <cell r="F227">
            <v>2023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436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52</v>
          </cell>
          <cell r="F229">
            <v>52</v>
          </cell>
        </row>
        <row r="230">
          <cell r="A230" t="str">
            <v>Дельгаро с/в "Эликатессе" 140 гр.шт.  СПК</v>
          </cell>
          <cell r="D230">
            <v>87</v>
          </cell>
          <cell r="F230">
            <v>87</v>
          </cell>
        </row>
        <row r="231">
          <cell r="A231" t="str">
            <v>Деревенская рубленая вареная 350 гр.шт. термоус. пак.  СПК</v>
          </cell>
          <cell r="D231">
            <v>1</v>
          </cell>
          <cell r="F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212</v>
          </cell>
          <cell r="F232">
            <v>212</v>
          </cell>
        </row>
        <row r="233">
          <cell r="A233" t="str">
            <v>Докторская вареная в/с 0,47 кг шт.  СПК</v>
          </cell>
          <cell r="D233">
            <v>37</v>
          </cell>
          <cell r="F233">
            <v>37</v>
          </cell>
        </row>
        <row r="234">
          <cell r="A234" t="str">
            <v>Докторская вареная термоус.пак. "Высокий вкус"  СПК</v>
          </cell>
          <cell r="D234">
            <v>108</v>
          </cell>
          <cell r="F234">
            <v>108</v>
          </cell>
        </row>
        <row r="235">
          <cell r="A235" t="str">
            <v>Жар-боллы с курочкой и сыром, ВЕС ТМ Зареченские  ПОКОМ</v>
          </cell>
          <cell r="D235">
            <v>3</v>
          </cell>
          <cell r="F235">
            <v>171.70099999999999</v>
          </cell>
        </row>
        <row r="236">
          <cell r="A236" t="str">
            <v>Жар-ладушки с мясом ТМ Зареченские ВЕС ПОКОМ</v>
          </cell>
          <cell r="D236">
            <v>3.7</v>
          </cell>
          <cell r="F236">
            <v>319.80500000000001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44.4</v>
          </cell>
        </row>
        <row r="238">
          <cell r="A238" t="str">
            <v>Жар-ладушки с яблоком и грушей ТМ Зареченские ВЕС ПОКОМ</v>
          </cell>
          <cell r="F238">
            <v>38.601999999999997</v>
          </cell>
        </row>
        <row r="239">
          <cell r="A239" t="str">
            <v>ЖАР-мени ВЕС ТМ Зареченские  ПОКОМ</v>
          </cell>
          <cell r="F239">
            <v>144.501</v>
          </cell>
        </row>
        <row r="240">
          <cell r="A240" t="str">
            <v>Карбонад Юбилейный 0,13кг нар.д/ф шт. СПК</v>
          </cell>
          <cell r="D240">
            <v>35</v>
          </cell>
          <cell r="F240">
            <v>35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</v>
          </cell>
          <cell r="F241">
            <v>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1</v>
          </cell>
          <cell r="F242">
            <v>1</v>
          </cell>
        </row>
        <row r="243">
          <cell r="A243" t="str">
            <v>Классика с/к 235 гр.шт. "Высокий вкус"  СПК</v>
          </cell>
          <cell r="D243">
            <v>125</v>
          </cell>
          <cell r="F243">
            <v>125</v>
          </cell>
        </row>
        <row r="244">
          <cell r="A244" t="str">
            <v>Классическая с/к "Сибирский стандарт" 560 гр.шт.  СПК</v>
          </cell>
          <cell r="D244">
            <v>3996</v>
          </cell>
          <cell r="F244">
            <v>5196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473</v>
          </cell>
          <cell r="F245">
            <v>473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513</v>
          </cell>
          <cell r="F246">
            <v>465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132</v>
          </cell>
          <cell r="F247">
            <v>132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19</v>
          </cell>
          <cell r="F248">
            <v>19</v>
          </cell>
        </row>
        <row r="249">
          <cell r="A249" t="str">
            <v>Коньячная с/к 0,10 кг.шт. нарезка (лоток с ср.зад.атм.) "Высокий вкус"  СПК</v>
          </cell>
          <cell r="D249">
            <v>128</v>
          </cell>
          <cell r="F249">
            <v>128</v>
          </cell>
        </row>
        <row r="250">
          <cell r="A250" t="str">
            <v>Краковская п/к (черева) 390 гр.шт. термоус.пак. СПК</v>
          </cell>
          <cell r="D250">
            <v>23</v>
          </cell>
          <cell r="F250">
            <v>23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4</v>
          </cell>
          <cell r="F251">
            <v>524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556</v>
          </cell>
          <cell r="F252">
            <v>1489</v>
          </cell>
        </row>
        <row r="253">
          <cell r="A253" t="str">
            <v>Ла Фаворте с/в "Эликатессе" 140 гр.шт.  СПК</v>
          </cell>
          <cell r="D253">
            <v>104</v>
          </cell>
          <cell r="F253">
            <v>104</v>
          </cell>
        </row>
        <row r="254">
          <cell r="A254" t="str">
            <v>Ливерная Печеночная "Просто выгодно" 0,3 кг.шт.  СПК</v>
          </cell>
          <cell r="D254">
            <v>154</v>
          </cell>
          <cell r="F254">
            <v>154</v>
          </cell>
        </row>
        <row r="255">
          <cell r="A255" t="str">
            <v>Любительская вареная термоус.пак. "Высокий вкус"  СПК</v>
          </cell>
          <cell r="D255">
            <v>120</v>
          </cell>
          <cell r="F255">
            <v>120</v>
          </cell>
        </row>
        <row r="256">
          <cell r="A256" t="str">
            <v>Мини-сосиски в тесте "Фрайпики" 1,8кг ВЕС, ТМ Зареченские  ПОКОМ</v>
          </cell>
          <cell r="F256">
            <v>46.404000000000003</v>
          </cell>
        </row>
        <row r="257">
          <cell r="A257" t="str">
            <v>Мини-сосиски в тесте "Фрайпики" 3,7кг ВЕС,  ПОКОМ</v>
          </cell>
          <cell r="F257">
            <v>3.7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174</v>
          </cell>
        </row>
        <row r="259">
          <cell r="A259" t="str">
            <v>Мусульманская вареная "Просто выгодно"  СПК</v>
          </cell>
          <cell r="D259">
            <v>4</v>
          </cell>
          <cell r="F259">
            <v>4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13</v>
          </cell>
          <cell r="F261">
            <v>2274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1682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14</v>
          </cell>
          <cell r="F263">
            <v>1834</v>
          </cell>
        </row>
        <row r="264">
          <cell r="A264" t="str">
            <v>Наггетсы с куриным филе и сыром ТМ Вязанка 0,25 кг ПОКОМ</v>
          </cell>
          <cell r="D264">
            <v>11</v>
          </cell>
          <cell r="F264">
            <v>584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329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19</v>
          </cell>
          <cell r="F266">
            <v>19</v>
          </cell>
        </row>
        <row r="267">
          <cell r="A267" t="str">
            <v>Оригинальная с перцем с/к  СПК</v>
          </cell>
          <cell r="D267">
            <v>312.45</v>
          </cell>
          <cell r="F267">
            <v>912.45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3204</v>
          </cell>
          <cell r="F268">
            <v>3904</v>
          </cell>
        </row>
        <row r="269">
          <cell r="A269" t="str">
            <v>Особая вареная  СПК</v>
          </cell>
          <cell r="D269">
            <v>12.5</v>
          </cell>
          <cell r="F269">
            <v>12.5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349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108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3</v>
          </cell>
          <cell r="F274">
            <v>816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255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891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970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176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485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2096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10</v>
          </cell>
          <cell r="F281">
            <v>1259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1155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421</v>
          </cell>
          <cell r="F283">
            <v>2773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9</v>
          </cell>
          <cell r="F284">
            <v>1004</v>
          </cell>
        </row>
        <row r="285">
          <cell r="A285" t="str">
            <v>Пельмени Левантские ТМ Особый рецепт 0,8 кг  ПОКОМ</v>
          </cell>
          <cell r="F285">
            <v>4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126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17</v>
          </cell>
          <cell r="F287">
            <v>1195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231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15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545.00199999999995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644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722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12</v>
          </cell>
          <cell r="F296">
            <v>12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43</v>
          </cell>
          <cell r="F297">
            <v>43</v>
          </cell>
        </row>
        <row r="298">
          <cell r="A298" t="str">
            <v>Плавленый Сыр 45% "С грибами" СТМ "ПапаМожет 180гр  ОСТАНКИНО</v>
          </cell>
          <cell r="D298">
            <v>39</v>
          </cell>
          <cell r="F298">
            <v>39</v>
          </cell>
        </row>
        <row r="299">
          <cell r="A299" t="str">
            <v>По-Австрийски с/к 260 гр.шт. "Высокий вкус"  СПК</v>
          </cell>
          <cell r="D299">
            <v>124</v>
          </cell>
          <cell r="F299">
            <v>124</v>
          </cell>
        </row>
        <row r="300">
          <cell r="A300" t="str">
            <v>Покровская вареная 0,47 кг шт.  СПК</v>
          </cell>
          <cell r="D300">
            <v>27</v>
          </cell>
          <cell r="F300">
            <v>27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61</v>
          </cell>
          <cell r="F301">
            <v>61</v>
          </cell>
        </row>
        <row r="302">
          <cell r="A302" t="str">
            <v>Салями Трюфель с/в "Эликатессе" 0,16 кг.шт.  СПК</v>
          </cell>
          <cell r="D302">
            <v>81</v>
          </cell>
          <cell r="F302">
            <v>81</v>
          </cell>
        </row>
        <row r="303">
          <cell r="A303" t="str">
            <v>Салями Финская с/к 235 гр.шт. "Высокий вкус"  СПК</v>
          </cell>
          <cell r="D303">
            <v>92</v>
          </cell>
          <cell r="F303">
            <v>92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199</v>
          </cell>
          <cell r="F304">
            <v>519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122</v>
          </cell>
          <cell r="F305">
            <v>352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21</v>
          </cell>
          <cell r="F306">
            <v>21</v>
          </cell>
        </row>
        <row r="307">
          <cell r="A307" t="str">
            <v>Семейная с чесночком вареная (СПК+СКМ)  СПК</v>
          </cell>
          <cell r="D307">
            <v>375</v>
          </cell>
          <cell r="F307">
            <v>375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11</v>
          </cell>
          <cell r="F309">
            <v>11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24</v>
          </cell>
          <cell r="F310">
            <v>24</v>
          </cell>
        </row>
        <row r="311">
          <cell r="A311" t="str">
            <v>Сервелат Финский в/к 0,38 кг.шт. термофор.пак.  СПК</v>
          </cell>
          <cell r="D311">
            <v>14</v>
          </cell>
          <cell r="F311">
            <v>14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79</v>
          </cell>
          <cell r="F312">
            <v>79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245</v>
          </cell>
          <cell r="F313">
            <v>245</v>
          </cell>
        </row>
        <row r="314">
          <cell r="A314" t="str">
            <v>Сибирская особая с/к 0,235 кг шт.  СПК</v>
          </cell>
          <cell r="D314">
            <v>259</v>
          </cell>
          <cell r="F314">
            <v>609</v>
          </cell>
        </row>
        <row r="315">
          <cell r="A315" t="str">
            <v>Славянская п/к 0,38 кг шт.термофор.пак.  СПК</v>
          </cell>
          <cell r="D315">
            <v>13</v>
          </cell>
          <cell r="F315">
            <v>13</v>
          </cell>
        </row>
        <row r="316">
          <cell r="A316" t="str">
            <v>Смак-мени с картофелем и сочной грудинкой ТМ Зареченские ПОКОМ</v>
          </cell>
          <cell r="D316">
            <v>3</v>
          </cell>
          <cell r="F316">
            <v>39</v>
          </cell>
        </row>
        <row r="317">
          <cell r="A317" t="str">
            <v>Смак-мени с мясом ТМ Зареченские ПОКОМ</v>
          </cell>
          <cell r="F317">
            <v>28</v>
          </cell>
        </row>
        <row r="318">
          <cell r="A318" t="str">
            <v>Смаколадьи с яблоком и грушей ТМ Зареченские,0,9 кг ПОКОМ</v>
          </cell>
          <cell r="D318">
            <v>3</v>
          </cell>
          <cell r="F318">
            <v>23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312</v>
          </cell>
          <cell r="F320">
            <v>412</v>
          </cell>
        </row>
        <row r="321">
          <cell r="A321" t="str">
            <v>Сосиски "Молочные" 0,36 кг.шт. вак.упак.  СПК</v>
          </cell>
          <cell r="D321">
            <v>34</v>
          </cell>
          <cell r="F321">
            <v>34</v>
          </cell>
        </row>
        <row r="322">
          <cell r="A322" t="str">
            <v>Сосиски Классические (в ср.защ.атм.) СПК</v>
          </cell>
          <cell r="D322">
            <v>18</v>
          </cell>
          <cell r="F322">
            <v>18</v>
          </cell>
        </row>
        <row r="323">
          <cell r="A323" t="str">
            <v>Сосиски Мусульманские "Просто выгодно" (в ср.защ.атм.)  СПК</v>
          </cell>
          <cell r="D323">
            <v>36</v>
          </cell>
          <cell r="F323">
            <v>36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27</v>
          </cell>
          <cell r="F326">
            <v>27</v>
          </cell>
        </row>
        <row r="327">
          <cell r="A327" t="str">
            <v>Сочный мегачебурек ТМ Зареченские ВЕС ПОКОМ</v>
          </cell>
          <cell r="F327">
            <v>39.22</v>
          </cell>
        </row>
        <row r="328">
          <cell r="A328" t="str">
            <v>Сыр "Пармезан" 40% колотый 100 гр  ОСТАНКИНО</v>
          </cell>
          <cell r="D328">
            <v>6</v>
          </cell>
          <cell r="F328">
            <v>6</v>
          </cell>
        </row>
        <row r="329">
          <cell r="A329" t="str">
            <v>Сыр "Пармезан" 40% кусок 180 гр  ОСТАНКИНО</v>
          </cell>
          <cell r="D329">
            <v>98</v>
          </cell>
          <cell r="F329">
            <v>98</v>
          </cell>
        </row>
        <row r="330">
          <cell r="A330" t="str">
            <v>Сыр Боккончини копченый 40% 100 гр.  ОСТАНКИНО</v>
          </cell>
          <cell r="D330">
            <v>58</v>
          </cell>
          <cell r="F330">
            <v>58</v>
          </cell>
        </row>
        <row r="331">
          <cell r="A331" t="str">
            <v>Сыр колбасный копченый Папа Может 400 гр  ОСТАНКИНО</v>
          </cell>
          <cell r="D331">
            <v>50</v>
          </cell>
          <cell r="F331">
            <v>50</v>
          </cell>
        </row>
        <row r="332">
          <cell r="A332" t="str">
            <v>Сыр Папа Может "Пошехонский" 45% вес (= 3 кг)  ОСТАНКИНО</v>
          </cell>
          <cell r="D332">
            <v>9.3000000000000007</v>
          </cell>
          <cell r="F332">
            <v>9.3000000000000007</v>
          </cell>
        </row>
        <row r="333">
          <cell r="A333" t="str">
            <v>Сыр Папа Может "Сметанковый" 50% вес (=3кг)  ОСТАНКИНО</v>
          </cell>
          <cell r="D333">
            <v>15</v>
          </cell>
          <cell r="F333">
            <v>15</v>
          </cell>
        </row>
        <row r="334">
          <cell r="A334" t="str">
            <v>Сыр Папа Может Гауда  45% 200гр     Останкино</v>
          </cell>
          <cell r="D334">
            <v>380</v>
          </cell>
          <cell r="F334">
            <v>380</v>
          </cell>
        </row>
        <row r="335">
          <cell r="A335" t="str">
            <v>Сыр Папа Может Гауда  45% вес     Останкино</v>
          </cell>
          <cell r="D335">
            <v>15</v>
          </cell>
          <cell r="F335">
            <v>15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557</v>
          </cell>
          <cell r="F337">
            <v>558</v>
          </cell>
        </row>
        <row r="338">
          <cell r="A338" t="str">
            <v>Сыр Папа Может Голландский  45% вес      Останкино</v>
          </cell>
          <cell r="D338">
            <v>36</v>
          </cell>
          <cell r="F338">
            <v>36</v>
          </cell>
        </row>
        <row r="339">
          <cell r="A339" t="str">
            <v>Сыр Папа Может Голландский 45%, нарез, 125г (9 шт)  Останкино</v>
          </cell>
          <cell r="D339">
            <v>147</v>
          </cell>
          <cell r="F339">
            <v>147</v>
          </cell>
        </row>
        <row r="340">
          <cell r="A340" t="str">
            <v>Сыр Папа Может Министерский 45% 200г  Останкино</v>
          </cell>
          <cell r="D340">
            <v>184</v>
          </cell>
          <cell r="F340">
            <v>184</v>
          </cell>
        </row>
        <row r="341">
          <cell r="A341" t="str">
            <v>Сыр Папа Может Российский  50% 200гр    Останкино</v>
          </cell>
          <cell r="D341">
            <v>563</v>
          </cell>
          <cell r="F341">
            <v>564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207</v>
          </cell>
          <cell r="F343">
            <v>207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86.5</v>
          </cell>
          <cell r="F344">
            <v>86.5</v>
          </cell>
        </row>
        <row r="345">
          <cell r="A345" t="str">
            <v>Сыр Папа Может Тильзитер   45% 200гр     Останкино</v>
          </cell>
          <cell r="D345">
            <v>398</v>
          </cell>
          <cell r="F345">
            <v>399</v>
          </cell>
        </row>
        <row r="346">
          <cell r="A346" t="str">
            <v>Сыр Папа Может Тильзитер   45% вес      Останкино</v>
          </cell>
          <cell r="D346">
            <v>37</v>
          </cell>
          <cell r="F346">
            <v>37</v>
          </cell>
        </row>
        <row r="347">
          <cell r="A347" t="str">
            <v>Сыр Плавл. Сливочный 55% 190гр  Останкино</v>
          </cell>
          <cell r="D347">
            <v>58</v>
          </cell>
          <cell r="F347">
            <v>58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46</v>
          </cell>
          <cell r="F348">
            <v>46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7</v>
          </cell>
          <cell r="F349">
            <v>7</v>
          </cell>
        </row>
        <row r="350">
          <cell r="A350" t="str">
            <v>Сыр рассольный жирный Чечил 45% 100 гр  ОСТАНКИНО</v>
          </cell>
          <cell r="D350">
            <v>19</v>
          </cell>
          <cell r="F350">
            <v>19</v>
          </cell>
        </row>
        <row r="351">
          <cell r="A351" t="str">
            <v>Сыр рассольный жирный Чечил копченый 45% 100 гр  ОСТАНКИНО</v>
          </cell>
          <cell r="D351">
            <v>7</v>
          </cell>
          <cell r="F351">
            <v>7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190</v>
          </cell>
          <cell r="F353">
            <v>190</v>
          </cell>
        </row>
        <row r="354">
          <cell r="A354" t="str">
            <v>Сыр творожный с зеленью 60% Папа может 140 гр.  ОСТАНКИНО</v>
          </cell>
          <cell r="D354">
            <v>35</v>
          </cell>
          <cell r="F354">
            <v>35</v>
          </cell>
        </row>
        <row r="355">
          <cell r="A355" t="str">
            <v>Сыр тертый "Пармезан" 40% 90 гр  ОСТАНКИНО</v>
          </cell>
          <cell r="D355">
            <v>30</v>
          </cell>
          <cell r="F355">
            <v>30</v>
          </cell>
        </row>
        <row r="356">
          <cell r="A356" t="str">
            <v>Сыр тертый Три сыра Папа может 200 гр  ОСТАНКИНО</v>
          </cell>
          <cell r="D356">
            <v>38</v>
          </cell>
          <cell r="F356">
            <v>38</v>
          </cell>
        </row>
        <row r="357">
          <cell r="A357" t="str">
            <v>Сыч/Прод Коровино Российский 50% 200г СЗМЖ  ОСТАНКИНО</v>
          </cell>
          <cell r="D357">
            <v>162</v>
          </cell>
          <cell r="F357">
            <v>162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14.5</v>
          </cell>
          <cell r="F358">
            <v>14.5</v>
          </cell>
        </row>
        <row r="359">
          <cell r="A359" t="str">
            <v>Сыч/Прод Коровино Российский Оригин 50% ВЕС (5 кг)  ОСТАНКИНО</v>
          </cell>
          <cell r="D359">
            <v>107</v>
          </cell>
          <cell r="F359">
            <v>107</v>
          </cell>
        </row>
        <row r="360">
          <cell r="A360" t="str">
            <v>Сыч/Прод Коровино Тильзитер 50% 200г СЗМЖ  ОСТАНКИНО</v>
          </cell>
          <cell r="D360">
            <v>99</v>
          </cell>
          <cell r="F360">
            <v>99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112.5</v>
          </cell>
          <cell r="F361">
            <v>112.5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15</v>
          </cell>
          <cell r="F362">
            <v>15</v>
          </cell>
        </row>
        <row r="363">
          <cell r="A363" t="str">
            <v>Торо Неро с/в "Эликатессе" 140 гр.шт.  СПК</v>
          </cell>
          <cell r="D363">
            <v>49</v>
          </cell>
          <cell r="F363">
            <v>49</v>
          </cell>
        </row>
        <row r="364">
          <cell r="A364" t="str">
            <v>Уши свиные копченые к пиву 0,15кг нар. д/ф шт.  СПК</v>
          </cell>
          <cell r="D364">
            <v>13</v>
          </cell>
          <cell r="F364">
            <v>13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158</v>
          </cell>
          <cell r="F365">
            <v>158</v>
          </cell>
        </row>
        <row r="366">
          <cell r="A366" t="str">
            <v>Фестивальная пора с/к 235 гр.шт.  СПК</v>
          </cell>
          <cell r="D366">
            <v>602</v>
          </cell>
          <cell r="F366">
            <v>602</v>
          </cell>
        </row>
        <row r="367">
          <cell r="A367" t="str">
            <v>Фестивальная с/к ВЕС   СПК</v>
          </cell>
          <cell r="D367">
            <v>66.3</v>
          </cell>
          <cell r="F367">
            <v>66.3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15</v>
          </cell>
        </row>
        <row r="369">
          <cell r="A369" t="str">
            <v>Фуэт с/в "Эликатессе" 160 гр.шт.  СПК</v>
          </cell>
          <cell r="D369">
            <v>145</v>
          </cell>
          <cell r="F369">
            <v>124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787</v>
          </cell>
          <cell r="F371">
            <v>2371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13</v>
          </cell>
          <cell r="F372">
            <v>154</v>
          </cell>
        </row>
        <row r="373">
          <cell r="A373" t="str">
            <v>Хрустящие крылышки ТМ Горячая штучка 0,3 кг зам  ПОКОМ</v>
          </cell>
          <cell r="D373">
            <v>3</v>
          </cell>
          <cell r="F373">
            <v>158</v>
          </cell>
        </row>
        <row r="374">
          <cell r="A374" t="str">
            <v>Хрустящие крылышки ТМ Зареченские ТС Зареченские продукты. ВЕС ПОКОМ</v>
          </cell>
          <cell r="D374">
            <v>1.8</v>
          </cell>
          <cell r="F374">
            <v>7.2</v>
          </cell>
        </row>
        <row r="375">
          <cell r="A375" t="str">
            <v>Чебупай сочное яблоко ТМ Горячая штучка 0,2 кг зам.  ПОКОМ</v>
          </cell>
          <cell r="D375">
            <v>6</v>
          </cell>
          <cell r="F375">
            <v>60</v>
          </cell>
        </row>
        <row r="376">
          <cell r="A376" t="str">
            <v>Чебупай спелая вишня ТМ Горячая штучка 0,2 кг зам.  ПОКОМ</v>
          </cell>
          <cell r="D376">
            <v>6</v>
          </cell>
          <cell r="F376">
            <v>264</v>
          </cell>
        </row>
        <row r="377">
          <cell r="A377" t="str">
            <v>Чебупели Курочка гриль ТМ Горячая штучка, 0,3 кг зам  ПОКОМ</v>
          </cell>
          <cell r="F377">
            <v>141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980</v>
          </cell>
          <cell r="F378">
            <v>3212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776</v>
          </cell>
          <cell r="F379">
            <v>3359</v>
          </cell>
        </row>
        <row r="380">
          <cell r="A380" t="str">
            <v>Чебуреки сочные ВЕС ТМ Зареченские  ПОКОМ</v>
          </cell>
          <cell r="F380">
            <v>501</v>
          </cell>
        </row>
        <row r="381">
          <cell r="A381" t="str">
            <v>Чоризо с/к "Эликатессе" 0,20 кг.шт.  СПК</v>
          </cell>
          <cell r="D381">
            <v>5</v>
          </cell>
          <cell r="F381">
            <v>5</v>
          </cell>
        </row>
        <row r="382">
          <cell r="A382" t="str">
            <v>Шпикачки Русские (черева) (в ср.защ.атм.) "Высокий вкус"  СПК</v>
          </cell>
          <cell r="D382">
            <v>144</v>
          </cell>
          <cell r="F382">
            <v>144</v>
          </cell>
        </row>
        <row r="383">
          <cell r="A383" t="str">
            <v>Эликапреза с/в "Эликатессе" 0,10 кг.шт. нарезка (лоток с ср.защ.атм.)  СПК</v>
          </cell>
          <cell r="D383">
            <v>208</v>
          </cell>
          <cell r="F383">
            <v>210</v>
          </cell>
        </row>
        <row r="384">
          <cell r="A384" t="str">
            <v>Юбилейная с/к 0,10 кг.шт. нарезка (лоток с ср.защ.атм.)  СПК</v>
          </cell>
          <cell r="D384">
            <v>28</v>
          </cell>
          <cell r="F384">
            <v>28</v>
          </cell>
        </row>
        <row r="385">
          <cell r="A385" t="str">
            <v>Юбилейная с/к 0,235 кг.шт.  СПК</v>
          </cell>
          <cell r="D385">
            <v>761</v>
          </cell>
          <cell r="F385">
            <v>1111</v>
          </cell>
        </row>
        <row r="386">
          <cell r="A386" t="str">
            <v>Итого</v>
          </cell>
          <cell r="D386">
            <v>106905.243</v>
          </cell>
          <cell r="F386">
            <v>275526.44199999998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20.02.2024 - 20.02.2024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19.827000000000002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145.02600000000001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136.27699999999999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347.24200000000002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28.242999999999999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1138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25</v>
          </cell>
        </row>
        <row r="23">
          <cell r="A23" t="str">
            <v xml:space="preserve"> 079  Колбаса Сервелат Кремлевский,  0.35 кг, ПОКОМ</v>
          </cell>
          <cell r="D23">
            <v>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325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146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160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188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164.114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1377.2539999999999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80.257000000000005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162.441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59.692999999999998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1749.2460000000001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31.797999999999998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16.628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187.191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1542.6010000000001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1104.6669999999999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71.168000000000006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99.95</v>
          </cell>
        </row>
        <row r="43">
          <cell r="A43" t="str">
            <v xml:space="preserve"> 240  Колбаса Салями охотничья, ВЕС. ПОКОМ</v>
          </cell>
          <cell r="D43">
            <v>5.1790000000000003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145.88</v>
          </cell>
        </row>
        <row r="45">
          <cell r="A45" t="str">
            <v xml:space="preserve"> 243  Колбаса Сервелат Зернистый, ВЕС.  ПОКОМ</v>
          </cell>
          <cell r="D45">
            <v>19.510999999999999</v>
          </cell>
        </row>
        <row r="46">
          <cell r="A46" t="str">
            <v xml:space="preserve"> 247  Сардельки Нежные, ВЕС.  ПОКОМ</v>
          </cell>
          <cell r="D46">
            <v>18.315000000000001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28.047000000000001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231.256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17.446999999999999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28.89</v>
          </cell>
        </row>
        <row r="51">
          <cell r="A51" t="str">
            <v xml:space="preserve"> 263  Шпикачки Стародворские, ВЕС.  ПОКОМ</v>
          </cell>
          <cell r="D51">
            <v>36.023000000000003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91.721000000000004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70.67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54.784999999999997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352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783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869</v>
          </cell>
        </row>
        <row r="58">
          <cell r="A58" t="str">
            <v xml:space="preserve"> 283  Сосиски Сочинки, ВЕС, ТМ Стародворье ПОКОМ</v>
          </cell>
          <cell r="D58">
            <v>148.62799999999999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67.022999999999996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755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25.821999999999999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48.77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288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381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175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60.64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177.26300000000001</v>
          </cell>
        </row>
        <row r="73">
          <cell r="A73" t="str">
            <v xml:space="preserve"> 316  Колбаса Нежная ТМ Зареченские ВЕС  ПОКОМ</v>
          </cell>
          <cell r="D73">
            <v>40.691000000000003</v>
          </cell>
        </row>
        <row r="74">
          <cell r="A74" t="str">
            <v xml:space="preserve"> 318  Сосиски Датские ТМ Зареченские, ВЕС  ПОКОМ</v>
          </cell>
          <cell r="D74">
            <v>644.20399999999995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737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1062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309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83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89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359.19799999999998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64</v>
          </cell>
        </row>
        <row r="82">
          <cell r="A82" t="str">
            <v xml:space="preserve"> 335  Колбаса Сливушка ТМ Вязанка. ВЕС.  ПОКОМ </v>
          </cell>
          <cell r="D82">
            <v>31.11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697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506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123.741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85.236000000000004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166.39099999999999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110.44499999999999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12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20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33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48.697000000000003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3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10.689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69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108</v>
          </cell>
        </row>
        <row r="97">
          <cell r="A97" t="str">
            <v xml:space="preserve"> 378  Колбаса Докторская Дугушка 0,6кг НЕГОСТ ТМ Стародворье  ПОКОМ 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549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61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94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45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25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712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2248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30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D106">
            <v>27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2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1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4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D110">
            <v>11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90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6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13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9</v>
          </cell>
        </row>
        <row r="115">
          <cell r="A115" t="str">
            <v>3215 ВЕТЧ.МЯСНАЯ Папа может п/о 0.4кг 8шт.    ОСТАНКИНО</v>
          </cell>
          <cell r="D115">
            <v>101</v>
          </cell>
        </row>
        <row r="116">
          <cell r="A116" t="str">
            <v>3297 СЫТНЫЕ Папа может сар б/о мгс 1*3 СНГ  ОСТАНКИНО</v>
          </cell>
          <cell r="D116">
            <v>37.627000000000002</v>
          </cell>
        </row>
        <row r="117">
          <cell r="A117" t="str">
            <v>3812 СОЧНЫЕ сос п/о мгс 2*2  ОСТАНКИНО</v>
          </cell>
          <cell r="D117">
            <v>395.3</v>
          </cell>
        </row>
        <row r="118">
          <cell r="A118" t="str">
            <v>4063 МЯСНАЯ Папа может вар п/о_Л   ОСТАНКИНО</v>
          </cell>
          <cell r="D118">
            <v>523.79300000000001</v>
          </cell>
        </row>
        <row r="119">
          <cell r="A119" t="str">
            <v>4117 ЭКСТРА Папа может с/к в/у_Л   ОСТАНКИНО</v>
          </cell>
          <cell r="D119">
            <v>12.048999999999999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28.385999999999999</v>
          </cell>
        </row>
        <row r="121">
          <cell r="A121" t="str">
            <v>4813 ФИЛЕЙНАЯ Папа может вар п/о_Л   ОСТАНКИНО</v>
          </cell>
          <cell r="D121">
            <v>154.46899999999999</v>
          </cell>
        </row>
        <row r="122">
          <cell r="A122" t="str">
            <v>4993 САЛЯМИ ИТАЛЬЯНСКАЯ с/к в/у 1/250*8_120c ОСТАНКИНО</v>
          </cell>
          <cell r="D122">
            <v>123</v>
          </cell>
        </row>
        <row r="123">
          <cell r="A123" t="str">
            <v>5246 ДОКТОРСКАЯ ПРЕМИУМ вар б/о мгс_30с ОСТАНКИНО</v>
          </cell>
          <cell r="D123">
            <v>11.82</v>
          </cell>
        </row>
        <row r="124">
          <cell r="A124" t="str">
            <v>5247 РУССКАЯ ПРЕМИУМ вар б/о мгс_30с ОСТАНКИНО</v>
          </cell>
          <cell r="D124">
            <v>2.9590000000000001</v>
          </cell>
        </row>
        <row r="125">
          <cell r="A125" t="str">
            <v>5336 ОСОБАЯ вар п/о  ОСТАНКИНО</v>
          </cell>
          <cell r="D125">
            <v>153.60400000000001</v>
          </cell>
        </row>
        <row r="126">
          <cell r="A126" t="str">
            <v>5337 ОСОБАЯ СО ШПИКОМ вар п/о  ОСТАНКИНО</v>
          </cell>
          <cell r="D126">
            <v>3.9009999999999998</v>
          </cell>
        </row>
        <row r="127">
          <cell r="A127" t="str">
            <v>5341 СЕРВЕЛАТ ОХОТНИЧИЙ в/к в/у  ОСТАНКИНО</v>
          </cell>
          <cell r="D127">
            <v>107.36</v>
          </cell>
        </row>
        <row r="128">
          <cell r="A128" t="str">
            <v>5483 ЭКСТРА Папа может с/к в/у 1/250 8шт.   ОСТАНКИНО</v>
          </cell>
          <cell r="D128">
            <v>263</v>
          </cell>
        </row>
        <row r="129">
          <cell r="A129" t="str">
            <v>5544 Сервелат Финский в/к в/у_45с НОВАЯ ОСТАНКИНО</v>
          </cell>
          <cell r="D129">
            <v>267.71100000000001</v>
          </cell>
        </row>
        <row r="130">
          <cell r="A130" t="str">
            <v>5682 САЛЯМИ МЕЛКОЗЕРНЕНАЯ с/к в/у 1/120_60с   ОСТАНКИНО</v>
          </cell>
          <cell r="D130">
            <v>795</v>
          </cell>
        </row>
        <row r="131">
          <cell r="A131" t="str">
            <v>5706 АРОМАТНАЯ Папа может с/к в/у 1/250 8шт.  ОСТАНКИНО</v>
          </cell>
          <cell r="D131">
            <v>247</v>
          </cell>
        </row>
        <row r="132">
          <cell r="A132" t="str">
            <v>5708 ПОСОЛЬСКАЯ Папа может с/к в/у ОСТАНКИНО</v>
          </cell>
          <cell r="D132">
            <v>17.66</v>
          </cell>
        </row>
        <row r="133">
          <cell r="A133" t="str">
            <v>5820 СЛИВОЧНЫЕ Папа может сос п/о мгс 2*2_45с   ОСТАНКИНО</v>
          </cell>
          <cell r="D133">
            <v>32.451999999999998</v>
          </cell>
        </row>
        <row r="134">
          <cell r="A134" t="str">
            <v>5851 ЭКСТРА Папа может вар п/о   ОСТАНКИНО</v>
          </cell>
          <cell r="D134">
            <v>92.132000000000005</v>
          </cell>
        </row>
        <row r="135">
          <cell r="A135" t="str">
            <v>5931 ОХОТНИЧЬЯ Папа может с/к в/у 1/220 8шт.   ОСТАНКИНО</v>
          </cell>
          <cell r="D135">
            <v>209</v>
          </cell>
        </row>
        <row r="136">
          <cell r="A136" t="str">
            <v>5981 МОЛОЧНЫЕ ТРАДИЦ. сос п/о мгс 1*6_45с   ОСТАНКИНО</v>
          </cell>
          <cell r="D136">
            <v>48.436</v>
          </cell>
        </row>
        <row r="137">
          <cell r="A137" t="str">
            <v>5982 МОЛОЧНЫЕ ТРАДИЦ. сос п/о мгс 0,6кг_СНГ  ОСТАНКИНО</v>
          </cell>
          <cell r="D137">
            <v>44</v>
          </cell>
        </row>
        <row r="138">
          <cell r="A138" t="str">
            <v>6025 ВЕТЧ.ФИРМЕННАЯ С ИНДЕЙКОЙ п/о   ОСТАНКИНО</v>
          </cell>
          <cell r="D138">
            <v>3.0249999999999999</v>
          </cell>
        </row>
        <row r="139">
          <cell r="A139" t="str">
            <v>6041 МОЛОЧНЫЕ К ЗАВТРАКУ сос п/о мгс 1*3  ОСТАНКИНО</v>
          </cell>
          <cell r="D139">
            <v>89.448999999999998</v>
          </cell>
        </row>
        <row r="140">
          <cell r="A140" t="str">
            <v>6042 МОЛОЧНЫЕ К ЗАВТРАКУ сос п/о в/у 0.4кг   ОСТАНКИНО</v>
          </cell>
          <cell r="D140">
            <v>244</v>
          </cell>
        </row>
        <row r="141">
          <cell r="A141" t="str">
            <v>6113 СОЧНЫЕ сос п/о мгс 1*6_Ашан  ОСТАНКИНО</v>
          </cell>
          <cell r="D141">
            <v>609.298</v>
          </cell>
        </row>
        <row r="142">
          <cell r="A142" t="str">
            <v>6123 МОЛОЧНЫЕ КЛАССИЧЕСКИЕ ПМ сос п/о мгс 2*4   ОСТАНКИНО</v>
          </cell>
          <cell r="D142">
            <v>204.26400000000001</v>
          </cell>
        </row>
        <row r="143">
          <cell r="A143" t="str">
            <v>6144 МОЛОЧНЫЕ ТРАДИЦ сос п/о в/у 1/360 (1+1) ОСТАНКИНО</v>
          </cell>
          <cell r="D143">
            <v>57</v>
          </cell>
        </row>
        <row r="144">
          <cell r="A144" t="str">
            <v>6213 СЕРВЕЛАТ ФИНСКИЙ СН в/к в/у 0.35кг 8шт.  ОСТАНКИНО</v>
          </cell>
          <cell r="D144">
            <v>43</v>
          </cell>
        </row>
        <row r="145">
          <cell r="A145" t="str">
            <v>6215 СЕРВЕЛАТ ОРЕХОВЫЙ СН в/к в/у 0.35кг 8шт  ОСТАНКИНО</v>
          </cell>
          <cell r="D145">
            <v>71</v>
          </cell>
        </row>
        <row r="146">
          <cell r="A146" t="str">
            <v>6217 ШПИКАЧКИ ДОМАШНИЕ СН п/о мгс 0.4кг 8шт.  ОСТАНКИНО</v>
          </cell>
          <cell r="D146">
            <v>9</v>
          </cell>
        </row>
        <row r="147">
          <cell r="A147" t="str">
            <v>6221 НЕАПОЛИТАНСКИЙ ДУЭТ с/к с/н мгс 1/90  ОСТАНКИНО</v>
          </cell>
          <cell r="D147">
            <v>66</v>
          </cell>
        </row>
        <row r="148">
          <cell r="A148" t="str">
            <v>6225 ИМПЕРСКАЯ И БАЛЫКОВАЯ в/к с/н мгс 1/90  ОСТАНКИНО</v>
          </cell>
          <cell r="D148">
            <v>37</v>
          </cell>
        </row>
        <row r="149">
          <cell r="A149" t="str">
            <v>6228 МЯСНОЕ АССОРТИ к/з с/н мгс 1/90 10шт.  ОСТАНКИНО</v>
          </cell>
          <cell r="D149">
            <v>139</v>
          </cell>
        </row>
        <row r="150">
          <cell r="A150" t="str">
            <v>6241 ХОТ-ДОГ Папа может сос п/о мгс 0.38кг  ОСТАНКИНО</v>
          </cell>
          <cell r="D150">
            <v>14</v>
          </cell>
        </row>
        <row r="151">
          <cell r="A151" t="str">
            <v>6247 ДОМАШНЯЯ Папа может вар п/о 0,4кг 8шт.  ОСТАНКИНО</v>
          </cell>
          <cell r="D151">
            <v>58</v>
          </cell>
        </row>
        <row r="152">
          <cell r="A152" t="str">
            <v>6268 ГОВЯЖЬЯ Папа может вар п/о 0,4кг 8 шт.  ОСТАНКИНО</v>
          </cell>
          <cell r="D152">
            <v>57</v>
          </cell>
        </row>
        <row r="153">
          <cell r="A153" t="str">
            <v>6281 СВИНИНА ДЕЛИКАТ. к/в мл/к в/у 0.3кг 45с  ОСТАНКИНО</v>
          </cell>
          <cell r="D153">
            <v>145</v>
          </cell>
        </row>
        <row r="154">
          <cell r="A154" t="str">
            <v>6297 ФИЛЕЙНЫЕ сос ц/о в/у 1/270 12шт_45с  ОСТАНКИНО</v>
          </cell>
          <cell r="D154">
            <v>766</v>
          </cell>
        </row>
        <row r="155">
          <cell r="A155" t="str">
            <v>6302 БАЛЫКОВАЯ СН в/к в/у 0.35кг 8шт.  ОСТАНКИНО</v>
          </cell>
          <cell r="D155">
            <v>60</v>
          </cell>
        </row>
        <row r="156">
          <cell r="A156" t="str">
            <v>6303 МЯСНЫЕ Папа может сос п/о мгс 1.5*3  ОСТАНКИНО</v>
          </cell>
          <cell r="D156">
            <v>61.795000000000002</v>
          </cell>
        </row>
        <row r="157">
          <cell r="A157" t="str">
            <v>6325 ДОКТОРСКАЯ ПРЕМИУМ вар п/о 0.4кг 8шт.  ОСТАНКИНО</v>
          </cell>
          <cell r="D157">
            <v>109</v>
          </cell>
        </row>
        <row r="158">
          <cell r="A158" t="str">
            <v>6333 МЯСНАЯ Папа может вар п/о 0.4кг 8шт.  ОСТАНКИНО</v>
          </cell>
          <cell r="D158">
            <v>2619</v>
          </cell>
        </row>
        <row r="159">
          <cell r="A159" t="str">
            <v>6353 ЭКСТРА Папа может вар п/о 0.4кг 8шт.  ОСТАНКИНО</v>
          </cell>
          <cell r="D159">
            <v>449</v>
          </cell>
        </row>
        <row r="160">
          <cell r="A160" t="str">
            <v>6392 ФИЛЕЙНАЯ Папа может вар п/о 0.4кг. ОСТАНКИНО</v>
          </cell>
          <cell r="D160">
            <v>1379</v>
          </cell>
        </row>
        <row r="161">
          <cell r="A161" t="str">
            <v>6427 КЛАССИЧЕСКАЯ ПМ вар п/о 0.35кг 8шт. ОСТАНКИНО</v>
          </cell>
          <cell r="D161">
            <v>199</v>
          </cell>
        </row>
        <row r="162">
          <cell r="A162" t="str">
            <v>6438 БОГАТЫРСКИЕ Папа Может сос п/о в/у 0,3кг  ОСТАНКИНО</v>
          </cell>
          <cell r="D162">
            <v>83</v>
          </cell>
        </row>
        <row r="163">
          <cell r="A163" t="str">
            <v>6450 БЕКОН с/к с/н в/у 1/100 10шт.  ОСТАНКИНО</v>
          </cell>
          <cell r="D163">
            <v>30</v>
          </cell>
        </row>
        <row r="164">
          <cell r="A164" t="str">
            <v>6453 ЭКСТРА Папа может с/к с/н в/у 1/100 14шт.   ОСТАНКИНО</v>
          </cell>
          <cell r="D164">
            <v>291</v>
          </cell>
        </row>
        <row r="165">
          <cell r="A165" t="str">
            <v>6454 АРОМАТНАЯ с/к с/н в/у 1/100 14шт.  ОСТАНКИНО</v>
          </cell>
          <cell r="D165">
            <v>157</v>
          </cell>
        </row>
        <row r="166">
          <cell r="A166" t="str">
            <v>6475 С СЫРОМ Папа может сос ц/о мгс 0.4кг6шт  ОСТАНКИНО</v>
          </cell>
          <cell r="D166">
            <v>69</v>
          </cell>
        </row>
        <row r="167">
          <cell r="A167" t="str">
            <v>6527 ШПИКАЧКИ СОЧНЫЕ ПМ сар б/о мгс 1*3 45с ОСТАНКИНО</v>
          </cell>
          <cell r="D167">
            <v>94.736999999999995</v>
          </cell>
        </row>
        <row r="168">
          <cell r="A168" t="str">
            <v>6562 СЕРВЕЛАТ КАРЕЛЬСКИЙ СН в/к в/у 0,28кг  ОСТАНКИНО</v>
          </cell>
          <cell r="D168">
            <v>99</v>
          </cell>
        </row>
        <row r="169">
          <cell r="A169" t="str">
            <v>6563 СЛИВОЧНЫЕ СН сос п/о мгс 1*6  ОСТАНКИНО</v>
          </cell>
          <cell r="D169">
            <v>8.4659999999999993</v>
          </cell>
        </row>
        <row r="170">
          <cell r="A170" t="str">
            <v>6593 ДОКТОРСКАЯ СН вар п/о 0.45кг 8шт.  ОСТАНКИНО</v>
          </cell>
          <cell r="D170">
            <v>36</v>
          </cell>
        </row>
        <row r="171">
          <cell r="A171" t="str">
            <v>6595 МОЛОЧНАЯ СН вар п/о 0.45кг 8шт.  ОСТАНКИНО</v>
          </cell>
          <cell r="D171">
            <v>33</v>
          </cell>
        </row>
        <row r="172">
          <cell r="A172" t="str">
            <v>6597 РУССКАЯ СН вар п/о 0.45кг 8шт.  ОСТАНКИНО</v>
          </cell>
          <cell r="D172">
            <v>32</v>
          </cell>
        </row>
        <row r="173">
          <cell r="A173" t="str">
            <v>6601 ГОВЯЖЬИ СН сос п/о мгс 1*6  ОСТАНКИНО</v>
          </cell>
          <cell r="D173">
            <v>28.692</v>
          </cell>
        </row>
        <row r="174">
          <cell r="A174" t="str">
            <v>6602 БАВАРСКИЕ ПМ сос ц/о мгс 0,35кг 8шт.  ОСТАНКИНО</v>
          </cell>
          <cell r="D174">
            <v>125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6658 АРОМАТНАЯ С ЧЕСНОЧКОМ СН в/к мтс 0.330кг  ОСТАНКИНО</v>
          </cell>
          <cell r="D176">
            <v>6</v>
          </cell>
        </row>
        <row r="177">
          <cell r="A177" t="str">
            <v>6661 СОЧНЫЙ ГРИЛЬ ПМ сос п/о мгс 1.5*4_Маяк  ОСТАНКИНО</v>
          </cell>
          <cell r="D177">
            <v>7.8769999999999998</v>
          </cell>
        </row>
        <row r="178">
          <cell r="A178" t="str">
            <v>6666 БОЯНСКАЯ Папа может п/к в/у 0,28кг 8 шт. ОСТАНКИНО</v>
          </cell>
          <cell r="D178">
            <v>354</v>
          </cell>
        </row>
        <row r="179">
          <cell r="A179" t="str">
            <v>6669 ВЕНСКАЯ САЛЯМИ п/к в/у 0.28кг 8шт  ОСТАНКИНО</v>
          </cell>
          <cell r="D179">
            <v>157</v>
          </cell>
        </row>
        <row r="180">
          <cell r="A180" t="str">
            <v>6683 СЕРВЕЛАТ ЗЕРНИСТЫЙ ПМ в/к в/у 0,35кг  ОСТАНКИНО</v>
          </cell>
          <cell r="D180">
            <v>529</v>
          </cell>
        </row>
        <row r="181">
          <cell r="A181" t="str">
            <v>6684 СЕРВЕЛАТ КАРЕЛЬСКИЙ ПМ в/к в/у 0.28кг  ОСТАНКИНО</v>
          </cell>
          <cell r="D181">
            <v>408</v>
          </cell>
        </row>
        <row r="182">
          <cell r="A182" t="str">
            <v>6689 СЕРВЕЛАТ ОХОТНИЧИЙ ПМ в/к в/у 0,35кг 8шт  ОСТАНКИНО</v>
          </cell>
          <cell r="D182">
            <v>1738</v>
          </cell>
        </row>
        <row r="183">
          <cell r="A183" t="str">
            <v>6692 СЕРВЕЛАТ ПРИМА в/к в/у 0.28кг 8шт.  ОСТАНКИНО</v>
          </cell>
          <cell r="D183">
            <v>122</v>
          </cell>
        </row>
        <row r="184">
          <cell r="A184" t="str">
            <v>6697 СЕРВЕЛАТ ФИНСКИЙ ПМ в/к в/у 0,35кг 8шт.  ОСТАНКИНО</v>
          </cell>
          <cell r="D184">
            <v>1982</v>
          </cell>
        </row>
        <row r="185">
          <cell r="A185" t="str">
            <v>6713 СОЧНЫЙ ГРИЛЬ ПМ сос п/о мгс 0.41кг 8шт.  ОСТАНКИНО</v>
          </cell>
          <cell r="D185">
            <v>397</v>
          </cell>
        </row>
        <row r="186">
          <cell r="A186" t="str">
            <v>6716 ОСОБАЯ Коровино (в сетке) 0.5кг 8шт.  ОСТАНКИНО</v>
          </cell>
          <cell r="D186">
            <v>152</v>
          </cell>
        </row>
        <row r="187">
          <cell r="A187" t="str">
            <v>6722 СОЧНЫЕ ПМ сос п/о мгс 0,41кг 10шт.  ОСТАНКИНО</v>
          </cell>
          <cell r="D187">
            <v>1840</v>
          </cell>
        </row>
        <row r="188">
          <cell r="A188" t="str">
            <v>6726 СЛИВОЧНЫЕ ПМ сос п/о мгс 0.41кг 10шт.  ОСТАНКИНО</v>
          </cell>
          <cell r="D188">
            <v>845</v>
          </cell>
        </row>
        <row r="189">
          <cell r="A189" t="str">
            <v>6734 ОСОБАЯ СО ШПИКОМ Коровино (в сетке) 0,5кг ОСТАНКИНО</v>
          </cell>
          <cell r="D189">
            <v>20</v>
          </cell>
        </row>
        <row r="190">
          <cell r="A190" t="str">
            <v>6750 МОЛОЧНЫЕ ГОСТ СН сос п/о мгс 0,41 кг 10шт ОСТАНКИНО</v>
          </cell>
          <cell r="D190">
            <v>40</v>
          </cell>
        </row>
        <row r="191">
          <cell r="A191" t="str">
            <v>6751 СЛИВОЧНЫЕ СН сос п/о мгс 0,41кг 10шт.  ОСТАНКИНО</v>
          </cell>
          <cell r="D191">
            <v>59</v>
          </cell>
        </row>
        <row r="192">
          <cell r="A192" t="str">
            <v>6756 ВЕТЧ.ЛЮБИТЕЛЬСКАЯ п/о  ОСТАНКИНО</v>
          </cell>
          <cell r="D192">
            <v>25.815999999999999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114</v>
          </cell>
        </row>
        <row r="195">
          <cell r="A195" t="str">
            <v>БОНУС Z-ОСОБАЯ Коровино вар п/о (5324)  ОСТАНКИНО</v>
          </cell>
          <cell r="D195">
            <v>15.654999999999999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5</v>
          </cell>
        </row>
        <row r="197">
          <cell r="A197" t="str">
            <v>БОНУС СОЧНЫЕ сос п/о мгс 0.41кг_UZ (6087)  ОСТАНКИНО</v>
          </cell>
          <cell r="D197">
            <v>191</v>
          </cell>
        </row>
        <row r="198">
          <cell r="A198" t="str">
            <v>БОНУС СОЧНЫЕ сос п/о мгс 1*6_UZ (6088)  ОСТАНКИНО</v>
          </cell>
          <cell r="D198">
            <v>135.13399999999999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270</v>
          </cell>
        </row>
        <row r="200">
          <cell r="A200" t="str">
            <v>БОНУС_283  Сосиски Сочинки, ВЕС, ТМ Стародворье ПОКОМ</v>
          </cell>
          <cell r="D200">
            <v>95.826999999999998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60.863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87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2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39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67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36</v>
          </cell>
        </row>
        <row r="208">
          <cell r="A208" t="str">
            <v>Бутербродная вареная 0,47 кг шт.  СПК</v>
          </cell>
          <cell r="D208">
            <v>38</v>
          </cell>
        </row>
        <row r="209">
          <cell r="A209" t="str">
            <v>Вацлавская вареная 400 гр.шт.  СПК</v>
          </cell>
          <cell r="D209">
            <v>33</v>
          </cell>
        </row>
        <row r="210">
          <cell r="A210" t="str">
            <v>Вацлавская п/к (черева) 390 гр.шт. термоус.пак  СПК</v>
          </cell>
          <cell r="D210">
            <v>37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100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543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271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181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25</v>
          </cell>
        </row>
        <row r="216">
          <cell r="A216" t="str">
            <v>Дельгаро с/в "Эликатессе" 140 гр.шт.  СПК</v>
          </cell>
          <cell r="D216">
            <v>36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80</v>
          </cell>
        </row>
        <row r="218">
          <cell r="A218" t="str">
            <v>Докторская вареная в/с 0,47 кг шт.  СПК</v>
          </cell>
          <cell r="D218">
            <v>34</v>
          </cell>
        </row>
        <row r="219">
          <cell r="A219" t="str">
            <v>Докторская вареная термоус.пак. "Высокий вкус"  СПК</v>
          </cell>
          <cell r="D219">
            <v>33.17</v>
          </cell>
        </row>
        <row r="220">
          <cell r="A220" t="str">
            <v>Жар-боллы с курочкой и сыром, ВЕС ТМ Зареченские  ПОКОМ</v>
          </cell>
          <cell r="D220">
            <v>36</v>
          </cell>
        </row>
        <row r="221">
          <cell r="A221" t="str">
            <v>Жар-ладушки с мясом ТМ Зареченские ВЕС ПОКОМ</v>
          </cell>
          <cell r="D221">
            <v>59.2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3.7</v>
          </cell>
        </row>
        <row r="223">
          <cell r="A223" t="str">
            <v>Жар-ладушки с яблоком и грушей ТМ Зареченские ВЕС ПОКОМ</v>
          </cell>
          <cell r="D223">
            <v>11.1</v>
          </cell>
        </row>
        <row r="224">
          <cell r="A224" t="str">
            <v>ЖАР-мени ВЕС ТМ Зареченские  ПОКОМ</v>
          </cell>
          <cell r="D224">
            <v>44</v>
          </cell>
        </row>
        <row r="225">
          <cell r="A225" t="str">
            <v>Карбонад Юбилейный 0,13кг нар.д/ф шт. СПК</v>
          </cell>
          <cell r="D225">
            <v>10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1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1</v>
          </cell>
        </row>
        <row r="228">
          <cell r="A228" t="str">
            <v>Классика с/к 235 гр.шт. "Высокий вкус"  СПК</v>
          </cell>
          <cell r="D228">
            <v>45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211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211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50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122</v>
          </cell>
        </row>
        <row r="234">
          <cell r="A234" t="str">
            <v>Краковская п/к (черева) 390 гр.шт. термоус.пак. СПК</v>
          </cell>
          <cell r="D234">
            <v>9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131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334</v>
          </cell>
        </row>
        <row r="237">
          <cell r="A237" t="str">
            <v>Ла Фаворте с/в "Эликатессе" 140 гр.шт.  СПК</v>
          </cell>
          <cell r="D237">
            <v>74</v>
          </cell>
        </row>
        <row r="238">
          <cell r="A238" t="str">
            <v>Ливерная Печеночная "Просто выгодно" 0,3 кг.шт.  СПК</v>
          </cell>
          <cell r="D238">
            <v>77</v>
          </cell>
        </row>
        <row r="239">
          <cell r="A239" t="str">
            <v>Любительская вареная термоус.пак. "Высокий вкус"  СПК</v>
          </cell>
          <cell r="D239">
            <v>43.926000000000002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9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29.6</v>
          </cell>
        </row>
        <row r="242">
          <cell r="A242" t="str">
            <v>Мусульманская вареная "Просто выгодно"  СПК</v>
          </cell>
          <cell r="D242">
            <v>1.0189999999999999</v>
          </cell>
        </row>
        <row r="243">
          <cell r="A243" t="str">
            <v>Мусульманская п/к "Просто выгодно" термофор.пак.  СПК</v>
          </cell>
          <cell r="D243">
            <v>0.49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658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535</v>
          </cell>
        </row>
        <row r="247">
          <cell r="A247" t="str">
            <v>Наггетсы с куриным филе и сыром ТМ Вязанка 0,25 кг ПОКОМ</v>
          </cell>
          <cell r="D247">
            <v>168</v>
          </cell>
        </row>
        <row r="248">
          <cell r="A248" t="str">
            <v>Наггетсы Хрустящие ТМ Зареченские. ВЕС ПОКОМ</v>
          </cell>
          <cell r="D248">
            <v>90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6</v>
          </cell>
        </row>
        <row r="250">
          <cell r="A250" t="str">
            <v>Оригинальная с перцем с/к  СПК</v>
          </cell>
          <cell r="D250">
            <v>108.099</v>
          </cell>
        </row>
        <row r="251">
          <cell r="A251" t="str">
            <v>Особая вареная  СПК</v>
          </cell>
          <cell r="D251">
            <v>4.9160000000000004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75</v>
          </cell>
        </row>
        <row r="253">
          <cell r="A253" t="str">
            <v>Пельмени Grandmeni с говядиной в сливочном соусе 0,75кг Горячая штучка  ПОКОМ</v>
          </cell>
          <cell r="D253">
            <v>1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110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302</v>
          </cell>
        </row>
        <row r="257">
          <cell r="A257" t="str">
            <v>Пельмени Бигбули с мясом, Горячая штучка 0,43кг  ПОКОМ</v>
          </cell>
          <cell r="D257">
            <v>50</v>
          </cell>
        </row>
        <row r="258">
          <cell r="A258" t="str">
            <v>Пельмени Бигбули с мясом, Горячая штучка 0,9кг  ПОКОМ</v>
          </cell>
          <cell r="D258">
            <v>60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325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42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168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389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396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235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807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213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16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320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50</v>
          </cell>
        </row>
        <row r="270">
          <cell r="A270" t="str">
            <v>Пельмени Отборные с говядиной 0,43 кг ТМ Стародворье ТС Медвежье ушко</v>
          </cell>
          <cell r="D270">
            <v>11</v>
          </cell>
        </row>
        <row r="271">
          <cell r="A271" t="str">
            <v>Пельмени Отборные с говядиной 0,9 кг НОВА ТМ Стародворье ТС Медвежье ушко  ПОКОМ</v>
          </cell>
          <cell r="D271">
            <v>2</v>
          </cell>
        </row>
        <row r="272">
          <cell r="A272" t="str">
            <v>Пельмени Отборные с говядиной и свининой 0,43 кг ТМ Стародворье ТС Медвежье ушко</v>
          </cell>
          <cell r="D272">
            <v>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133</v>
          </cell>
        </row>
        <row r="275">
          <cell r="A275" t="str">
            <v>Пельмени Сочные сфера 0,9 кг ТМ Стародворье ПОКОМ</v>
          </cell>
          <cell r="D275">
            <v>327</v>
          </cell>
        </row>
        <row r="276">
          <cell r="A276" t="str">
            <v>Пипперони с/к "Эликатессе" 0,10 кг.шт.  СПК</v>
          </cell>
          <cell r="D276">
            <v>84</v>
          </cell>
        </row>
        <row r="277">
          <cell r="A277" t="str">
            <v>Пипперони с/к "Эликатессе" 0,20 кг.шт.  СПК</v>
          </cell>
          <cell r="D277">
            <v>2</v>
          </cell>
        </row>
        <row r="278">
          <cell r="A278" t="str">
            <v>По-Австрийски с/к 260 гр.шт. "Высокий вкус"  СПК</v>
          </cell>
          <cell r="D278">
            <v>47</v>
          </cell>
        </row>
        <row r="279">
          <cell r="A279" t="str">
            <v>Покровская вареная 0,47 кг шт.  СПК</v>
          </cell>
          <cell r="D279">
            <v>6</v>
          </cell>
        </row>
        <row r="280">
          <cell r="A280" t="str">
            <v>Салями Трюфель с/в "Эликатессе" 0,16 кг.шт.  СПК</v>
          </cell>
          <cell r="D280">
            <v>63</v>
          </cell>
        </row>
        <row r="281">
          <cell r="A281" t="str">
            <v>Салями Финская с/к 235 гр.шт. "Высокий вкус"  СПК</v>
          </cell>
          <cell r="D281">
            <v>15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114.107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42.951999999999998</v>
          </cell>
        </row>
        <row r="284">
          <cell r="A284" t="str">
            <v>Сардельки из свинины (черева) ( в ср.защ.атм) "Высокий вкус"  СПК</v>
          </cell>
          <cell r="D284">
            <v>4.3140000000000001</v>
          </cell>
        </row>
        <row r="285">
          <cell r="A285" t="str">
            <v>Семейная с чесночком Экстра вареная  СПК</v>
          </cell>
          <cell r="D285">
            <v>21.98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22</v>
          </cell>
        </row>
        <row r="287">
          <cell r="A287" t="str">
            <v>Сервелат Финский в/к 0,38 кг.шт. термофор.пак.  СПК</v>
          </cell>
          <cell r="D287">
            <v>7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41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174</v>
          </cell>
        </row>
        <row r="290">
          <cell r="A290" t="str">
            <v>Сибирская особая с/к 0,235 кг шт.  СПК</v>
          </cell>
          <cell r="D290">
            <v>162</v>
          </cell>
        </row>
        <row r="291">
          <cell r="A291" t="str">
            <v>Славянская п/к 0,38 кг шт.термофор.пак.  СПК</v>
          </cell>
          <cell r="D291">
            <v>4</v>
          </cell>
        </row>
        <row r="292">
          <cell r="A292" t="str">
            <v>Смак-мени с картофелем и сочной грудинкой ТМ Зареченские ПОКОМ</v>
          </cell>
          <cell r="D292">
            <v>12</v>
          </cell>
        </row>
        <row r="293">
          <cell r="A293" t="str">
            <v>Смак-мени с мясом ТМ Зареченские ПОКОМ</v>
          </cell>
          <cell r="D293">
            <v>8</v>
          </cell>
        </row>
        <row r="294">
          <cell r="A294" t="str">
            <v>Смаколадьи с яблоком и грушей ТМ Зареченские,0,9 кг ПОКОМ</v>
          </cell>
          <cell r="D294">
            <v>6</v>
          </cell>
        </row>
        <row r="295">
          <cell r="A295" t="str">
            <v>Сосиски "Баварские" 0,36 кг.шт. вак.упак.  СПК</v>
          </cell>
          <cell r="D295">
            <v>11</v>
          </cell>
        </row>
        <row r="296">
          <cell r="A296" t="str">
            <v>Сосиски "Молочные" 0,36 кг.шт. вак.упак.  СПК</v>
          </cell>
          <cell r="D296">
            <v>18</v>
          </cell>
        </row>
        <row r="297">
          <cell r="A297" t="str">
            <v>Сосиски Классические (в ср.защ.атм.) СПК</v>
          </cell>
          <cell r="D297">
            <v>5.4180000000000001</v>
          </cell>
        </row>
        <row r="298">
          <cell r="A298" t="str">
            <v>Сосиски Мусульманские "Просто выгодно" (в ср.защ.атм.)  СПК</v>
          </cell>
          <cell r="D298">
            <v>12.176</v>
          </cell>
        </row>
        <row r="299">
          <cell r="A299" t="str">
            <v>Сосиски Хот-дог ВЕС (лоток с ср.защ.атм.)   СПК</v>
          </cell>
          <cell r="D299">
            <v>28.466000000000001</v>
          </cell>
        </row>
        <row r="300">
          <cell r="A300" t="str">
            <v>Сочный мегачебурек ТМ Зареченские ВЕС ПОКОМ</v>
          </cell>
          <cell r="D300">
            <v>13.44</v>
          </cell>
        </row>
        <row r="301">
          <cell r="A301" t="str">
            <v>Торо Неро с/в "Эликатессе" 140 гр.шт.  СПК</v>
          </cell>
          <cell r="D301">
            <v>16</v>
          </cell>
        </row>
        <row r="302">
          <cell r="A302" t="str">
            <v>Уши свиные копченые к пиву 0,15кг нар. д/ф шт.  СПК</v>
          </cell>
          <cell r="D302">
            <v>6</v>
          </cell>
        </row>
        <row r="303">
          <cell r="A303" t="str">
            <v>Фестивальная пора с/к 100 гр.шт.нар. (лоток с ср.защ.атм.)  СПК</v>
          </cell>
          <cell r="D303">
            <v>91</v>
          </cell>
        </row>
        <row r="304">
          <cell r="A304" t="str">
            <v>Фестивальная пора с/к 235 гр.шт.  СПК</v>
          </cell>
          <cell r="D304">
            <v>262</v>
          </cell>
        </row>
        <row r="305">
          <cell r="A305" t="str">
            <v>Фестивальная с/к ВЕС   СПК</v>
          </cell>
          <cell r="D305">
            <v>23.06</v>
          </cell>
        </row>
        <row r="306">
          <cell r="A306" t="str">
            <v>Фрай-пицца с ветчиной и грибами 3,0 кг ТМ Зареченские ТС Зареченские продукты. ВЕС ПОКОМ</v>
          </cell>
          <cell r="D306">
            <v>3</v>
          </cell>
        </row>
        <row r="307">
          <cell r="A307" t="str">
            <v>Фуэт с/в "Эликатессе" 160 гр.шт.  СПК</v>
          </cell>
          <cell r="D307">
            <v>45</v>
          </cell>
        </row>
        <row r="308">
          <cell r="A308" t="str">
            <v>Хинкали Классические ТМ Зареченские ВЕС ПОКОМ</v>
          </cell>
          <cell r="D308">
            <v>30</v>
          </cell>
        </row>
        <row r="309">
          <cell r="A309" t="str">
            <v>Хотстеры ТМ Горячая штучка ТС Хотстеры 0,25 кг зам  ПОКОМ</v>
          </cell>
          <cell r="D309">
            <v>422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56</v>
          </cell>
        </row>
        <row r="311">
          <cell r="A311" t="str">
            <v>Хрустящие крылышки ТМ Горячая штучка 0,3 кг зам  ПОКОМ</v>
          </cell>
          <cell r="D311">
            <v>45</v>
          </cell>
        </row>
        <row r="312">
          <cell r="A312" t="str">
            <v>Чебупай сочное яблоко ТМ Горячая штучка 0,2 кг зам.  ПОКОМ</v>
          </cell>
          <cell r="D312">
            <v>19</v>
          </cell>
        </row>
        <row r="313">
          <cell r="A313" t="str">
            <v>Чебупай спелая вишня ТМ Горячая штучка 0,2 кг зам.  ПОКОМ</v>
          </cell>
          <cell r="D313">
            <v>76</v>
          </cell>
        </row>
        <row r="314">
          <cell r="A314" t="str">
            <v>Чебупели Курочка гриль ТМ Горячая штучка, 0,3 кг зам  ПОКОМ</v>
          </cell>
          <cell r="D314">
            <v>51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607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800</v>
          </cell>
        </row>
        <row r="317">
          <cell r="A317" t="str">
            <v>Чебуреки сочные ВЕС ТМ Зареченские  ПОКОМ</v>
          </cell>
          <cell r="D317">
            <v>125</v>
          </cell>
        </row>
        <row r="318">
          <cell r="A318" t="str">
            <v>Чоризо с/к "Эликатессе" 0,20 кг.шт.  СПК</v>
          </cell>
          <cell r="D318">
            <v>5</v>
          </cell>
        </row>
        <row r="319">
          <cell r="A319" t="str">
            <v>Шпикачки Русские (черева) (в ср.защ.атм.) "Высокий вкус"  СПК</v>
          </cell>
          <cell r="D319">
            <v>48.332000000000001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147</v>
          </cell>
        </row>
        <row r="321">
          <cell r="A321" t="str">
            <v>Юбилейная с/к 0,10 кг.шт. нарезка (лоток с ср.защ.атм.)  СПК</v>
          </cell>
          <cell r="D321">
            <v>18</v>
          </cell>
        </row>
        <row r="322">
          <cell r="A322" t="str">
            <v>Юбилейная с/к 0,235 кг.шт.  СПК</v>
          </cell>
          <cell r="D322">
            <v>201</v>
          </cell>
        </row>
        <row r="323">
          <cell r="A323" t="str">
            <v>Итого</v>
          </cell>
          <cell r="D323">
            <v>61278.917000000001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2" sqref="AJ2"/>
    </sheetView>
  </sheetViews>
  <sheetFormatPr defaultColWidth="10.5" defaultRowHeight="11.45" customHeight="1" outlineLevelRow="1" x14ac:dyDescent="0.2"/>
  <cols>
    <col min="1" max="1" width="5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4" width="6.5" style="5" bestFit="1" customWidth="1"/>
    <col min="15" max="17" width="0.6640625" style="5" customWidth="1"/>
    <col min="18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5" style="5" customWidth="1"/>
    <col min="32" max="32" width="6.5" style="5" bestFit="1" customWidth="1"/>
    <col min="33" max="33" width="7.6640625" style="5" customWidth="1"/>
    <col min="34" max="35" width="1.5" style="5" customWidth="1"/>
    <col min="36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117</v>
      </c>
      <c r="AE3" s="22" t="s">
        <v>116</v>
      </c>
      <c r="AF3" s="1" t="s">
        <v>124</v>
      </c>
      <c r="AG3" s="1" t="s">
        <v>123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  <c r="AF4" s="13" t="s">
        <v>107</v>
      </c>
      <c r="AG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N5" s="16" t="s">
        <v>122</v>
      </c>
      <c r="R5" s="5" t="s">
        <v>125</v>
      </c>
      <c r="T5" s="16" t="s">
        <v>111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111</v>
      </c>
      <c r="AF5" s="16" t="s">
        <v>120</v>
      </c>
      <c r="AG5" s="16" t="s">
        <v>121</v>
      </c>
    </row>
    <row r="6" spans="1:33" ht="11.1" customHeight="1" x14ac:dyDescent="0.2">
      <c r="A6" s="6"/>
      <c r="B6" s="6"/>
      <c r="C6" s="3"/>
      <c r="D6" s="3"/>
      <c r="E6" s="9">
        <f>SUM(E7:E102)</f>
        <v>74135.69</v>
      </c>
      <c r="F6" s="9">
        <f>SUM(F7:F102)</f>
        <v>63476.858999999997</v>
      </c>
      <c r="I6" s="9">
        <f>SUM(I7:I102)</f>
        <v>73796.433000000005</v>
      </c>
      <c r="J6" s="9">
        <f t="shared" ref="J6:T6" si="0">SUM(J7:J102)</f>
        <v>339.25699999999995</v>
      </c>
      <c r="K6" s="9">
        <f t="shared" si="0"/>
        <v>18515</v>
      </c>
      <c r="L6" s="9">
        <f t="shared" si="0"/>
        <v>15905</v>
      </c>
      <c r="M6" s="9">
        <f t="shared" si="0"/>
        <v>6200</v>
      </c>
      <c r="N6" s="9">
        <f t="shared" si="0"/>
        <v>-8250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34470</v>
      </c>
      <c r="S6" s="9">
        <f t="shared" si="0"/>
        <v>14827.138000000003</v>
      </c>
      <c r="T6" s="9">
        <f t="shared" si="0"/>
        <v>17760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14379.923400000003</v>
      </c>
      <c r="Z6" s="9">
        <f t="shared" ref="Z6" si="4">SUM(Z7:Z102)</f>
        <v>15813.928000000004</v>
      </c>
      <c r="AA6" s="9">
        <f t="shared" ref="AA6" si="5">SUM(AA7:AA102)</f>
        <v>14498.313800000002</v>
      </c>
      <c r="AB6" s="9">
        <f t="shared" ref="AB6" si="6">SUM(AB7:AB102)</f>
        <v>21287.866999999998</v>
      </c>
      <c r="AE6" s="9">
        <f t="shared" ref="AE6:AG6" si="7">SUM(AE7:AE102)</f>
        <v>8805.9</v>
      </c>
      <c r="AF6" s="9">
        <f t="shared" si="7"/>
        <v>-4314</v>
      </c>
      <c r="AG6" s="9">
        <f t="shared" si="7"/>
        <v>16789.899999999998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172</v>
      </c>
      <c r="D7" s="8">
        <v>208</v>
      </c>
      <c r="E7" s="8">
        <v>256</v>
      </c>
      <c r="F7" s="8">
        <v>116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265</v>
      </c>
      <c r="J7" s="15">
        <f>E7-I7</f>
        <v>-9</v>
      </c>
      <c r="K7" s="15">
        <f>VLOOKUP(A:A,[1]TDSheet!$A:$Q,17,0)</f>
        <v>80</v>
      </c>
      <c r="L7" s="15">
        <f>VLOOKUP(A:A,[1]TDSheet!$A:$R,18,0)</f>
        <v>40</v>
      </c>
      <c r="M7" s="15">
        <f>VLOOKUP(A:A,[1]TDSheet!$A:$T,20,0)</f>
        <v>0</v>
      </c>
      <c r="N7" s="15"/>
      <c r="O7" s="15"/>
      <c r="P7" s="15"/>
      <c r="Q7" s="15"/>
      <c r="R7" s="17">
        <v>80</v>
      </c>
      <c r="S7" s="15">
        <f>E7/5</f>
        <v>51.2</v>
      </c>
      <c r="T7" s="17">
        <v>160</v>
      </c>
      <c r="U7" s="20">
        <f>(F7+K7+L7+M7+N7+R7+T7)/S7</f>
        <v>9.296875</v>
      </c>
      <c r="V7" s="15">
        <f>F7/S7</f>
        <v>2.265625</v>
      </c>
      <c r="W7" s="15"/>
      <c r="X7" s="15"/>
      <c r="Y7" s="15">
        <f>VLOOKUP(A:A,[1]TDSheet!$A:$Z,26,0)</f>
        <v>38.200000000000003</v>
      </c>
      <c r="Z7" s="15">
        <f>VLOOKUP(A:A,[1]TDSheet!$A:$AA,27,0)</f>
        <v>42.4</v>
      </c>
      <c r="AA7" s="15">
        <f>VLOOKUP(A:A,[1]TDSheet!$A:$S,19,0)</f>
        <v>37.200000000000003</v>
      </c>
      <c r="AB7" s="15">
        <f>VLOOKUP(A:A,[3]TDSheet!$A:$D,4,0)</f>
        <v>101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64</v>
      </c>
      <c r="AF7" s="15">
        <f>N7*G7</f>
        <v>0</v>
      </c>
      <c r="AG7" s="15">
        <f>R7*G7</f>
        <v>32</v>
      </c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139.49700000000001</v>
      </c>
      <c r="D8" s="8">
        <v>142.72900000000001</v>
      </c>
      <c r="E8" s="8">
        <v>174.56</v>
      </c>
      <c r="F8" s="8">
        <v>104.672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178.6</v>
      </c>
      <c r="J8" s="15">
        <f t="shared" ref="J8:J71" si="8">E8-I8</f>
        <v>-4.039999999999992</v>
      </c>
      <c r="K8" s="15">
        <f>VLOOKUP(A:A,[1]TDSheet!$A:$Q,17,0)</f>
        <v>30</v>
      </c>
      <c r="L8" s="15">
        <f>VLOOKUP(A:A,[1]TDSheet!$A:$R,18,0)</f>
        <v>60</v>
      </c>
      <c r="M8" s="15">
        <f>VLOOKUP(A:A,[1]TDSheet!$A:$T,20,0)</f>
        <v>0</v>
      </c>
      <c r="N8" s="15"/>
      <c r="O8" s="15"/>
      <c r="P8" s="15"/>
      <c r="Q8" s="15"/>
      <c r="R8" s="17">
        <v>40</v>
      </c>
      <c r="S8" s="15">
        <f t="shared" ref="S8:S71" si="9">E8/5</f>
        <v>34.911999999999999</v>
      </c>
      <c r="T8" s="17">
        <v>80</v>
      </c>
      <c r="U8" s="20">
        <f t="shared" ref="U8:U71" si="10">(F8+K8+L8+M8+N8+R8+T8)/S8</f>
        <v>9.0132905591200743</v>
      </c>
      <c r="V8" s="15">
        <f t="shared" ref="V8:V71" si="11">F8/S8</f>
        <v>2.9981668194317139</v>
      </c>
      <c r="W8" s="15"/>
      <c r="X8" s="15"/>
      <c r="Y8" s="15">
        <f>VLOOKUP(A:A,[1]TDSheet!$A:$Z,26,0)</f>
        <v>26.698399999999999</v>
      </c>
      <c r="Z8" s="15">
        <f>VLOOKUP(A:A,[1]TDSheet!$A:$AA,27,0)</f>
        <v>31.228400000000001</v>
      </c>
      <c r="AA8" s="15">
        <f>VLOOKUP(A:A,[1]TDSheet!$A:$S,19,0)</f>
        <v>29.8154</v>
      </c>
      <c r="AB8" s="15">
        <f>VLOOKUP(A:A,[3]TDSheet!$A:$D,4,0)</f>
        <v>37.627000000000002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T8*G8</f>
        <v>80</v>
      </c>
      <c r="AF8" s="15">
        <f t="shared" ref="AF8:AF71" si="13">N8*G8</f>
        <v>0</v>
      </c>
      <c r="AG8" s="15">
        <f t="shared" ref="AG8:AG71" si="14">R8*G8</f>
        <v>40</v>
      </c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1021.9</v>
      </c>
      <c r="D9" s="8">
        <v>1999.4349999999999</v>
      </c>
      <c r="E9" s="8">
        <v>1734.2</v>
      </c>
      <c r="F9" s="8">
        <v>1244.838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1711</v>
      </c>
      <c r="J9" s="15">
        <f t="shared" si="8"/>
        <v>23.200000000000045</v>
      </c>
      <c r="K9" s="15">
        <f>VLOOKUP(A:A,[1]TDSheet!$A:$Q,17,0)</f>
        <v>500</v>
      </c>
      <c r="L9" s="15">
        <f>VLOOKUP(A:A,[1]TDSheet!$A:$R,18,0)</f>
        <v>300</v>
      </c>
      <c r="M9" s="19">
        <v>0</v>
      </c>
      <c r="N9" s="15">
        <v>-400</v>
      </c>
      <c r="O9" s="15"/>
      <c r="P9" s="15"/>
      <c r="Q9" s="15"/>
      <c r="R9" s="17">
        <v>1200</v>
      </c>
      <c r="S9" s="15">
        <f t="shared" si="9"/>
        <v>346.84000000000003</v>
      </c>
      <c r="T9" s="17">
        <v>700</v>
      </c>
      <c r="U9" s="20">
        <f t="shared" si="10"/>
        <v>10.220384038749854</v>
      </c>
      <c r="V9" s="15">
        <f t="shared" si="11"/>
        <v>3.5890843040018447</v>
      </c>
      <c r="W9" s="15"/>
      <c r="X9" s="15"/>
      <c r="Y9" s="15">
        <f>VLOOKUP(A:A,[1]TDSheet!$A:$Z,26,0)</f>
        <v>321.03000000000003</v>
      </c>
      <c r="Z9" s="15">
        <f>VLOOKUP(A:A,[1]TDSheet!$A:$AA,27,0)</f>
        <v>364.48760000000004</v>
      </c>
      <c r="AA9" s="15">
        <f>VLOOKUP(A:A,[1]TDSheet!$A:$S,19,0)</f>
        <v>316.48200000000003</v>
      </c>
      <c r="AB9" s="15">
        <f>VLOOKUP(A:A,[3]TDSheet!$A:$D,4,0)</f>
        <v>395.3</v>
      </c>
      <c r="AC9" s="15" t="str">
        <f>VLOOKUP(A:A,[1]TDSheet!$A:$AC,29,0)</f>
        <v>м100</v>
      </c>
      <c r="AD9" s="15">
        <f>VLOOKUP(A:A,[1]TDSheet!$A:$AD,30,0)</f>
        <v>0</v>
      </c>
      <c r="AE9" s="15">
        <f t="shared" si="12"/>
        <v>700</v>
      </c>
      <c r="AF9" s="15">
        <f t="shared" si="13"/>
        <v>-400</v>
      </c>
      <c r="AG9" s="15">
        <f t="shared" si="14"/>
        <v>1200</v>
      </c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1609.85</v>
      </c>
      <c r="D10" s="8">
        <v>2185.8530000000001</v>
      </c>
      <c r="E10" s="8">
        <v>2041.3579999999999</v>
      </c>
      <c r="F10" s="8">
        <v>1731.385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2000.9</v>
      </c>
      <c r="J10" s="15">
        <f t="shared" si="8"/>
        <v>40.457999999999856</v>
      </c>
      <c r="K10" s="15">
        <f>VLOOKUP(A:A,[1]TDSheet!$A:$Q,17,0)</f>
        <v>1000</v>
      </c>
      <c r="L10" s="15">
        <f>VLOOKUP(A:A,[1]TDSheet!$A:$R,18,0)</f>
        <v>0</v>
      </c>
      <c r="M10" s="19">
        <v>0</v>
      </c>
      <c r="N10" s="15">
        <v>-500</v>
      </c>
      <c r="O10" s="15"/>
      <c r="P10" s="15"/>
      <c r="Q10" s="15"/>
      <c r="R10" s="17">
        <v>2000</v>
      </c>
      <c r="S10" s="15">
        <f t="shared" si="9"/>
        <v>408.27159999999998</v>
      </c>
      <c r="T10" s="17">
        <v>600</v>
      </c>
      <c r="U10" s="20">
        <f t="shared" si="10"/>
        <v>11.833752335455126</v>
      </c>
      <c r="V10" s="15">
        <f t="shared" si="11"/>
        <v>4.2407676654462376</v>
      </c>
      <c r="W10" s="15"/>
      <c r="X10" s="15"/>
      <c r="Y10" s="15">
        <f>VLOOKUP(A:A,[1]TDSheet!$A:$Z,26,0)</f>
        <v>356.95680000000004</v>
      </c>
      <c r="Z10" s="15">
        <f>VLOOKUP(A:A,[1]TDSheet!$A:$AA,27,0)</f>
        <v>404.09280000000001</v>
      </c>
      <c r="AA10" s="15">
        <f>VLOOKUP(A:A,[1]TDSheet!$A:$S,19,0)</f>
        <v>399.78059999999999</v>
      </c>
      <c r="AB10" s="15">
        <f>VLOOKUP(A:A,[3]TDSheet!$A:$D,4,0)</f>
        <v>523.79300000000001</v>
      </c>
      <c r="AC10" s="15" t="str">
        <f>VLOOKUP(A:A,[1]TDSheet!$A:$AC,29,0)</f>
        <v>м700</v>
      </c>
      <c r="AD10" s="15">
        <f>VLOOKUP(A:A,[1]TDSheet!$A:$AD,30,0)</f>
        <v>0</v>
      </c>
      <c r="AE10" s="15">
        <f t="shared" si="12"/>
        <v>600</v>
      </c>
      <c r="AF10" s="15">
        <f t="shared" si="13"/>
        <v>-500</v>
      </c>
      <c r="AG10" s="15">
        <f t="shared" si="14"/>
        <v>2000</v>
      </c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27.611999999999998</v>
      </c>
      <c r="D11" s="8">
        <v>62.374000000000002</v>
      </c>
      <c r="E11" s="8">
        <v>23.492000000000001</v>
      </c>
      <c r="F11" s="8">
        <v>65.983999999999995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21.5</v>
      </c>
      <c r="J11" s="15">
        <f t="shared" si="8"/>
        <v>1.9920000000000009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7"/>
      <c r="S11" s="15">
        <f t="shared" si="9"/>
        <v>4.6984000000000004</v>
      </c>
      <c r="T11" s="17"/>
      <c r="U11" s="20">
        <f t="shared" si="10"/>
        <v>14.043929848459047</v>
      </c>
      <c r="V11" s="15">
        <f t="shared" si="11"/>
        <v>14.043929848459047</v>
      </c>
      <c r="W11" s="15"/>
      <c r="X11" s="15"/>
      <c r="Y11" s="15">
        <f>VLOOKUP(A:A,[1]TDSheet!$A:$Z,26,0)</f>
        <v>4.0229999999999997</v>
      </c>
      <c r="Z11" s="15">
        <f>VLOOKUP(A:A,[1]TDSheet!$A:$AA,27,0)</f>
        <v>6.6616</v>
      </c>
      <c r="AA11" s="15">
        <f>VLOOKUP(A:A,[1]TDSheet!$A:$S,19,0)</f>
        <v>3.5188000000000001</v>
      </c>
      <c r="AB11" s="15">
        <f>VLOOKUP(A:A,[3]TDSheet!$A:$D,4,0)</f>
        <v>12.048999999999999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>
        <f t="shared" si="13"/>
        <v>0</v>
      </c>
      <c r="AG11" s="15">
        <f t="shared" si="14"/>
        <v>0</v>
      </c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18.757999999999999</v>
      </c>
      <c r="D12" s="8">
        <v>124.14400000000001</v>
      </c>
      <c r="E12" s="8">
        <v>109.70699999999999</v>
      </c>
      <c r="F12" s="21">
        <v>123</v>
      </c>
      <c r="G12" s="14">
        <v>1</v>
      </c>
      <c r="H12" s="1" t="e">
        <f>VLOOKUP(A:A,[1]TDSheet!$A:$H,8,0)</f>
        <v>#N/A</v>
      </c>
      <c r="I12" s="15">
        <f>VLOOKUP(A:A,[2]TDSheet!$A:$F,6,0)</f>
        <v>112.75</v>
      </c>
      <c r="J12" s="15">
        <f t="shared" si="8"/>
        <v>-3.0430000000000064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7">
        <v>50</v>
      </c>
      <c r="S12" s="15">
        <f t="shared" si="9"/>
        <v>21.941399999999998</v>
      </c>
      <c r="T12" s="17">
        <v>50</v>
      </c>
      <c r="U12" s="20">
        <f t="shared" si="10"/>
        <v>10.163435332294203</v>
      </c>
      <c r="V12" s="15">
        <f t="shared" si="11"/>
        <v>5.605841012879762</v>
      </c>
      <c r="W12" s="15"/>
      <c r="X12" s="15"/>
      <c r="Y12" s="18">
        <v>25</v>
      </c>
      <c r="Z12" s="18">
        <v>19</v>
      </c>
      <c r="AA12" s="15">
        <f>VLOOKUP(A:A,[1]TDSheet!$A:$S,19,0)</f>
        <v>21.9436</v>
      </c>
      <c r="AB12" s="15">
        <f>VLOOKUP(A:A,[3]TDSheet!$A:$D,4,0)</f>
        <v>28.385999999999999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2"/>
        <v>50</v>
      </c>
      <c r="AF12" s="15">
        <f t="shared" si="13"/>
        <v>0</v>
      </c>
      <c r="AG12" s="15">
        <f t="shared" si="14"/>
        <v>50</v>
      </c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94.352999999999994</v>
      </c>
      <c r="D13" s="8"/>
      <c r="E13" s="8">
        <v>0</v>
      </c>
      <c r="F13" s="21">
        <v>94.352999999999994</v>
      </c>
      <c r="G13" s="1">
        <v>0</v>
      </c>
      <c r="H13" s="1">
        <f>VLOOKUP(A:A,[1]TDSheet!$A:$H,8,0)</f>
        <v>60</v>
      </c>
      <c r="I13" s="15">
        <v>0</v>
      </c>
      <c r="J13" s="15">
        <f t="shared" si="8"/>
        <v>0</v>
      </c>
      <c r="K13" s="15">
        <f>VLOOKUP(A:A,[1]TDSheet!$A:$Q,17,0)</f>
        <v>20</v>
      </c>
      <c r="L13" s="15">
        <f>VLOOKUP(A:A,[1]TDSheet!$A:$R,18,0)</f>
        <v>20</v>
      </c>
      <c r="M13" s="15">
        <f>VLOOKUP(A:A,[1]TDSheet!$A:$T,20,0)</f>
        <v>0</v>
      </c>
      <c r="N13" s="15"/>
      <c r="O13" s="15"/>
      <c r="P13" s="15"/>
      <c r="Q13" s="15"/>
      <c r="R13" s="17"/>
      <c r="S13" s="15">
        <f t="shared" si="9"/>
        <v>0</v>
      </c>
      <c r="T13" s="17"/>
      <c r="U13" s="20" t="e">
        <f t="shared" si="10"/>
        <v>#DIV/0!</v>
      </c>
      <c r="V13" s="15" t="e">
        <f t="shared" si="11"/>
        <v>#DIV/0!</v>
      </c>
      <c r="W13" s="15"/>
      <c r="X13" s="15"/>
      <c r="Y13" s="15">
        <f>VLOOKUP(A:A,[1]TDSheet!$A:$Z,26,0)</f>
        <v>25.1554</v>
      </c>
      <c r="Z13" s="15">
        <f>VLOOKUP(A:A,[1]TDSheet!$A:$AA,27,0)</f>
        <v>19.461400000000001</v>
      </c>
      <c r="AA13" s="15">
        <f>VLOOKUP(A:A,[1]TDSheet!$A:$S,19,0)</f>
        <v>0.26819999999999999</v>
      </c>
      <c r="AB13" s="15">
        <v>0</v>
      </c>
      <c r="AC13" s="15" t="str">
        <f>VLOOKUP(A:A,[1]TDSheet!$A:$AC,29,0)</f>
        <v>склад</v>
      </c>
      <c r="AD13" s="15" t="str">
        <f>VLOOKUP(A:A,[1]TDSheet!$A:$AD,30,0)</f>
        <v>костик</v>
      </c>
      <c r="AE13" s="15">
        <f t="shared" si="12"/>
        <v>0</v>
      </c>
      <c r="AF13" s="15">
        <f t="shared" si="13"/>
        <v>0</v>
      </c>
      <c r="AG13" s="15">
        <f t="shared" si="14"/>
        <v>0</v>
      </c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515.56399999999996</v>
      </c>
      <c r="D14" s="8">
        <v>320.07600000000002</v>
      </c>
      <c r="E14" s="8">
        <v>466.291</v>
      </c>
      <c r="F14" s="8">
        <v>358.95400000000001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452.75</v>
      </c>
      <c r="J14" s="15">
        <f t="shared" si="8"/>
        <v>13.540999999999997</v>
      </c>
      <c r="K14" s="15">
        <f>VLOOKUP(A:A,[1]TDSheet!$A:$Q,17,0)</f>
        <v>0</v>
      </c>
      <c r="L14" s="15">
        <f>VLOOKUP(A:A,[1]TDSheet!$A:$R,18,0)</f>
        <v>160</v>
      </c>
      <c r="M14" s="19">
        <v>100</v>
      </c>
      <c r="N14" s="15">
        <v>-100</v>
      </c>
      <c r="O14" s="15"/>
      <c r="P14" s="15"/>
      <c r="Q14" s="15"/>
      <c r="R14" s="17">
        <v>350</v>
      </c>
      <c r="S14" s="15">
        <f t="shared" si="9"/>
        <v>93.258200000000002</v>
      </c>
      <c r="T14" s="17">
        <v>200</v>
      </c>
      <c r="U14" s="20">
        <f t="shared" si="10"/>
        <v>11.46230572753924</v>
      </c>
      <c r="V14" s="15">
        <f t="shared" si="11"/>
        <v>3.8490341868060933</v>
      </c>
      <c r="W14" s="15"/>
      <c r="X14" s="15"/>
      <c r="Y14" s="15">
        <f>VLOOKUP(A:A,[1]TDSheet!$A:$Z,26,0)</f>
        <v>86.961800000000011</v>
      </c>
      <c r="Z14" s="15">
        <f>VLOOKUP(A:A,[1]TDSheet!$A:$AA,27,0)</f>
        <v>90.422799999999995</v>
      </c>
      <c r="AA14" s="15">
        <f>VLOOKUP(A:A,[1]TDSheet!$A:$S,19,0)</f>
        <v>81.116799999999998</v>
      </c>
      <c r="AB14" s="15">
        <f>VLOOKUP(A:A,[3]TDSheet!$A:$D,4,0)</f>
        <v>154.46899999999999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200</v>
      </c>
      <c r="AF14" s="15">
        <f t="shared" si="13"/>
        <v>-100</v>
      </c>
      <c r="AG14" s="15">
        <f t="shared" si="14"/>
        <v>350</v>
      </c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572</v>
      </c>
      <c r="D15" s="8">
        <v>657</v>
      </c>
      <c r="E15" s="8">
        <v>430</v>
      </c>
      <c r="F15" s="8">
        <v>418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437</v>
      </c>
      <c r="J15" s="15">
        <f t="shared" si="8"/>
        <v>-7</v>
      </c>
      <c r="K15" s="15">
        <f>VLOOKUP(A:A,[1]TDSheet!$A:$Q,17,0)</f>
        <v>0</v>
      </c>
      <c r="L15" s="15">
        <f>VLOOKUP(A:A,[1]TDSheet!$A:$R,18,0)</f>
        <v>200</v>
      </c>
      <c r="M15" s="15">
        <f>VLOOKUP(A:A,[1]TDSheet!$A:$T,20,0)</f>
        <v>0</v>
      </c>
      <c r="N15" s="15"/>
      <c r="O15" s="15"/>
      <c r="P15" s="15"/>
      <c r="Q15" s="15"/>
      <c r="R15" s="17">
        <v>600</v>
      </c>
      <c r="S15" s="15">
        <f t="shared" si="9"/>
        <v>86</v>
      </c>
      <c r="T15" s="17">
        <v>120</v>
      </c>
      <c r="U15" s="20">
        <f t="shared" si="10"/>
        <v>15.55813953488372</v>
      </c>
      <c r="V15" s="15">
        <f t="shared" si="11"/>
        <v>4.8604651162790695</v>
      </c>
      <c r="W15" s="15"/>
      <c r="X15" s="15"/>
      <c r="Y15" s="15">
        <f>VLOOKUP(A:A,[1]TDSheet!$A:$Z,26,0)</f>
        <v>91</v>
      </c>
      <c r="Z15" s="15">
        <f>VLOOKUP(A:A,[1]TDSheet!$A:$AA,27,0)</f>
        <v>94.6</v>
      </c>
      <c r="AA15" s="15">
        <f>VLOOKUP(A:A,[1]TDSheet!$A:$S,19,0)</f>
        <v>85.4</v>
      </c>
      <c r="AB15" s="15">
        <f>VLOOKUP(A:A,[3]TDSheet!$A:$D,4,0)</f>
        <v>123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30</v>
      </c>
      <c r="AF15" s="15">
        <f t="shared" si="13"/>
        <v>0</v>
      </c>
      <c r="AG15" s="15">
        <f t="shared" si="14"/>
        <v>150</v>
      </c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17.827000000000002</v>
      </c>
      <c r="D16" s="8">
        <v>63.74</v>
      </c>
      <c r="E16" s="8">
        <v>32.683999999999997</v>
      </c>
      <c r="F16" s="8">
        <v>38.494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33.1</v>
      </c>
      <c r="J16" s="15">
        <f t="shared" si="8"/>
        <v>-0.41600000000000392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/>
      <c r="O16" s="15"/>
      <c r="P16" s="15"/>
      <c r="Q16" s="15"/>
      <c r="R16" s="17"/>
      <c r="S16" s="15">
        <f t="shared" si="9"/>
        <v>6.5367999999999995</v>
      </c>
      <c r="T16" s="17">
        <v>10</v>
      </c>
      <c r="U16" s="20">
        <f t="shared" si="10"/>
        <v>7.4186146126545101</v>
      </c>
      <c r="V16" s="15">
        <f t="shared" si="11"/>
        <v>5.8888140986415376</v>
      </c>
      <c r="W16" s="15"/>
      <c r="X16" s="15"/>
      <c r="Y16" s="15">
        <f>VLOOKUP(A:A,[1]TDSheet!$A:$Z,26,0)</f>
        <v>4.4447999999999999</v>
      </c>
      <c r="Z16" s="15">
        <f>VLOOKUP(A:A,[1]TDSheet!$A:$AA,27,0)</f>
        <v>7.4218000000000002</v>
      </c>
      <c r="AA16" s="15">
        <f>VLOOKUP(A:A,[1]TDSheet!$A:$S,19,0)</f>
        <v>7.7207999999999997</v>
      </c>
      <c r="AB16" s="15">
        <f>VLOOKUP(A:A,[3]TDSheet!$A:$D,4,0)</f>
        <v>11.82</v>
      </c>
      <c r="AC16" s="15" t="str">
        <f>VLOOKUP(A:A,[1]TDSheet!$A:$AC,29,0)</f>
        <v>костик</v>
      </c>
      <c r="AD16" s="15">
        <f>VLOOKUP(A:A,[1]TDSheet!$A:$AD,30,0)</f>
        <v>0</v>
      </c>
      <c r="AE16" s="15">
        <f t="shared" si="12"/>
        <v>10</v>
      </c>
      <c r="AF16" s="15">
        <f t="shared" si="13"/>
        <v>0</v>
      </c>
      <c r="AG16" s="15">
        <f t="shared" si="14"/>
        <v>0</v>
      </c>
    </row>
    <row r="17" spans="1:33" s="1" customFormat="1" ht="11.1" customHeight="1" outlineLevel="1" x14ac:dyDescent="0.2">
      <c r="A17" s="7" t="s">
        <v>20</v>
      </c>
      <c r="B17" s="7" t="s">
        <v>9</v>
      </c>
      <c r="C17" s="8"/>
      <c r="D17" s="8">
        <v>100.35299999999999</v>
      </c>
      <c r="E17" s="8">
        <v>70.569000000000003</v>
      </c>
      <c r="F17" s="8">
        <v>29.783999999999999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73.900000000000006</v>
      </c>
      <c r="J17" s="15">
        <f t="shared" si="8"/>
        <v>-3.3310000000000031</v>
      </c>
      <c r="K17" s="15">
        <f>VLOOKUP(A:A,[1]TDSheet!$A:$Q,17,0)</f>
        <v>10</v>
      </c>
      <c r="L17" s="15">
        <f>VLOOKUP(A:A,[1]TDSheet!$A:$R,18,0)</f>
        <v>20</v>
      </c>
      <c r="M17" s="15">
        <f>VLOOKUP(A:A,[1]TDSheet!$A:$T,20,0)</f>
        <v>0</v>
      </c>
      <c r="N17" s="15"/>
      <c r="O17" s="15"/>
      <c r="P17" s="15"/>
      <c r="Q17" s="15"/>
      <c r="R17" s="17"/>
      <c r="S17" s="15">
        <f t="shared" si="9"/>
        <v>14.113800000000001</v>
      </c>
      <c r="T17" s="17">
        <v>50</v>
      </c>
      <c r="U17" s="20">
        <f t="shared" si="10"/>
        <v>7.7784863041845558</v>
      </c>
      <c r="V17" s="15">
        <f t="shared" si="11"/>
        <v>2.1102750499511114</v>
      </c>
      <c r="W17" s="15"/>
      <c r="X17" s="15"/>
      <c r="Y17" s="15">
        <f>VLOOKUP(A:A,[1]TDSheet!$A:$Z,26,0)</f>
        <v>2.9508000000000001</v>
      </c>
      <c r="Z17" s="15">
        <f>VLOOKUP(A:A,[1]TDSheet!$A:$AA,27,0)</f>
        <v>13.577000000000002</v>
      </c>
      <c r="AA17" s="15">
        <f>VLOOKUP(A:A,[1]TDSheet!$A:$S,19,0)</f>
        <v>9.9563999999999986</v>
      </c>
      <c r="AB17" s="15">
        <f>VLOOKUP(A:A,[3]TDSheet!$A:$D,4,0)</f>
        <v>2.9590000000000001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50</v>
      </c>
      <c r="AF17" s="15">
        <f t="shared" si="13"/>
        <v>0</v>
      </c>
      <c r="AG17" s="15">
        <f t="shared" si="14"/>
        <v>0</v>
      </c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76.12</v>
      </c>
      <c r="D18" s="8">
        <v>1469.546</v>
      </c>
      <c r="E18" s="21">
        <v>742</v>
      </c>
      <c r="F18" s="21">
        <v>824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696.58299999999997</v>
      </c>
      <c r="J18" s="15">
        <f t="shared" si="8"/>
        <v>45.41700000000003</v>
      </c>
      <c r="K18" s="15">
        <f>VLOOKUP(A:A,[1]TDSheet!$A:$Q,17,0)</f>
        <v>100</v>
      </c>
      <c r="L18" s="15">
        <f>VLOOKUP(A:A,[1]TDSheet!$A:$R,18,0)</f>
        <v>50</v>
      </c>
      <c r="M18" s="15">
        <f>VLOOKUP(A:A,[1]TDSheet!$A:$T,20,0)</f>
        <v>100</v>
      </c>
      <c r="N18" s="15"/>
      <c r="O18" s="15"/>
      <c r="P18" s="15"/>
      <c r="Q18" s="15"/>
      <c r="R18" s="17">
        <v>300</v>
      </c>
      <c r="S18" s="15">
        <f t="shared" si="9"/>
        <v>148.4</v>
      </c>
      <c r="T18" s="17">
        <v>100</v>
      </c>
      <c r="U18" s="20">
        <f t="shared" si="10"/>
        <v>9.9326145552560643</v>
      </c>
      <c r="V18" s="15">
        <f t="shared" si="11"/>
        <v>5.5525606469002691</v>
      </c>
      <c r="W18" s="15"/>
      <c r="X18" s="15"/>
      <c r="Y18" s="15">
        <f>VLOOKUP(A:A,[1]TDSheet!$A:$Z,26,0)</f>
        <v>30.4</v>
      </c>
      <c r="Z18" s="15">
        <f>VLOOKUP(A:A,[1]TDSheet!$A:$AA,27,0)</f>
        <v>114.8</v>
      </c>
      <c r="AA18" s="15">
        <f>VLOOKUP(A:A,[1]TDSheet!$A:$S,19,0)</f>
        <v>115.2</v>
      </c>
      <c r="AB18" s="15">
        <f>VLOOKUP(A:A,[3]TDSheet!$A:$D,4,0)</f>
        <v>153.60400000000001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100</v>
      </c>
      <c r="AF18" s="15">
        <f t="shared" si="13"/>
        <v>0</v>
      </c>
      <c r="AG18" s="15">
        <f t="shared" si="14"/>
        <v>300</v>
      </c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39.203000000000003</v>
      </c>
      <c r="D19" s="8">
        <v>204.738</v>
      </c>
      <c r="E19" s="8">
        <v>133.87200000000001</v>
      </c>
      <c r="F19" s="8">
        <v>104.245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152.6</v>
      </c>
      <c r="J19" s="15">
        <f t="shared" si="8"/>
        <v>-18.72799999999998</v>
      </c>
      <c r="K19" s="15">
        <f>VLOOKUP(A:A,[1]TDSheet!$A:$Q,17,0)</f>
        <v>60</v>
      </c>
      <c r="L19" s="15">
        <f>VLOOKUP(A:A,[1]TDSheet!$A:$R,18,0)</f>
        <v>60</v>
      </c>
      <c r="M19" s="15">
        <f>VLOOKUP(A:A,[1]TDSheet!$A:$T,20,0)</f>
        <v>0</v>
      </c>
      <c r="N19" s="15"/>
      <c r="O19" s="15"/>
      <c r="P19" s="15"/>
      <c r="Q19" s="15"/>
      <c r="R19" s="17">
        <v>50</v>
      </c>
      <c r="S19" s="15">
        <f t="shared" si="9"/>
        <v>26.774400000000004</v>
      </c>
      <c r="T19" s="17"/>
      <c r="U19" s="20">
        <f t="shared" si="10"/>
        <v>10.242806561491573</v>
      </c>
      <c r="V19" s="15">
        <f t="shared" si="11"/>
        <v>3.8934579299629495</v>
      </c>
      <c r="W19" s="15"/>
      <c r="X19" s="15"/>
      <c r="Y19" s="15">
        <f>VLOOKUP(A:A,[1]TDSheet!$A:$Z,26,0)</f>
        <v>10.3376</v>
      </c>
      <c r="Z19" s="15">
        <f>VLOOKUP(A:A,[1]TDSheet!$A:$AA,27,0)</f>
        <v>16.2944</v>
      </c>
      <c r="AA19" s="15">
        <f>VLOOKUP(A:A,[1]TDSheet!$A:$S,19,0)</f>
        <v>28.360800000000001</v>
      </c>
      <c r="AB19" s="15">
        <f>VLOOKUP(A:A,[3]TDSheet!$A:$D,4,0)</f>
        <v>3.9009999999999998</v>
      </c>
      <c r="AC19" s="15">
        <f>VLOOKUP(A:A,[1]TDSheet!$A:$AC,29,0)</f>
        <v>0</v>
      </c>
      <c r="AD19" s="15" t="str">
        <f>VLOOKUP(A:A,[1]TDSheet!$A:$AD,30,0)</f>
        <v>костик</v>
      </c>
      <c r="AE19" s="15">
        <f t="shared" si="12"/>
        <v>0</v>
      </c>
      <c r="AF19" s="15">
        <f t="shared" si="13"/>
        <v>0</v>
      </c>
      <c r="AG19" s="15">
        <f t="shared" si="14"/>
        <v>50</v>
      </c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401.97699999999998</v>
      </c>
      <c r="D20" s="8">
        <v>203.977</v>
      </c>
      <c r="E20" s="8">
        <v>311.92099999999999</v>
      </c>
      <c r="F20" s="8">
        <v>293.33699999999999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301.10000000000002</v>
      </c>
      <c r="J20" s="15">
        <f t="shared" si="8"/>
        <v>10.82099999999997</v>
      </c>
      <c r="K20" s="15">
        <f>VLOOKUP(A:A,[1]TDSheet!$A:$Q,17,0)</f>
        <v>0</v>
      </c>
      <c r="L20" s="15">
        <f>VLOOKUP(A:A,[1]TDSheet!$A:$R,18,0)</f>
        <v>50</v>
      </c>
      <c r="M20" s="15">
        <f>VLOOKUP(A:A,[1]TDSheet!$A:$T,20,0)</f>
        <v>0</v>
      </c>
      <c r="N20" s="15"/>
      <c r="O20" s="15"/>
      <c r="P20" s="15"/>
      <c r="Q20" s="15"/>
      <c r="R20" s="17">
        <v>150</v>
      </c>
      <c r="S20" s="15">
        <f t="shared" si="9"/>
        <v>62.3842</v>
      </c>
      <c r="T20" s="17">
        <v>150</v>
      </c>
      <c r="U20" s="20">
        <f t="shared" si="10"/>
        <v>10.312498998143761</v>
      </c>
      <c r="V20" s="15">
        <f t="shared" si="11"/>
        <v>4.702104058399402</v>
      </c>
      <c r="W20" s="15"/>
      <c r="X20" s="15"/>
      <c r="Y20" s="15">
        <f>VLOOKUP(A:A,[1]TDSheet!$A:$Z,26,0)</f>
        <v>63.673199999999994</v>
      </c>
      <c r="Z20" s="15">
        <f>VLOOKUP(A:A,[1]TDSheet!$A:$AA,27,0)</f>
        <v>69.630200000000002</v>
      </c>
      <c r="AA20" s="15">
        <f>VLOOKUP(A:A,[1]TDSheet!$A:$S,19,0)</f>
        <v>54.459600000000002</v>
      </c>
      <c r="AB20" s="15">
        <f>VLOOKUP(A:A,[3]TDSheet!$A:$D,4,0)</f>
        <v>107.36</v>
      </c>
      <c r="AC20" s="15" t="str">
        <f>VLOOKUP(A:A,[1]TDSheet!$A:$AC,29,0)</f>
        <v>акция</v>
      </c>
      <c r="AD20" s="15" t="str">
        <f>VLOOKUP(A:A,[1]TDSheet!$A:$AD,30,0)</f>
        <v>скидка</v>
      </c>
      <c r="AE20" s="15">
        <f t="shared" si="12"/>
        <v>150</v>
      </c>
      <c r="AF20" s="15">
        <f t="shared" si="13"/>
        <v>0</v>
      </c>
      <c r="AG20" s="15">
        <f t="shared" si="14"/>
        <v>150</v>
      </c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829</v>
      </c>
      <c r="D21" s="8">
        <v>1675</v>
      </c>
      <c r="E21" s="8">
        <v>805</v>
      </c>
      <c r="F21" s="8">
        <v>678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805</v>
      </c>
      <c r="J21" s="15">
        <f t="shared" si="8"/>
        <v>0</v>
      </c>
      <c r="K21" s="15">
        <f>VLOOKUP(A:A,[1]TDSheet!$A:$Q,17,0)</f>
        <v>200</v>
      </c>
      <c r="L21" s="15">
        <f>VLOOKUP(A:A,[1]TDSheet!$A:$R,18,0)</f>
        <v>200</v>
      </c>
      <c r="M21" s="15">
        <f>VLOOKUP(A:A,[1]TDSheet!$A:$T,20,0)</f>
        <v>0</v>
      </c>
      <c r="N21" s="15"/>
      <c r="O21" s="15"/>
      <c r="P21" s="15"/>
      <c r="Q21" s="15"/>
      <c r="R21" s="17">
        <v>1000</v>
      </c>
      <c r="S21" s="15">
        <f t="shared" si="9"/>
        <v>161</v>
      </c>
      <c r="T21" s="17">
        <v>200</v>
      </c>
      <c r="U21" s="20">
        <f t="shared" si="10"/>
        <v>14.149068322981366</v>
      </c>
      <c r="V21" s="15">
        <f t="shared" si="11"/>
        <v>4.2111801242236027</v>
      </c>
      <c r="W21" s="15"/>
      <c r="X21" s="15"/>
      <c r="Y21" s="15">
        <f>VLOOKUP(A:A,[1]TDSheet!$A:$Z,26,0)</f>
        <v>161.80000000000001</v>
      </c>
      <c r="Z21" s="15">
        <f>VLOOKUP(A:A,[1]TDSheet!$A:$AA,27,0)</f>
        <v>154.6</v>
      </c>
      <c r="AA21" s="15">
        <f>VLOOKUP(A:A,[1]TDSheet!$A:$S,19,0)</f>
        <v>149.6</v>
      </c>
      <c r="AB21" s="15">
        <f>VLOOKUP(A:A,[3]TDSheet!$A:$D,4,0)</f>
        <v>263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50</v>
      </c>
      <c r="AF21" s="15">
        <f t="shared" si="13"/>
        <v>0</v>
      </c>
      <c r="AG21" s="15">
        <f t="shared" si="14"/>
        <v>250</v>
      </c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786.14499999999998</v>
      </c>
      <c r="D22" s="8">
        <v>725.67399999999998</v>
      </c>
      <c r="E22" s="8">
        <v>969.28200000000004</v>
      </c>
      <c r="F22" s="8">
        <v>540.16700000000003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931.1</v>
      </c>
      <c r="J22" s="15">
        <f t="shared" si="8"/>
        <v>38.182000000000016</v>
      </c>
      <c r="K22" s="15">
        <f>VLOOKUP(A:A,[1]TDSheet!$A:$Q,17,0)</f>
        <v>350</v>
      </c>
      <c r="L22" s="15">
        <f>VLOOKUP(A:A,[1]TDSheet!$A:$R,18,0)</f>
        <v>300</v>
      </c>
      <c r="M22" s="19">
        <v>100</v>
      </c>
      <c r="N22" s="15">
        <v>-150</v>
      </c>
      <c r="O22" s="15"/>
      <c r="P22" s="15"/>
      <c r="Q22" s="15"/>
      <c r="R22" s="17">
        <v>550</v>
      </c>
      <c r="S22" s="15">
        <f t="shared" si="9"/>
        <v>193.85640000000001</v>
      </c>
      <c r="T22" s="17">
        <v>260</v>
      </c>
      <c r="U22" s="20">
        <f t="shared" si="10"/>
        <v>10.059853582342393</v>
      </c>
      <c r="V22" s="15">
        <f t="shared" si="11"/>
        <v>2.7864285110009264</v>
      </c>
      <c r="W22" s="15"/>
      <c r="X22" s="15"/>
      <c r="Y22" s="15">
        <f>VLOOKUP(A:A,[1]TDSheet!$A:$Z,26,0)</f>
        <v>179.7184</v>
      </c>
      <c r="Z22" s="15">
        <f>VLOOKUP(A:A,[1]TDSheet!$A:$AA,27,0)</f>
        <v>179.1636</v>
      </c>
      <c r="AA22" s="15">
        <f>VLOOKUP(A:A,[1]TDSheet!$A:$S,19,0)</f>
        <v>181.2928</v>
      </c>
      <c r="AB22" s="15">
        <f>VLOOKUP(A:A,[3]TDSheet!$A:$D,4,0)</f>
        <v>267.71100000000001</v>
      </c>
      <c r="AC22" s="15" t="str">
        <f>VLOOKUP(A:A,[1]TDSheet!$A:$AC,29,0)</f>
        <v>борд</v>
      </c>
      <c r="AD22" s="15" t="str">
        <f>VLOOKUP(A:A,[1]TDSheet!$A:$AD,30,0)</f>
        <v>скидка</v>
      </c>
      <c r="AE22" s="15">
        <f t="shared" si="12"/>
        <v>260</v>
      </c>
      <c r="AF22" s="15">
        <f t="shared" si="13"/>
        <v>-150</v>
      </c>
      <c r="AG22" s="15">
        <f t="shared" si="14"/>
        <v>550</v>
      </c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1018</v>
      </c>
      <c r="D23" s="8">
        <v>2416</v>
      </c>
      <c r="E23" s="8">
        <v>2054</v>
      </c>
      <c r="F23" s="8">
        <v>1364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2054</v>
      </c>
      <c r="J23" s="15">
        <f t="shared" si="8"/>
        <v>0</v>
      </c>
      <c r="K23" s="15">
        <f>VLOOKUP(A:A,[1]TDSheet!$A:$Q,17,0)</f>
        <v>800</v>
      </c>
      <c r="L23" s="15">
        <f>VLOOKUP(A:A,[1]TDSheet!$A:$R,18,0)</f>
        <v>800</v>
      </c>
      <c r="M23" s="15">
        <f>VLOOKUP(A:A,[1]TDSheet!$A:$T,20,0)</f>
        <v>0</v>
      </c>
      <c r="N23" s="15"/>
      <c r="O23" s="15"/>
      <c r="P23" s="15"/>
      <c r="Q23" s="15"/>
      <c r="R23" s="17">
        <v>800</v>
      </c>
      <c r="S23" s="15">
        <f t="shared" si="9"/>
        <v>410.8</v>
      </c>
      <c r="T23" s="17">
        <v>320</v>
      </c>
      <c r="U23" s="20">
        <f t="shared" si="10"/>
        <v>9.9415774099318401</v>
      </c>
      <c r="V23" s="15">
        <f t="shared" si="11"/>
        <v>3.3203505355404088</v>
      </c>
      <c r="W23" s="15"/>
      <c r="X23" s="15"/>
      <c r="Y23" s="15">
        <f>VLOOKUP(A:A,[1]TDSheet!$A:$Z,26,0)</f>
        <v>364.8</v>
      </c>
      <c r="Z23" s="15">
        <f>VLOOKUP(A:A,[1]TDSheet!$A:$AA,27,0)</f>
        <v>324.39999999999998</v>
      </c>
      <c r="AA23" s="15">
        <f>VLOOKUP(A:A,[1]TDSheet!$A:$S,19,0)</f>
        <v>464</v>
      </c>
      <c r="AB23" s="15">
        <f>VLOOKUP(A:A,[3]TDSheet!$A:$D,4,0)</f>
        <v>795</v>
      </c>
      <c r="AC23" s="15" t="str">
        <f>VLOOKUP(A:A,[1]TDSheet!$A:$AC,29,0)</f>
        <v>костик</v>
      </c>
      <c r="AD23" s="15" t="str">
        <f>VLOOKUP(A:A,[1]TDSheet!$A:$AD,30,0)</f>
        <v>скидка</v>
      </c>
      <c r="AE23" s="15">
        <f t="shared" si="12"/>
        <v>38.4</v>
      </c>
      <c r="AF23" s="15">
        <f t="shared" si="13"/>
        <v>0</v>
      </c>
      <c r="AG23" s="15">
        <f t="shared" si="14"/>
        <v>96</v>
      </c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969</v>
      </c>
      <c r="D24" s="8">
        <v>1196</v>
      </c>
      <c r="E24" s="8">
        <v>770</v>
      </c>
      <c r="F24" s="8">
        <v>900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786</v>
      </c>
      <c r="J24" s="15">
        <f t="shared" si="8"/>
        <v>-16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0</v>
      </c>
      <c r="N24" s="15"/>
      <c r="O24" s="15"/>
      <c r="P24" s="15"/>
      <c r="Q24" s="15"/>
      <c r="R24" s="17">
        <v>1000</v>
      </c>
      <c r="S24" s="15">
        <f t="shared" si="9"/>
        <v>154</v>
      </c>
      <c r="T24" s="17">
        <v>320</v>
      </c>
      <c r="U24" s="20">
        <f t="shared" si="10"/>
        <v>14.415584415584416</v>
      </c>
      <c r="V24" s="15">
        <f t="shared" si="11"/>
        <v>5.8441558441558445</v>
      </c>
      <c r="W24" s="15"/>
      <c r="X24" s="15"/>
      <c r="Y24" s="15">
        <f>VLOOKUP(A:A,[1]TDSheet!$A:$Z,26,0)</f>
        <v>144.6</v>
      </c>
      <c r="Z24" s="15">
        <f>VLOOKUP(A:A,[1]TDSheet!$A:$AA,27,0)</f>
        <v>153.4</v>
      </c>
      <c r="AA24" s="15">
        <f>VLOOKUP(A:A,[1]TDSheet!$A:$S,19,0)</f>
        <v>122.4</v>
      </c>
      <c r="AB24" s="15">
        <f>VLOOKUP(A:A,[3]TDSheet!$A:$D,4,0)</f>
        <v>247</v>
      </c>
      <c r="AC24" s="15">
        <f>VLOOKUP(A:A,[1]TDSheet!$A:$AC,29,0)</f>
        <v>0</v>
      </c>
      <c r="AD24" s="15" t="str">
        <f>VLOOKUP(A:A,[1]TDSheet!$A:$AD,30,0)</f>
        <v>м1000</v>
      </c>
      <c r="AE24" s="15">
        <f t="shared" si="12"/>
        <v>80</v>
      </c>
      <c r="AF24" s="15">
        <f t="shared" si="13"/>
        <v>0</v>
      </c>
      <c r="AG24" s="15">
        <f t="shared" si="14"/>
        <v>250</v>
      </c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77.897999999999996</v>
      </c>
      <c r="D25" s="8">
        <v>49.494</v>
      </c>
      <c r="E25" s="8">
        <v>58.45</v>
      </c>
      <c r="F25" s="8">
        <v>68.421999999999997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56.1</v>
      </c>
      <c r="J25" s="15">
        <f t="shared" si="8"/>
        <v>2.3500000000000014</v>
      </c>
      <c r="K25" s="15">
        <f>VLOOKUP(A:A,[1]TDSheet!$A:$Q,17,0)</f>
        <v>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5"/>
      <c r="R25" s="17">
        <v>50</v>
      </c>
      <c r="S25" s="15">
        <f t="shared" si="9"/>
        <v>11.690000000000001</v>
      </c>
      <c r="T25" s="17">
        <v>30</v>
      </c>
      <c r="U25" s="20">
        <f t="shared" si="10"/>
        <v>12.696492728828057</v>
      </c>
      <c r="V25" s="15">
        <f t="shared" si="11"/>
        <v>5.8530367835757051</v>
      </c>
      <c r="W25" s="15"/>
      <c r="X25" s="15"/>
      <c r="Y25" s="15">
        <f>VLOOKUP(A:A,[1]TDSheet!$A:$Z,26,0)</f>
        <v>9.1417999999999999</v>
      </c>
      <c r="Z25" s="15">
        <f>VLOOKUP(A:A,[1]TDSheet!$A:$AA,27,0)</f>
        <v>11.651199999999999</v>
      </c>
      <c r="AA25" s="15">
        <f>VLOOKUP(A:A,[1]TDSheet!$A:$S,19,0)</f>
        <v>10.3566</v>
      </c>
      <c r="AB25" s="15">
        <f>VLOOKUP(A:A,[3]TDSheet!$A:$D,4,0)</f>
        <v>17.66</v>
      </c>
      <c r="AC25" s="15" t="str">
        <f>VLOOKUP(A:A,[1]TDSheet!$A:$AC,29,0)</f>
        <v>увел</v>
      </c>
      <c r="AD25" s="15" t="str">
        <f>VLOOKUP(A:A,[1]TDSheet!$A:$AD,30,0)</f>
        <v>м190</v>
      </c>
      <c r="AE25" s="15">
        <f t="shared" si="12"/>
        <v>30</v>
      </c>
      <c r="AF25" s="15">
        <f t="shared" si="13"/>
        <v>0</v>
      </c>
      <c r="AG25" s="15">
        <f t="shared" si="14"/>
        <v>50</v>
      </c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26.298999999999999</v>
      </c>
      <c r="D26" s="8">
        <v>209.51499999999999</v>
      </c>
      <c r="E26" s="8">
        <v>128.09100000000001</v>
      </c>
      <c r="F26" s="8">
        <v>98.917000000000002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127.5</v>
      </c>
      <c r="J26" s="15">
        <f t="shared" si="8"/>
        <v>0.59100000000000819</v>
      </c>
      <c r="K26" s="15">
        <f>VLOOKUP(A:A,[1]TDSheet!$A:$Q,17,0)</f>
        <v>20</v>
      </c>
      <c r="L26" s="15">
        <f>VLOOKUP(A:A,[1]TDSheet!$A:$R,18,0)</f>
        <v>30</v>
      </c>
      <c r="M26" s="15">
        <f>VLOOKUP(A:A,[1]TDSheet!$A:$T,20,0)</f>
        <v>0</v>
      </c>
      <c r="N26" s="15"/>
      <c r="O26" s="15"/>
      <c r="P26" s="15"/>
      <c r="Q26" s="15"/>
      <c r="R26" s="17">
        <v>60</v>
      </c>
      <c r="S26" s="15">
        <f t="shared" si="9"/>
        <v>25.618200000000002</v>
      </c>
      <c r="T26" s="17">
        <v>50</v>
      </c>
      <c r="U26" s="20">
        <f t="shared" si="10"/>
        <v>10.106760037785637</v>
      </c>
      <c r="V26" s="15">
        <f t="shared" si="11"/>
        <v>3.861200240454052</v>
      </c>
      <c r="W26" s="15"/>
      <c r="X26" s="15"/>
      <c r="Y26" s="15">
        <f>VLOOKUP(A:A,[1]TDSheet!$A:$Z,26,0)</f>
        <v>18.021000000000001</v>
      </c>
      <c r="Z26" s="15">
        <f>VLOOKUP(A:A,[1]TDSheet!$A:$AA,27,0)</f>
        <v>28.7988</v>
      </c>
      <c r="AA26" s="15">
        <f>VLOOKUP(A:A,[1]TDSheet!$A:$S,19,0)</f>
        <v>21.934000000000001</v>
      </c>
      <c r="AB26" s="15">
        <f>VLOOKUP(A:A,[3]TDSheet!$A:$D,4,0)</f>
        <v>32.451999999999998</v>
      </c>
      <c r="AC26" s="15" t="str">
        <f>VLOOKUP(A:A,[1]TDSheet!$A:$AC,29,0)</f>
        <v>увел</v>
      </c>
      <c r="AD26" s="15" t="str">
        <f>VLOOKUP(A:A,[1]TDSheet!$A:$AD,30,0)</f>
        <v>костик</v>
      </c>
      <c r="AE26" s="15">
        <f t="shared" si="12"/>
        <v>50</v>
      </c>
      <c r="AF26" s="15">
        <f t="shared" si="13"/>
        <v>0</v>
      </c>
      <c r="AG26" s="15">
        <f t="shared" si="14"/>
        <v>60</v>
      </c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403.91</v>
      </c>
      <c r="D27" s="8">
        <v>304.24099999999999</v>
      </c>
      <c r="E27" s="8">
        <v>354.33600000000001</v>
      </c>
      <c r="F27" s="8">
        <v>351.14100000000002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339.75</v>
      </c>
      <c r="J27" s="15">
        <f t="shared" si="8"/>
        <v>14.586000000000013</v>
      </c>
      <c r="K27" s="15">
        <f>VLOOKUP(A:A,[1]TDSheet!$A:$Q,17,0)</f>
        <v>0</v>
      </c>
      <c r="L27" s="15">
        <f>VLOOKUP(A:A,[1]TDSheet!$A:$R,18,0)</f>
        <v>120</v>
      </c>
      <c r="M27" s="15">
        <f>VLOOKUP(A:A,[1]TDSheet!$A:$T,20,0)</f>
        <v>0</v>
      </c>
      <c r="N27" s="15">
        <v>-100</v>
      </c>
      <c r="O27" s="15"/>
      <c r="P27" s="15"/>
      <c r="Q27" s="15"/>
      <c r="R27" s="17">
        <v>350</v>
      </c>
      <c r="S27" s="15">
        <f t="shared" si="9"/>
        <v>70.867199999999997</v>
      </c>
      <c r="T27" s="17">
        <v>100</v>
      </c>
      <c r="U27" s="20">
        <f t="shared" si="10"/>
        <v>11.587038855775312</v>
      </c>
      <c r="V27" s="15">
        <f t="shared" si="11"/>
        <v>4.9549156732592801</v>
      </c>
      <c r="W27" s="15"/>
      <c r="X27" s="15"/>
      <c r="Y27" s="15">
        <f>VLOOKUP(A:A,[1]TDSheet!$A:$Z,26,0)</f>
        <v>67.585000000000008</v>
      </c>
      <c r="Z27" s="15">
        <f>VLOOKUP(A:A,[1]TDSheet!$A:$AA,27,0)</f>
        <v>74.652599999999993</v>
      </c>
      <c r="AA27" s="15">
        <f>VLOOKUP(A:A,[1]TDSheet!$A:$S,19,0)</f>
        <v>64.948000000000008</v>
      </c>
      <c r="AB27" s="15">
        <f>VLOOKUP(A:A,[3]TDSheet!$A:$D,4,0)</f>
        <v>92.132000000000005</v>
      </c>
      <c r="AC27" s="15" t="str">
        <f>VLOOKUP(A:A,[1]TDSheet!$A:$AC,29,0)</f>
        <v>акция</v>
      </c>
      <c r="AD27" s="15" t="str">
        <f>VLOOKUP(A:A,[1]TDSheet!$A:$AD,30,0)</f>
        <v>скидка</v>
      </c>
      <c r="AE27" s="15">
        <f t="shared" si="12"/>
        <v>100</v>
      </c>
      <c r="AF27" s="15">
        <f t="shared" si="13"/>
        <v>-100</v>
      </c>
      <c r="AG27" s="15">
        <f t="shared" si="14"/>
        <v>350</v>
      </c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495</v>
      </c>
      <c r="D28" s="8">
        <v>1280</v>
      </c>
      <c r="E28" s="8">
        <v>715</v>
      </c>
      <c r="F28" s="8">
        <v>811</v>
      </c>
      <c r="G28" s="1">
        <f>VLOOKUP(A:A,[1]TDSheet!$A:$G,7,0)</f>
        <v>0.22</v>
      </c>
      <c r="H28" s="1">
        <f>VLOOKUP(A:A,[1]TDSheet!$A:$H,8,0)</f>
        <v>120</v>
      </c>
      <c r="I28" s="15">
        <f>VLOOKUP(A:A,[2]TDSheet!$A:$F,6,0)</f>
        <v>731</v>
      </c>
      <c r="J28" s="15">
        <f t="shared" si="8"/>
        <v>-16</v>
      </c>
      <c r="K28" s="15">
        <f>VLOOKUP(A:A,[1]TDSheet!$A:$Q,17,0)</f>
        <v>0</v>
      </c>
      <c r="L28" s="15">
        <f>VLOOKUP(A:A,[1]TDSheet!$A:$R,18,0)</f>
        <v>120</v>
      </c>
      <c r="M28" s="15">
        <f>VLOOKUP(A:A,[1]TDSheet!$A:$T,20,0)</f>
        <v>0</v>
      </c>
      <c r="N28" s="15"/>
      <c r="O28" s="15"/>
      <c r="P28" s="15"/>
      <c r="Q28" s="15"/>
      <c r="R28" s="17">
        <v>320</v>
      </c>
      <c r="S28" s="15">
        <f t="shared" si="9"/>
        <v>143</v>
      </c>
      <c r="T28" s="17">
        <v>200</v>
      </c>
      <c r="U28" s="20">
        <f t="shared" si="10"/>
        <v>10.146853146853147</v>
      </c>
      <c r="V28" s="15">
        <f t="shared" si="11"/>
        <v>5.6713286713286717</v>
      </c>
      <c r="W28" s="15"/>
      <c r="X28" s="15"/>
      <c r="Y28" s="15">
        <f>VLOOKUP(A:A,[1]TDSheet!$A:$Z,26,0)</f>
        <v>122.2</v>
      </c>
      <c r="Z28" s="15">
        <f>VLOOKUP(A:A,[1]TDSheet!$A:$AA,27,0)</f>
        <v>155.4</v>
      </c>
      <c r="AA28" s="15">
        <f>VLOOKUP(A:A,[1]TDSheet!$A:$S,19,0)</f>
        <v>129.6</v>
      </c>
      <c r="AB28" s="15">
        <f>VLOOKUP(A:A,[3]TDSheet!$A:$D,4,0)</f>
        <v>209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44</v>
      </c>
      <c r="AF28" s="15">
        <f t="shared" si="13"/>
        <v>0</v>
      </c>
      <c r="AG28" s="15">
        <f t="shared" si="14"/>
        <v>70.400000000000006</v>
      </c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125.98699999999999</v>
      </c>
      <c r="D29" s="8">
        <v>183.43700000000001</v>
      </c>
      <c r="E29" s="8">
        <v>177.244</v>
      </c>
      <c r="F29" s="8">
        <v>132.18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169.7</v>
      </c>
      <c r="J29" s="15">
        <f t="shared" si="8"/>
        <v>7.5440000000000111</v>
      </c>
      <c r="K29" s="15">
        <f>VLOOKUP(A:A,[1]TDSheet!$A:$Q,17,0)</f>
        <v>50</v>
      </c>
      <c r="L29" s="15">
        <f>VLOOKUP(A:A,[1]TDSheet!$A:$R,18,0)</f>
        <v>50</v>
      </c>
      <c r="M29" s="15">
        <f>VLOOKUP(A:A,[1]TDSheet!$A:$T,20,0)</f>
        <v>0</v>
      </c>
      <c r="N29" s="15"/>
      <c r="O29" s="15"/>
      <c r="P29" s="15"/>
      <c r="Q29" s="15"/>
      <c r="R29" s="17">
        <v>70</v>
      </c>
      <c r="S29" s="15">
        <f t="shared" si="9"/>
        <v>35.448799999999999</v>
      </c>
      <c r="T29" s="17">
        <v>50</v>
      </c>
      <c r="U29" s="20">
        <f t="shared" si="10"/>
        <v>9.9348920132698435</v>
      </c>
      <c r="V29" s="15">
        <f t="shared" si="11"/>
        <v>3.7287580961837921</v>
      </c>
      <c r="W29" s="15"/>
      <c r="X29" s="15"/>
      <c r="Y29" s="15">
        <f>VLOOKUP(A:A,[1]TDSheet!$A:$Z,26,0)</f>
        <v>27.285599999999999</v>
      </c>
      <c r="Z29" s="15">
        <f>VLOOKUP(A:A,[1]TDSheet!$A:$AA,27,0)</f>
        <v>33.723200000000006</v>
      </c>
      <c r="AA29" s="15">
        <f>VLOOKUP(A:A,[1]TDSheet!$A:$S,19,0)</f>
        <v>33.163799999999995</v>
      </c>
      <c r="AB29" s="15">
        <f>VLOOKUP(A:A,[3]TDSheet!$A:$D,4,0)</f>
        <v>48.436</v>
      </c>
      <c r="AC29" s="15" t="str">
        <f>VLOOKUP(A:A,[1]TDSheet!$A:$AC,29,0)</f>
        <v>увел</v>
      </c>
      <c r="AD29" s="15" t="str">
        <f>VLOOKUP(A:A,[1]TDSheet!$A:$AD,30,0)</f>
        <v>костик</v>
      </c>
      <c r="AE29" s="15">
        <f t="shared" si="12"/>
        <v>50</v>
      </c>
      <c r="AF29" s="15">
        <f t="shared" si="13"/>
        <v>0</v>
      </c>
      <c r="AG29" s="15">
        <f t="shared" si="14"/>
        <v>70</v>
      </c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91</v>
      </c>
      <c r="D30" s="8">
        <v>369</v>
      </c>
      <c r="E30" s="8">
        <v>253</v>
      </c>
      <c r="F30" s="8">
        <v>152</v>
      </c>
      <c r="G30" s="1">
        <f>VLOOKUP(A:A,[1]TDSheet!$A:$G,7,0)</f>
        <v>0.6</v>
      </c>
      <c r="H30" s="1" t="e">
        <f>VLOOKUP(A:A,[1]TDSheet!$A:$H,8,0)</f>
        <v>#N/A</v>
      </c>
      <c r="I30" s="15">
        <f>VLOOKUP(A:A,[2]TDSheet!$A:$F,6,0)</f>
        <v>261</v>
      </c>
      <c r="J30" s="15">
        <f t="shared" si="8"/>
        <v>-8</v>
      </c>
      <c r="K30" s="15">
        <f>VLOOKUP(A:A,[1]TDSheet!$A:$Q,17,0)</f>
        <v>80</v>
      </c>
      <c r="L30" s="15">
        <f>VLOOKUP(A:A,[1]TDSheet!$A:$R,18,0)</f>
        <v>80</v>
      </c>
      <c r="M30" s="15">
        <f>VLOOKUP(A:A,[1]TDSheet!$A:$T,20,0)</f>
        <v>0</v>
      </c>
      <c r="N30" s="15"/>
      <c r="O30" s="15"/>
      <c r="P30" s="15"/>
      <c r="Q30" s="15"/>
      <c r="R30" s="17">
        <v>80</v>
      </c>
      <c r="S30" s="15">
        <f t="shared" si="9"/>
        <v>50.6</v>
      </c>
      <c r="T30" s="17">
        <v>80</v>
      </c>
      <c r="U30" s="20">
        <f t="shared" si="10"/>
        <v>9.3280632411067188</v>
      </c>
      <c r="V30" s="15">
        <f t="shared" si="11"/>
        <v>3.0039525691699605</v>
      </c>
      <c r="W30" s="15"/>
      <c r="X30" s="15"/>
      <c r="Y30" s="15">
        <f>VLOOKUP(A:A,[1]TDSheet!$A:$Z,26,0)</f>
        <v>26.2</v>
      </c>
      <c r="Z30" s="15">
        <f>VLOOKUP(A:A,[1]TDSheet!$A:$AA,27,0)</f>
        <v>33.799999999999997</v>
      </c>
      <c r="AA30" s="15">
        <f>VLOOKUP(A:A,[1]TDSheet!$A:$S,19,0)</f>
        <v>44.4</v>
      </c>
      <c r="AB30" s="15">
        <f>VLOOKUP(A:A,[3]TDSheet!$A:$D,4,0)</f>
        <v>44</v>
      </c>
      <c r="AC30" s="15" t="str">
        <f>VLOOKUP(A:A,[1]TDSheet!$A:$AC,29,0)</f>
        <v>новый</v>
      </c>
      <c r="AD30" s="15" t="str">
        <f>VLOOKUP(A:A,[1]TDSheet!$A:$AD,30,0)</f>
        <v>костик</v>
      </c>
      <c r="AE30" s="15">
        <f t="shared" si="12"/>
        <v>48</v>
      </c>
      <c r="AF30" s="15">
        <f t="shared" si="13"/>
        <v>0</v>
      </c>
      <c r="AG30" s="15">
        <f t="shared" si="14"/>
        <v>48</v>
      </c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21.035</v>
      </c>
      <c r="D31" s="8">
        <v>30.175000000000001</v>
      </c>
      <c r="E31" s="8">
        <v>9.0299999999999994</v>
      </c>
      <c r="F31" s="8">
        <v>42.18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9</v>
      </c>
      <c r="J31" s="15">
        <f t="shared" si="8"/>
        <v>2.9999999999999361E-2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7"/>
      <c r="S31" s="15">
        <f t="shared" si="9"/>
        <v>1.8059999999999998</v>
      </c>
      <c r="T31" s="17"/>
      <c r="U31" s="20">
        <f t="shared" si="10"/>
        <v>23.355481727574752</v>
      </c>
      <c r="V31" s="15">
        <f t="shared" si="11"/>
        <v>23.355481727574752</v>
      </c>
      <c r="W31" s="15"/>
      <c r="X31" s="15"/>
      <c r="Y31" s="15">
        <f>VLOOKUP(A:A,[1]TDSheet!$A:$Z,26,0)</f>
        <v>5.3789999999999996</v>
      </c>
      <c r="Z31" s="15">
        <f>VLOOKUP(A:A,[1]TDSheet!$A:$AA,27,0)</f>
        <v>4.1880000000000006</v>
      </c>
      <c r="AA31" s="15">
        <f>VLOOKUP(A:A,[1]TDSheet!$A:$S,19,0)</f>
        <v>1.2</v>
      </c>
      <c r="AB31" s="15">
        <f>VLOOKUP(A:A,[3]TDSheet!$A:$D,4,0)</f>
        <v>3.0249999999999999</v>
      </c>
      <c r="AC31" s="19" t="s">
        <v>119</v>
      </c>
      <c r="AD31" s="15" t="e">
        <f>VLOOKUP(A:A,[1]TDSheet!$A:$AD,30,0)</f>
        <v>#N/A</v>
      </c>
      <c r="AE31" s="15">
        <f t="shared" si="12"/>
        <v>0</v>
      </c>
      <c r="AF31" s="15">
        <f t="shared" si="13"/>
        <v>0</v>
      </c>
      <c r="AG31" s="15">
        <f t="shared" si="14"/>
        <v>0</v>
      </c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167.55500000000001</v>
      </c>
      <c r="D32" s="8">
        <v>377.65800000000002</v>
      </c>
      <c r="E32" s="8">
        <v>302.84399999999999</v>
      </c>
      <c r="F32" s="8">
        <v>237.29599999999999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297.8</v>
      </c>
      <c r="J32" s="15">
        <f t="shared" si="8"/>
        <v>5.0439999999999827</v>
      </c>
      <c r="K32" s="15">
        <f>VLOOKUP(A:A,[1]TDSheet!$A:$Q,17,0)</f>
        <v>0</v>
      </c>
      <c r="L32" s="15">
        <f>VLOOKUP(A:A,[1]TDSheet!$A:$R,18,0)</f>
        <v>90</v>
      </c>
      <c r="M32" s="15">
        <f>VLOOKUP(A:A,[1]TDSheet!$A:$T,20,0)</f>
        <v>0</v>
      </c>
      <c r="N32" s="15"/>
      <c r="O32" s="15"/>
      <c r="P32" s="15"/>
      <c r="Q32" s="15"/>
      <c r="R32" s="17">
        <v>120</v>
      </c>
      <c r="S32" s="15">
        <f t="shared" si="9"/>
        <v>60.568799999999996</v>
      </c>
      <c r="T32" s="17">
        <v>150</v>
      </c>
      <c r="U32" s="20">
        <f t="shared" si="10"/>
        <v>9.8614468175034027</v>
      </c>
      <c r="V32" s="15">
        <f t="shared" si="11"/>
        <v>3.9177926589267082</v>
      </c>
      <c r="W32" s="15"/>
      <c r="X32" s="15"/>
      <c r="Y32" s="15">
        <f>VLOOKUP(A:A,[1]TDSheet!$A:$Z,26,0)</f>
        <v>42.515000000000001</v>
      </c>
      <c r="Z32" s="15">
        <f>VLOOKUP(A:A,[1]TDSheet!$A:$AA,27,0)</f>
        <v>64.975800000000007</v>
      </c>
      <c r="AA32" s="15">
        <f>VLOOKUP(A:A,[1]TDSheet!$A:$S,19,0)</f>
        <v>52.701599999999999</v>
      </c>
      <c r="AB32" s="15">
        <f>VLOOKUP(A:A,[3]TDSheet!$A:$D,4,0)</f>
        <v>89.448999999999998</v>
      </c>
      <c r="AC32" s="15" t="str">
        <f>VLOOKUP(A:A,[1]TDSheet!$A:$AC,29,0)</f>
        <v>зв50</v>
      </c>
      <c r="AD32" s="15" t="e">
        <f>VLOOKUP(A:A,[1]TDSheet!$A:$AD,30,0)</f>
        <v>#N/A</v>
      </c>
      <c r="AE32" s="15">
        <f t="shared" si="12"/>
        <v>150</v>
      </c>
      <c r="AF32" s="15">
        <f t="shared" si="13"/>
        <v>0</v>
      </c>
      <c r="AG32" s="15">
        <f t="shared" si="14"/>
        <v>120</v>
      </c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844</v>
      </c>
      <c r="D33" s="8">
        <v>2329</v>
      </c>
      <c r="E33" s="8">
        <v>910</v>
      </c>
      <c r="F33" s="8">
        <v>1015</v>
      </c>
      <c r="G33" s="1">
        <f>VLOOKUP(A:A,[1]TDSheet!$A:$G,7,0)</f>
        <v>0.4</v>
      </c>
      <c r="H33" s="1">
        <f>VLOOKUP(A:A,[1]TDSheet!$A:$H,8,0)</f>
        <v>45</v>
      </c>
      <c r="I33" s="15">
        <f>VLOOKUP(A:A,[2]TDSheet!$A:$F,6,0)</f>
        <v>924</v>
      </c>
      <c r="J33" s="15">
        <f t="shared" si="8"/>
        <v>-14</v>
      </c>
      <c r="K33" s="15">
        <f>VLOOKUP(A:A,[1]TDSheet!$A:$Q,17,0)</f>
        <v>0</v>
      </c>
      <c r="L33" s="15">
        <f>VLOOKUP(A:A,[1]TDSheet!$A:$R,18,0)</f>
        <v>200</v>
      </c>
      <c r="M33" s="19">
        <v>0</v>
      </c>
      <c r="N33" s="15"/>
      <c r="O33" s="15"/>
      <c r="P33" s="15"/>
      <c r="Q33" s="15"/>
      <c r="R33" s="17">
        <v>400</v>
      </c>
      <c r="S33" s="15">
        <f t="shared" si="9"/>
        <v>182</v>
      </c>
      <c r="T33" s="17">
        <v>200</v>
      </c>
      <c r="U33" s="20">
        <f t="shared" si="10"/>
        <v>9.9725274725274726</v>
      </c>
      <c r="V33" s="15">
        <f t="shared" si="11"/>
        <v>5.5769230769230766</v>
      </c>
      <c r="W33" s="15"/>
      <c r="X33" s="15"/>
      <c r="Y33" s="15">
        <f>VLOOKUP(A:A,[1]TDSheet!$A:$Z,26,0)</f>
        <v>213.8</v>
      </c>
      <c r="Z33" s="15">
        <f>VLOOKUP(A:A,[1]TDSheet!$A:$AA,27,0)</f>
        <v>238.2</v>
      </c>
      <c r="AA33" s="15">
        <f>VLOOKUP(A:A,[1]TDSheet!$A:$S,19,0)</f>
        <v>182.2</v>
      </c>
      <c r="AB33" s="15">
        <f>VLOOKUP(A:A,[3]TDSheet!$A:$D,4,0)</f>
        <v>244</v>
      </c>
      <c r="AC33" s="15" t="str">
        <f>VLOOKUP(A:A,[1]TDSheet!$A:$AC,29,0)</f>
        <v>увел</v>
      </c>
      <c r="AD33" s="15" t="e">
        <f>VLOOKUP(A:A,[1]TDSheet!$A:$AD,30,0)</f>
        <v>#N/A</v>
      </c>
      <c r="AE33" s="15">
        <f t="shared" si="12"/>
        <v>80</v>
      </c>
      <c r="AF33" s="15">
        <f t="shared" si="13"/>
        <v>0</v>
      </c>
      <c r="AG33" s="15">
        <f t="shared" si="14"/>
        <v>160</v>
      </c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2258.6909999999998</v>
      </c>
      <c r="D34" s="8">
        <v>1402.0060000000001</v>
      </c>
      <c r="E34" s="21">
        <v>2134</v>
      </c>
      <c r="F34" s="21">
        <v>1437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1717.8</v>
      </c>
      <c r="J34" s="15">
        <f t="shared" si="8"/>
        <v>416.20000000000005</v>
      </c>
      <c r="K34" s="15">
        <f>VLOOKUP(A:A,[1]TDSheet!$A:$Q,17,0)</f>
        <v>500</v>
      </c>
      <c r="L34" s="15">
        <f>VLOOKUP(A:A,[1]TDSheet!$A:$R,18,0)</f>
        <v>400</v>
      </c>
      <c r="M34" s="19">
        <v>100</v>
      </c>
      <c r="N34" s="15">
        <v>-500</v>
      </c>
      <c r="O34" s="15"/>
      <c r="P34" s="15"/>
      <c r="Q34" s="15"/>
      <c r="R34" s="17">
        <v>1350</v>
      </c>
      <c r="S34" s="15">
        <f t="shared" si="9"/>
        <v>426.8</v>
      </c>
      <c r="T34" s="17">
        <v>1000</v>
      </c>
      <c r="U34" s="20">
        <f t="shared" si="10"/>
        <v>10.044517338331771</v>
      </c>
      <c r="V34" s="15">
        <f t="shared" si="11"/>
        <v>3.366916588566073</v>
      </c>
      <c r="W34" s="15"/>
      <c r="X34" s="15"/>
      <c r="Y34" s="15">
        <f>VLOOKUP(A:A,[1]TDSheet!$A:$Z,26,0)</f>
        <v>511</v>
      </c>
      <c r="Z34" s="15">
        <f>VLOOKUP(A:A,[1]TDSheet!$A:$AA,27,0)</f>
        <v>369.6</v>
      </c>
      <c r="AA34" s="15">
        <f>VLOOKUP(A:A,[1]TDSheet!$A:$S,19,0)</f>
        <v>382.8</v>
      </c>
      <c r="AB34" s="15">
        <f>VLOOKUP(A:A,[3]TDSheet!$A:$D,4,0)</f>
        <v>609.298</v>
      </c>
      <c r="AC34" s="15" t="str">
        <f>VLOOKUP(A:A,[1]TDSheet!$A:$AC,29,0)</f>
        <v>м350</v>
      </c>
      <c r="AD34" s="15" t="e">
        <f>VLOOKUP(A:A,[1]TDSheet!$A:$AD,30,0)</f>
        <v>#N/A</v>
      </c>
      <c r="AE34" s="15">
        <f t="shared" si="12"/>
        <v>1000</v>
      </c>
      <c r="AF34" s="15">
        <f t="shared" si="13"/>
        <v>-500</v>
      </c>
      <c r="AG34" s="15">
        <f t="shared" si="14"/>
        <v>1350</v>
      </c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510.33100000000002</v>
      </c>
      <c r="D35" s="8">
        <v>1155.7190000000001</v>
      </c>
      <c r="E35" s="8">
        <v>647.47299999999996</v>
      </c>
      <c r="F35" s="8">
        <v>448.45699999999999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602.1</v>
      </c>
      <c r="J35" s="15">
        <f t="shared" si="8"/>
        <v>45.372999999999934</v>
      </c>
      <c r="K35" s="15">
        <f>VLOOKUP(A:A,[1]TDSheet!$A:$Q,17,0)</f>
        <v>250</v>
      </c>
      <c r="L35" s="15">
        <f>VLOOKUP(A:A,[1]TDSheet!$A:$R,18,0)</f>
        <v>160</v>
      </c>
      <c r="M35" s="19">
        <v>0</v>
      </c>
      <c r="N35" s="15">
        <v>-100</v>
      </c>
      <c r="O35" s="15"/>
      <c r="P35" s="15"/>
      <c r="Q35" s="15"/>
      <c r="R35" s="17">
        <v>350</v>
      </c>
      <c r="S35" s="15">
        <f t="shared" si="9"/>
        <v>129.49459999999999</v>
      </c>
      <c r="T35" s="17">
        <v>180</v>
      </c>
      <c r="U35" s="20">
        <f t="shared" si="10"/>
        <v>9.9498898023546918</v>
      </c>
      <c r="V35" s="15">
        <f t="shared" si="11"/>
        <v>3.4631328256158946</v>
      </c>
      <c r="W35" s="15"/>
      <c r="X35" s="15"/>
      <c r="Y35" s="15">
        <f>VLOOKUP(A:A,[1]TDSheet!$A:$Z,26,0)</f>
        <v>130.7946</v>
      </c>
      <c r="Z35" s="15">
        <f>VLOOKUP(A:A,[1]TDSheet!$A:$AA,27,0)</f>
        <v>125.9896</v>
      </c>
      <c r="AA35" s="15">
        <f>VLOOKUP(A:A,[1]TDSheet!$A:$S,19,0)</f>
        <v>128.5592</v>
      </c>
      <c r="AB35" s="15">
        <f>VLOOKUP(A:A,[3]TDSheet!$A:$D,4,0)</f>
        <v>204.26400000000001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2"/>
        <v>180</v>
      </c>
      <c r="AF35" s="15">
        <f t="shared" si="13"/>
        <v>-100</v>
      </c>
      <c r="AG35" s="15">
        <f t="shared" si="14"/>
        <v>350</v>
      </c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157</v>
      </c>
      <c r="D36" s="8">
        <v>406</v>
      </c>
      <c r="E36" s="8">
        <v>157</v>
      </c>
      <c r="F36" s="8">
        <v>311</v>
      </c>
      <c r="G36" s="1">
        <v>0</v>
      </c>
      <c r="H36" s="1">
        <f>VLOOKUP(A:A,[1]TDSheet!$A:$H,8,0)</f>
        <v>45</v>
      </c>
      <c r="I36" s="15">
        <f>VLOOKUP(A:A,[2]TDSheet!$A:$F,6,0)</f>
        <v>159</v>
      </c>
      <c r="J36" s="15">
        <f t="shared" si="8"/>
        <v>-2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7"/>
      <c r="S36" s="15">
        <f t="shared" si="9"/>
        <v>31.4</v>
      </c>
      <c r="T36" s="17"/>
      <c r="U36" s="20">
        <f t="shared" si="10"/>
        <v>9.9044585987261158</v>
      </c>
      <c r="V36" s="15">
        <f t="shared" si="11"/>
        <v>9.9044585987261158</v>
      </c>
      <c r="W36" s="15"/>
      <c r="X36" s="15"/>
      <c r="Y36" s="15">
        <f>VLOOKUP(A:A,[1]TDSheet!$A:$Z,26,0)</f>
        <v>37.799999999999997</v>
      </c>
      <c r="Z36" s="15">
        <f>VLOOKUP(A:A,[1]TDSheet!$A:$AA,27,0)</f>
        <v>55</v>
      </c>
      <c r="AA36" s="15">
        <f>VLOOKUP(A:A,[1]TDSheet!$A:$S,19,0)</f>
        <v>24.8</v>
      </c>
      <c r="AB36" s="15">
        <f>VLOOKUP(A:A,[3]TDSheet!$A:$D,4,0)</f>
        <v>57</v>
      </c>
      <c r="AC36" s="19" t="s">
        <v>118</v>
      </c>
      <c r="AD36" s="15" t="e">
        <f>VLOOKUP(A:A,[1]TDSheet!$A:$AD,30,0)</f>
        <v>#N/A</v>
      </c>
      <c r="AE36" s="15">
        <f t="shared" si="12"/>
        <v>0</v>
      </c>
      <c r="AF36" s="15">
        <f t="shared" si="13"/>
        <v>0</v>
      </c>
      <c r="AG36" s="15">
        <f t="shared" si="14"/>
        <v>0</v>
      </c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280</v>
      </c>
      <c r="D37" s="8">
        <v>335</v>
      </c>
      <c r="E37" s="8">
        <v>229</v>
      </c>
      <c r="F37" s="8">
        <v>372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244</v>
      </c>
      <c r="J37" s="15">
        <f t="shared" si="8"/>
        <v>-15</v>
      </c>
      <c r="K37" s="15">
        <f>VLOOKUP(A:A,[1]TDSheet!$A:$Q,17,0)</f>
        <v>40</v>
      </c>
      <c r="L37" s="15">
        <f>VLOOKUP(A:A,[1]TDSheet!$A:$R,18,0)</f>
        <v>0</v>
      </c>
      <c r="M37" s="15">
        <f>VLOOKUP(A:A,[1]TDSheet!$A:$T,20,0)</f>
        <v>0</v>
      </c>
      <c r="N37" s="15"/>
      <c r="O37" s="15"/>
      <c r="P37" s="15"/>
      <c r="Q37" s="15"/>
      <c r="R37" s="17"/>
      <c r="S37" s="15">
        <f t="shared" si="9"/>
        <v>45.8</v>
      </c>
      <c r="T37" s="17"/>
      <c r="U37" s="20">
        <f t="shared" si="10"/>
        <v>8.9956331877729259</v>
      </c>
      <c r="V37" s="15">
        <f t="shared" si="11"/>
        <v>8.1222707423580793</v>
      </c>
      <c r="W37" s="15"/>
      <c r="X37" s="15"/>
      <c r="Y37" s="15">
        <f>VLOOKUP(A:A,[1]TDSheet!$A:$Z,26,0)</f>
        <v>45.6</v>
      </c>
      <c r="Z37" s="15">
        <f>VLOOKUP(A:A,[1]TDSheet!$A:$AA,27,0)</f>
        <v>56</v>
      </c>
      <c r="AA37" s="15">
        <f>VLOOKUP(A:A,[1]TDSheet!$A:$S,19,0)</f>
        <v>51.6</v>
      </c>
      <c r="AB37" s="15">
        <f>VLOOKUP(A:A,[3]TDSheet!$A:$D,4,0)</f>
        <v>43</v>
      </c>
      <c r="AC37" s="15" t="str">
        <f>VLOOKUP(A:A,[1]TDSheet!$A:$AC,29,0)</f>
        <v>магаз</v>
      </c>
      <c r="AD37" s="15" t="str">
        <f>VLOOKUP(A:A,[1]TDSheet!$A:$AD,30,0)</f>
        <v>кос</v>
      </c>
      <c r="AE37" s="15">
        <f t="shared" si="12"/>
        <v>0</v>
      </c>
      <c r="AF37" s="15">
        <f t="shared" si="13"/>
        <v>0</v>
      </c>
      <c r="AG37" s="15">
        <f t="shared" si="14"/>
        <v>0</v>
      </c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20</v>
      </c>
      <c r="D38" s="8">
        <v>486</v>
      </c>
      <c r="E38" s="8">
        <v>226</v>
      </c>
      <c r="F38" s="8">
        <v>273</v>
      </c>
      <c r="G38" s="1">
        <f>VLOOKUP(A:A,[1]TDSheet!$A:$G,7,0)</f>
        <v>0.35</v>
      </c>
      <c r="H38" s="1">
        <f>VLOOKUP(A:A,[1]TDSheet!$A:$H,8,0)</f>
        <v>45</v>
      </c>
      <c r="I38" s="15">
        <f>VLOOKUP(A:A,[2]TDSheet!$A:$F,6,0)</f>
        <v>233</v>
      </c>
      <c r="J38" s="15">
        <f t="shared" si="8"/>
        <v>-7</v>
      </c>
      <c r="K38" s="15">
        <f>VLOOKUP(A:A,[1]TDSheet!$A:$Q,17,0)</f>
        <v>0</v>
      </c>
      <c r="L38" s="15">
        <f>VLOOKUP(A:A,[1]TDSheet!$A:$R,18,0)</f>
        <v>40</v>
      </c>
      <c r="M38" s="15">
        <f>VLOOKUP(A:A,[1]TDSheet!$A:$T,20,0)</f>
        <v>0</v>
      </c>
      <c r="N38" s="15"/>
      <c r="O38" s="15"/>
      <c r="P38" s="15"/>
      <c r="Q38" s="15"/>
      <c r="R38" s="17">
        <v>40</v>
      </c>
      <c r="S38" s="15">
        <f t="shared" si="9"/>
        <v>45.2</v>
      </c>
      <c r="T38" s="17">
        <v>80</v>
      </c>
      <c r="U38" s="20">
        <f t="shared" si="10"/>
        <v>9.5796460176991136</v>
      </c>
      <c r="V38" s="15">
        <f t="shared" si="11"/>
        <v>6.0398230088495568</v>
      </c>
      <c r="W38" s="15"/>
      <c r="X38" s="15"/>
      <c r="Y38" s="15">
        <f>VLOOKUP(A:A,[1]TDSheet!$A:$Z,26,0)</f>
        <v>27.8</v>
      </c>
      <c r="Z38" s="15">
        <f>VLOOKUP(A:A,[1]TDSheet!$A:$AA,27,0)</f>
        <v>47</v>
      </c>
      <c r="AA38" s="15">
        <f>VLOOKUP(A:A,[1]TDSheet!$A:$S,19,0)</f>
        <v>46.4</v>
      </c>
      <c r="AB38" s="15">
        <f>VLOOKUP(A:A,[3]TDSheet!$A:$D,4,0)</f>
        <v>71</v>
      </c>
      <c r="AC38" s="15" t="str">
        <f>VLOOKUP(A:A,[1]TDSheet!$A:$AC,29,0)</f>
        <v>магаз</v>
      </c>
      <c r="AD38" s="15" t="str">
        <f>VLOOKUP(A:A,[1]TDSheet!$A:$AD,30,0)</f>
        <v>костик</v>
      </c>
      <c r="AE38" s="15">
        <f t="shared" si="12"/>
        <v>28</v>
      </c>
      <c r="AF38" s="15">
        <f t="shared" si="13"/>
        <v>0</v>
      </c>
      <c r="AG38" s="15">
        <f t="shared" si="14"/>
        <v>14</v>
      </c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32</v>
      </c>
      <c r="D39" s="8">
        <v>154</v>
      </c>
      <c r="E39" s="8">
        <v>97</v>
      </c>
      <c r="F39" s="8">
        <v>79</v>
      </c>
      <c r="G39" s="1">
        <f>VLOOKUP(A:A,[1]TDSheet!$A:$G,7,0)</f>
        <v>0.4</v>
      </c>
      <c r="H39" s="1">
        <f>VLOOKUP(A:A,[1]TDSheet!$A:$H,8,0)</f>
        <v>45</v>
      </c>
      <c r="I39" s="15">
        <f>VLOOKUP(A:A,[2]TDSheet!$A:$F,6,0)</f>
        <v>108</v>
      </c>
      <c r="J39" s="15">
        <f t="shared" si="8"/>
        <v>-11</v>
      </c>
      <c r="K39" s="15">
        <f>VLOOKUP(A:A,[1]TDSheet!$A:$Q,17,0)</f>
        <v>0</v>
      </c>
      <c r="L39" s="15">
        <f>VLOOKUP(A:A,[1]TDSheet!$A:$R,18,0)</f>
        <v>0</v>
      </c>
      <c r="M39" s="15">
        <f>VLOOKUP(A:A,[1]TDSheet!$A:$T,20,0)</f>
        <v>0</v>
      </c>
      <c r="N39" s="15"/>
      <c r="O39" s="15"/>
      <c r="P39" s="15"/>
      <c r="Q39" s="15"/>
      <c r="R39" s="17">
        <v>40</v>
      </c>
      <c r="S39" s="15">
        <f t="shared" si="9"/>
        <v>19.399999999999999</v>
      </c>
      <c r="T39" s="17">
        <v>40</v>
      </c>
      <c r="U39" s="20">
        <f t="shared" si="10"/>
        <v>8.1958762886597949</v>
      </c>
      <c r="V39" s="15">
        <f t="shared" si="11"/>
        <v>4.0721649484536089</v>
      </c>
      <c r="W39" s="15"/>
      <c r="X39" s="15"/>
      <c r="Y39" s="15">
        <f>VLOOKUP(A:A,[1]TDSheet!$A:$Z,26,0)</f>
        <v>14</v>
      </c>
      <c r="Z39" s="15">
        <f>VLOOKUP(A:A,[1]TDSheet!$A:$AA,27,0)</f>
        <v>15</v>
      </c>
      <c r="AA39" s="15">
        <f>VLOOKUP(A:A,[1]TDSheet!$A:$S,19,0)</f>
        <v>13.2</v>
      </c>
      <c r="AB39" s="15">
        <f>VLOOKUP(A:A,[3]TDSheet!$A:$D,4,0)</f>
        <v>9</v>
      </c>
      <c r="AC39" s="15" t="str">
        <f>VLOOKUP(A:A,[1]TDSheet!$A:$AC,29,0)</f>
        <v>магаз</v>
      </c>
      <c r="AD39" s="15" t="str">
        <f>VLOOKUP(A:A,[1]TDSheet!$A:$AD,30,0)</f>
        <v>костик</v>
      </c>
      <c r="AE39" s="15">
        <f t="shared" si="12"/>
        <v>16</v>
      </c>
      <c r="AF39" s="15">
        <f t="shared" si="13"/>
        <v>0</v>
      </c>
      <c r="AG39" s="15">
        <f t="shared" si="14"/>
        <v>16</v>
      </c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140</v>
      </c>
      <c r="D40" s="8">
        <v>383</v>
      </c>
      <c r="E40" s="8">
        <v>290</v>
      </c>
      <c r="F40" s="8">
        <v>217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308</v>
      </c>
      <c r="J40" s="15">
        <f t="shared" si="8"/>
        <v>-18</v>
      </c>
      <c r="K40" s="15">
        <f>VLOOKUP(A:A,[1]TDSheet!$A:$Q,17,0)</f>
        <v>100</v>
      </c>
      <c r="L40" s="15">
        <f>VLOOKUP(A:A,[1]TDSheet!$A:$R,18,0)</f>
        <v>140</v>
      </c>
      <c r="M40" s="15">
        <f>VLOOKUP(A:A,[1]TDSheet!$A:$T,20,0)</f>
        <v>0</v>
      </c>
      <c r="N40" s="15"/>
      <c r="O40" s="15"/>
      <c r="P40" s="15"/>
      <c r="Q40" s="15"/>
      <c r="R40" s="17"/>
      <c r="S40" s="15">
        <f t="shared" si="9"/>
        <v>58</v>
      </c>
      <c r="T40" s="17">
        <v>40</v>
      </c>
      <c r="U40" s="20">
        <f t="shared" si="10"/>
        <v>8.568965517241379</v>
      </c>
      <c r="V40" s="15">
        <f t="shared" si="11"/>
        <v>3.7413793103448274</v>
      </c>
      <c r="W40" s="15"/>
      <c r="X40" s="15"/>
      <c r="Y40" s="15">
        <f>VLOOKUP(A:A,[1]TDSheet!$A:$Z,26,0)</f>
        <v>48.8</v>
      </c>
      <c r="Z40" s="15">
        <f>VLOOKUP(A:A,[1]TDSheet!$A:$AA,27,0)</f>
        <v>86</v>
      </c>
      <c r="AA40" s="15">
        <f>VLOOKUP(A:A,[1]TDSheet!$A:$S,19,0)</f>
        <v>75.599999999999994</v>
      </c>
      <c r="AB40" s="15">
        <f>VLOOKUP(A:A,[3]TDSheet!$A:$D,4,0)</f>
        <v>66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2"/>
        <v>3.5999999999999996</v>
      </c>
      <c r="AF40" s="15">
        <f t="shared" si="13"/>
        <v>0</v>
      </c>
      <c r="AG40" s="15">
        <f t="shared" si="14"/>
        <v>0</v>
      </c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79</v>
      </c>
      <c r="D41" s="8">
        <v>748</v>
      </c>
      <c r="E41" s="8">
        <v>227</v>
      </c>
      <c r="F41" s="8">
        <v>579</v>
      </c>
      <c r="G41" s="1">
        <f>VLOOKUP(A:A,[1]TDSheet!$A:$G,7,0)</f>
        <v>0.09</v>
      </c>
      <c r="H41" s="1" t="e">
        <f>VLOOKUP(A:A,[1]TDSheet!$A:$H,8,0)</f>
        <v>#N/A</v>
      </c>
      <c r="I41" s="15">
        <f>VLOOKUP(A:A,[2]TDSheet!$A:$F,6,0)</f>
        <v>248</v>
      </c>
      <c r="J41" s="15">
        <f t="shared" si="8"/>
        <v>-21</v>
      </c>
      <c r="K41" s="15">
        <f>VLOOKUP(A:A,[1]TDSheet!$A:$Q,17,0)</f>
        <v>0</v>
      </c>
      <c r="L41" s="15">
        <f>VLOOKUP(A:A,[1]TDSheet!$A:$R,18,0)</f>
        <v>0</v>
      </c>
      <c r="M41" s="15">
        <f>VLOOKUP(A:A,[1]TDSheet!$A:$T,20,0)</f>
        <v>0</v>
      </c>
      <c r="N41" s="15"/>
      <c r="O41" s="15"/>
      <c r="P41" s="15"/>
      <c r="Q41" s="15"/>
      <c r="R41" s="17"/>
      <c r="S41" s="15">
        <f t="shared" si="9"/>
        <v>45.4</v>
      </c>
      <c r="T41" s="17"/>
      <c r="U41" s="20">
        <f t="shared" si="10"/>
        <v>12.753303964757709</v>
      </c>
      <c r="V41" s="15">
        <f t="shared" si="11"/>
        <v>12.753303964757709</v>
      </c>
      <c r="W41" s="15"/>
      <c r="X41" s="15"/>
      <c r="Y41" s="15">
        <f>VLOOKUP(A:A,[1]TDSheet!$A:$Z,26,0)</f>
        <v>41.8</v>
      </c>
      <c r="Z41" s="15">
        <f>VLOOKUP(A:A,[1]TDSheet!$A:$AA,27,0)</f>
        <v>77.8</v>
      </c>
      <c r="AA41" s="15">
        <f>VLOOKUP(A:A,[1]TDSheet!$A:$S,19,0)</f>
        <v>63.2</v>
      </c>
      <c r="AB41" s="15">
        <f>VLOOKUP(A:A,[3]TDSheet!$A:$D,4,0)</f>
        <v>37</v>
      </c>
      <c r="AC41" s="19" t="s">
        <v>118</v>
      </c>
      <c r="AD41" s="19" t="s">
        <v>119</v>
      </c>
      <c r="AE41" s="15">
        <f t="shared" si="12"/>
        <v>0</v>
      </c>
      <c r="AF41" s="15">
        <f t="shared" si="13"/>
        <v>0</v>
      </c>
      <c r="AG41" s="15">
        <f t="shared" si="14"/>
        <v>0</v>
      </c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247</v>
      </c>
      <c r="D42" s="8">
        <v>818</v>
      </c>
      <c r="E42" s="8">
        <v>447</v>
      </c>
      <c r="F42" s="8">
        <v>607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455</v>
      </c>
      <c r="J42" s="15">
        <f t="shared" si="8"/>
        <v>-8</v>
      </c>
      <c r="K42" s="15">
        <f>VLOOKUP(A:A,[1]TDSheet!$A:$Q,17,0)</f>
        <v>0</v>
      </c>
      <c r="L42" s="15">
        <f>VLOOKUP(A:A,[1]TDSheet!$A:$R,18,0)</f>
        <v>80</v>
      </c>
      <c r="M42" s="15">
        <f>VLOOKUP(A:A,[1]TDSheet!$A:$T,20,0)</f>
        <v>0</v>
      </c>
      <c r="N42" s="15"/>
      <c r="O42" s="15"/>
      <c r="P42" s="15"/>
      <c r="Q42" s="15"/>
      <c r="R42" s="17">
        <v>70</v>
      </c>
      <c r="S42" s="15">
        <f t="shared" si="9"/>
        <v>89.4</v>
      </c>
      <c r="T42" s="17">
        <v>50</v>
      </c>
      <c r="U42" s="20">
        <f t="shared" si="10"/>
        <v>9.0268456375838912</v>
      </c>
      <c r="V42" s="15">
        <f t="shared" si="11"/>
        <v>6.7897091722595073</v>
      </c>
      <c r="W42" s="15"/>
      <c r="X42" s="15"/>
      <c r="Y42" s="15">
        <f>VLOOKUP(A:A,[1]TDSheet!$A:$Z,26,0)</f>
        <v>67.400000000000006</v>
      </c>
      <c r="Z42" s="15">
        <f>VLOOKUP(A:A,[1]TDSheet!$A:$AA,27,0)</f>
        <v>126</v>
      </c>
      <c r="AA42" s="15">
        <f>VLOOKUP(A:A,[1]TDSheet!$A:$S,19,0)</f>
        <v>100.8</v>
      </c>
      <c r="AB42" s="15">
        <f>VLOOKUP(A:A,[3]TDSheet!$A:$D,4,0)</f>
        <v>139</v>
      </c>
      <c r="AC42" s="15" t="str">
        <f>VLOOKUP(A:A,[1]TDSheet!$A:$AC,29,0)</f>
        <v>костик</v>
      </c>
      <c r="AD42" s="15">
        <f>VLOOKUP(A:A,[1]TDSheet!$A:$AD,30,0)</f>
        <v>0</v>
      </c>
      <c r="AE42" s="15">
        <f t="shared" si="12"/>
        <v>4.5</v>
      </c>
      <c r="AF42" s="15">
        <f t="shared" si="13"/>
        <v>0</v>
      </c>
      <c r="AG42" s="15">
        <f t="shared" si="14"/>
        <v>6.3</v>
      </c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17</v>
      </c>
      <c r="D43" s="8">
        <v>3</v>
      </c>
      <c r="E43" s="8">
        <v>2</v>
      </c>
      <c r="F43" s="8">
        <v>17</v>
      </c>
      <c r="G43" s="1">
        <f>VLOOKUP(A:A,[1]TDSheet!$A:$G,7,0)</f>
        <v>0</v>
      </c>
      <c r="H43" s="1" t="e">
        <f>VLOOKUP(A:A,[1]TDSheet!$A:$H,8,0)</f>
        <v>#N/A</v>
      </c>
      <c r="I43" s="15">
        <f>VLOOKUP(A:A,[2]TDSheet!$A:$F,6,0)</f>
        <v>30</v>
      </c>
      <c r="J43" s="15">
        <f t="shared" si="8"/>
        <v>-28</v>
      </c>
      <c r="K43" s="15">
        <f>VLOOKUP(A:A,[1]TDSheet!$A:$Q,17,0)</f>
        <v>0</v>
      </c>
      <c r="L43" s="15">
        <f>VLOOKUP(A:A,[1]TDSheet!$A:$R,18,0)</f>
        <v>0</v>
      </c>
      <c r="M43" s="15">
        <f>VLOOKUP(A:A,[1]TDSheet!$A:$T,20,0)</f>
        <v>0</v>
      </c>
      <c r="N43" s="15"/>
      <c r="O43" s="15"/>
      <c r="P43" s="15"/>
      <c r="Q43" s="15"/>
      <c r="R43" s="17"/>
      <c r="S43" s="15">
        <f t="shared" si="9"/>
        <v>0.4</v>
      </c>
      <c r="T43" s="17"/>
      <c r="U43" s="20">
        <f t="shared" si="10"/>
        <v>42.5</v>
      </c>
      <c r="V43" s="15">
        <f t="shared" si="11"/>
        <v>42.5</v>
      </c>
      <c r="W43" s="15"/>
      <c r="X43" s="15"/>
      <c r="Y43" s="15">
        <f>VLOOKUP(A:A,[1]TDSheet!$A:$Z,26,0)</f>
        <v>15.6</v>
      </c>
      <c r="Z43" s="15">
        <f>VLOOKUP(A:A,[1]TDSheet!$A:$AA,27,0)</f>
        <v>24.2</v>
      </c>
      <c r="AA43" s="15">
        <f>VLOOKUP(A:A,[1]TDSheet!$A:$S,19,0)</f>
        <v>6.4</v>
      </c>
      <c r="AB43" s="15">
        <v>0</v>
      </c>
      <c r="AC43" s="15" t="str">
        <f>VLOOKUP(A:A,[1]TDSheet!$A:$AC,29,0)</f>
        <v>вывод</v>
      </c>
      <c r="AD43" s="15" t="e">
        <f>VLOOKUP(A:A,[1]TDSheet!$A:$AD,30,0)</f>
        <v>#N/A</v>
      </c>
      <c r="AE43" s="15">
        <f t="shared" si="12"/>
        <v>0</v>
      </c>
      <c r="AF43" s="15">
        <f t="shared" si="13"/>
        <v>0</v>
      </c>
      <c r="AG43" s="15">
        <f t="shared" si="14"/>
        <v>0</v>
      </c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169</v>
      </c>
      <c r="D44" s="8">
        <v>75</v>
      </c>
      <c r="E44" s="8">
        <v>97</v>
      </c>
      <c r="F44" s="8">
        <v>53</v>
      </c>
      <c r="G44" s="1">
        <f>VLOOKUP(A:A,[1]TDSheet!$A:$G,7,0)</f>
        <v>0.38</v>
      </c>
      <c r="H44" s="1">
        <f>VLOOKUP(A:A,[1]TDSheet!$A:$H,8,0)</f>
        <v>45</v>
      </c>
      <c r="I44" s="15">
        <f>VLOOKUP(A:A,[2]TDSheet!$A:$F,6,0)</f>
        <v>101</v>
      </c>
      <c r="J44" s="15">
        <f t="shared" si="8"/>
        <v>-4</v>
      </c>
      <c r="K44" s="15">
        <f>VLOOKUP(A:A,[1]TDSheet!$A:$Q,17,0)</f>
        <v>40</v>
      </c>
      <c r="L44" s="15">
        <f>VLOOKUP(A:A,[1]TDSheet!$A:$R,18,0)</f>
        <v>40</v>
      </c>
      <c r="M44" s="15">
        <f>VLOOKUP(A:A,[1]TDSheet!$A:$T,20,0)</f>
        <v>0</v>
      </c>
      <c r="N44" s="15"/>
      <c r="O44" s="15"/>
      <c r="P44" s="15"/>
      <c r="Q44" s="15"/>
      <c r="R44" s="17"/>
      <c r="S44" s="15">
        <f t="shared" si="9"/>
        <v>19.399999999999999</v>
      </c>
      <c r="T44" s="17">
        <v>40</v>
      </c>
      <c r="U44" s="20">
        <f t="shared" si="10"/>
        <v>8.9175257731958766</v>
      </c>
      <c r="V44" s="15">
        <f t="shared" si="11"/>
        <v>2.731958762886598</v>
      </c>
      <c r="W44" s="15"/>
      <c r="X44" s="15"/>
      <c r="Y44" s="15">
        <f>VLOOKUP(A:A,[1]TDSheet!$A:$Z,26,0)</f>
        <v>31.4</v>
      </c>
      <c r="Z44" s="15">
        <f>VLOOKUP(A:A,[1]TDSheet!$A:$AA,27,0)</f>
        <v>19.399999999999999</v>
      </c>
      <c r="AA44" s="15">
        <f>VLOOKUP(A:A,[1]TDSheet!$A:$S,19,0)</f>
        <v>20</v>
      </c>
      <c r="AB44" s="15">
        <f>VLOOKUP(A:A,[3]TDSheet!$A:$D,4,0)</f>
        <v>14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15.2</v>
      </c>
      <c r="AF44" s="15">
        <f t="shared" si="13"/>
        <v>0</v>
      </c>
      <c r="AG44" s="15">
        <f t="shared" si="14"/>
        <v>0</v>
      </c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92</v>
      </c>
      <c r="D45" s="8">
        <v>165</v>
      </c>
      <c r="E45" s="8">
        <v>145</v>
      </c>
      <c r="F45" s="8">
        <v>107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150</v>
      </c>
      <c r="J45" s="15">
        <f t="shared" si="8"/>
        <v>-5</v>
      </c>
      <c r="K45" s="15">
        <f>VLOOKUP(A:A,[1]TDSheet!$A:$Q,17,0)</f>
        <v>0</v>
      </c>
      <c r="L45" s="15">
        <f>VLOOKUP(A:A,[1]TDSheet!$A:$R,18,0)</f>
        <v>0</v>
      </c>
      <c r="M45" s="15">
        <f>VLOOKUP(A:A,[1]TDSheet!$A:$T,20,0)</f>
        <v>0</v>
      </c>
      <c r="N45" s="15"/>
      <c r="O45" s="15"/>
      <c r="P45" s="15"/>
      <c r="Q45" s="15"/>
      <c r="R45" s="17">
        <v>80</v>
      </c>
      <c r="S45" s="15">
        <f t="shared" si="9"/>
        <v>29</v>
      </c>
      <c r="T45" s="17">
        <v>120</v>
      </c>
      <c r="U45" s="20">
        <f t="shared" si="10"/>
        <v>10.586206896551724</v>
      </c>
      <c r="V45" s="15">
        <f t="shared" si="11"/>
        <v>3.6896551724137931</v>
      </c>
      <c r="W45" s="15"/>
      <c r="X45" s="15"/>
      <c r="Y45" s="15">
        <f>VLOOKUP(A:A,[1]TDSheet!$A:$Z,26,0)</f>
        <v>32.200000000000003</v>
      </c>
      <c r="Z45" s="15">
        <f>VLOOKUP(A:A,[1]TDSheet!$A:$AA,27,0)</f>
        <v>27.8</v>
      </c>
      <c r="AA45" s="15">
        <f>VLOOKUP(A:A,[1]TDSheet!$A:$S,19,0)</f>
        <v>20.2</v>
      </c>
      <c r="AB45" s="15">
        <f>VLOOKUP(A:A,[3]TDSheet!$A:$D,4,0)</f>
        <v>58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2"/>
        <v>48</v>
      </c>
      <c r="AF45" s="15">
        <f t="shared" si="13"/>
        <v>0</v>
      </c>
      <c r="AG45" s="15">
        <f t="shared" si="14"/>
        <v>32</v>
      </c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308</v>
      </c>
      <c r="D46" s="8">
        <v>245</v>
      </c>
      <c r="E46" s="8">
        <v>258</v>
      </c>
      <c r="F46" s="8">
        <v>290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265</v>
      </c>
      <c r="J46" s="15">
        <f t="shared" si="8"/>
        <v>-7</v>
      </c>
      <c r="K46" s="15">
        <f>VLOOKUP(A:A,[1]TDSheet!$A:$Q,17,0)</f>
        <v>0</v>
      </c>
      <c r="L46" s="15">
        <f>VLOOKUP(A:A,[1]TDSheet!$A:$R,18,0)</f>
        <v>120</v>
      </c>
      <c r="M46" s="15">
        <f>VLOOKUP(A:A,[1]TDSheet!$A:$T,20,0)</f>
        <v>0</v>
      </c>
      <c r="N46" s="15"/>
      <c r="O46" s="15"/>
      <c r="P46" s="15"/>
      <c r="Q46" s="15"/>
      <c r="R46" s="17">
        <v>80</v>
      </c>
      <c r="S46" s="15">
        <f t="shared" si="9"/>
        <v>51.6</v>
      </c>
      <c r="T46" s="17">
        <v>40</v>
      </c>
      <c r="U46" s="20">
        <f t="shared" si="10"/>
        <v>10.271317829457365</v>
      </c>
      <c r="V46" s="15">
        <f t="shared" si="11"/>
        <v>5.6201550387596901</v>
      </c>
      <c r="W46" s="15"/>
      <c r="X46" s="15"/>
      <c r="Y46" s="15">
        <f>VLOOKUP(A:A,[1]TDSheet!$A:$Z,26,0)</f>
        <v>54.4</v>
      </c>
      <c r="Z46" s="15">
        <f>VLOOKUP(A:A,[1]TDSheet!$A:$AA,27,0)</f>
        <v>64.400000000000006</v>
      </c>
      <c r="AA46" s="15">
        <f>VLOOKUP(A:A,[1]TDSheet!$A:$S,19,0)</f>
        <v>52.8</v>
      </c>
      <c r="AB46" s="15">
        <f>VLOOKUP(A:A,[3]TDSheet!$A:$D,4,0)</f>
        <v>57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2"/>
        <v>16</v>
      </c>
      <c r="AF46" s="15">
        <f t="shared" si="13"/>
        <v>0</v>
      </c>
      <c r="AG46" s="15">
        <f t="shared" si="14"/>
        <v>32</v>
      </c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373</v>
      </c>
      <c r="D47" s="8">
        <v>486</v>
      </c>
      <c r="E47" s="8">
        <v>498</v>
      </c>
      <c r="F47" s="8">
        <v>351</v>
      </c>
      <c r="G47" s="1">
        <f>VLOOKUP(A:A,[1]TDSheet!$A:$G,7,0)</f>
        <v>0.3</v>
      </c>
      <c r="H47" s="1">
        <f>VLOOKUP(A:A,[1]TDSheet!$A:$H,8,0)</f>
        <v>45</v>
      </c>
      <c r="I47" s="15">
        <f>VLOOKUP(A:A,[2]TDSheet!$A:$F,6,0)</f>
        <v>487</v>
      </c>
      <c r="J47" s="15">
        <f t="shared" si="8"/>
        <v>11</v>
      </c>
      <c r="K47" s="15">
        <f>VLOOKUP(A:A,[1]TDSheet!$A:$Q,17,0)</f>
        <v>120</v>
      </c>
      <c r="L47" s="15">
        <f>VLOOKUP(A:A,[1]TDSheet!$A:$R,18,0)</f>
        <v>180</v>
      </c>
      <c r="M47" s="15">
        <f>VLOOKUP(A:A,[1]TDSheet!$A:$T,20,0)</f>
        <v>0</v>
      </c>
      <c r="N47" s="15"/>
      <c r="O47" s="15"/>
      <c r="P47" s="15"/>
      <c r="Q47" s="15"/>
      <c r="R47" s="17">
        <v>240</v>
      </c>
      <c r="S47" s="15">
        <f t="shared" si="9"/>
        <v>99.6</v>
      </c>
      <c r="T47" s="17">
        <v>120</v>
      </c>
      <c r="U47" s="20">
        <f t="shared" si="10"/>
        <v>10.150602409638555</v>
      </c>
      <c r="V47" s="15">
        <f t="shared" si="11"/>
        <v>3.524096385542169</v>
      </c>
      <c r="W47" s="15"/>
      <c r="X47" s="15"/>
      <c r="Y47" s="15">
        <f>VLOOKUP(A:A,[1]TDSheet!$A:$Z,26,0)</f>
        <v>91.6</v>
      </c>
      <c r="Z47" s="15">
        <f>VLOOKUP(A:A,[1]TDSheet!$A:$AA,27,0)</f>
        <v>101.4</v>
      </c>
      <c r="AA47" s="15">
        <f>VLOOKUP(A:A,[1]TDSheet!$A:$S,19,0)</f>
        <v>96.6</v>
      </c>
      <c r="AB47" s="15">
        <f>VLOOKUP(A:A,[3]TDSheet!$A:$D,4,0)</f>
        <v>145</v>
      </c>
      <c r="AC47" s="15">
        <f>VLOOKUP(A:A,[1]TDSheet!$A:$AC,29,0)</f>
        <v>0</v>
      </c>
      <c r="AD47" s="15" t="str">
        <f>VLOOKUP(A:A,[1]TDSheet!$A:$AD,30,0)</f>
        <v>кост</v>
      </c>
      <c r="AE47" s="15">
        <f t="shared" si="12"/>
        <v>36</v>
      </c>
      <c r="AF47" s="15">
        <f t="shared" si="13"/>
        <v>0</v>
      </c>
      <c r="AG47" s="15">
        <f t="shared" si="14"/>
        <v>72</v>
      </c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3001</v>
      </c>
      <c r="D48" s="8">
        <v>1530</v>
      </c>
      <c r="E48" s="8">
        <v>2500</v>
      </c>
      <c r="F48" s="8">
        <v>1999</v>
      </c>
      <c r="G48" s="1">
        <f>VLOOKUP(A:A,[1]TDSheet!$A:$G,7,0)</f>
        <v>0.27</v>
      </c>
      <c r="H48" s="1">
        <f>VLOOKUP(A:A,[1]TDSheet!$A:$H,8,0)</f>
        <v>45</v>
      </c>
      <c r="I48" s="15">
        <f>VLOOKUP(A:A,[2]TDSheet!$A:$F,6,0)</f>
        <v>2502</v>
      </c>
      <c r="J48" s="15">
        <f t="shared" si="8"/>
        <v>-2</v>
      </c>
      <c r="K48" s="15">
        <f>VLOOKUP(A:A,[1]TDSheet!$A:$Q,17,0)</f>
        <v>600</v>
      </c>
      <c r="L48" s="15">
        <f>VLOOKUP(A:A,[1]TDSheet!$A:$R,18,0)</f>
        <v>300</v>
      </c>
      <c r="M48" s="19">
        <v>300</v>
      </c>
      <c r="N48" s="15"/>
      <c r="O48" s="15"/>
      <c r="P48" s="15"/>
      <c r="Q48" s="15"/>
      <c r="R48" s="17">
        <v>900</v>
      </c>
      <c r="S48" s="15">
        <f t="shared" si="9"/>
        <v>500</v>
      </c>
      <c r="T48" s="17">
        <v>900</v>
      </c>
      <c r="U48" s="20">
        <f t="shared" si="10"/>
        <v>9.9979999999999993</v>
      </c>
      <c r="V48" s="15">
        <f t="shared" si="11"/>
        <v>3.9980000000000002</v>
      </c>
      <c r="W48" s="15"/>
      <c r="X48" s="15"/>
      <c r="Y48" s="15">
        <f>VLOOKUP(A:A,[1]TDSheet!$A:$Z,26,0)</f>
        <v>477.8</v>
      </c>
      <c r="Z48" s="15">
        <f>VLOOKUP(A:A,[1]TDSheet!$A:$AA,27,0)</f>
        <v>530.6</v>
      </c>
      <c r="AA48" s="15">
        <f>VLOOKUP(A:A,[1]TDSheet!$A:$S,19,0)</f>
        <v>443.4</v>
      </c>
      <c r="AB48" s="15">
        <f>VLOOKUP(A:A,[3]TDSheet!$A:$D,4,0)</f>
        <v>766</v>
      </c>
      <c r="AC48" s="15" t="str">
        <f>VLOOKUP(A:A,[1]TDSheet!$A:$AC,29,0)</f>
        <v>м-600</v>
      </c>
      <c r="AD48" s="15" t="e">
        <f>VLOOKUP(A:A,[1]TDSheet!$A:$AD,30,0)</f>
        <v>#N/A</v>
      </c>
      <c r="AE48" s="15">
        <f t="shared" si="12"/>
        <v>243.00000000000003</v>
      </c>
      <c r="AF48" s="15">
        <f t="shared" si="13"/>
        <v>0</v>
      </c>
      <c r="AG48" s="15">
        <f t="shared" si="14"/>
        <v>243.00000000000003</v>
      </c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38</v>
      </c>
      <c r="D49" s="8">
        <v>403</v>
      </c>
      <c r="E49" s="8">
        <v>288</v>
      </c>
      <c r="F49" s="8">
        <v>150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292</v>
      </c>
      <c r="J49" s="15">
        <f t="shared" si="8"/>
        <v>-4</v>
      </c>
      <c r="K49" s="15">
        <f>VLOOKUP(A:A,[1]TDSheet!$A:$Q,17,0)</f>
        <v>120</v>
      </c>
      <c r="L49" s="15">
        <f>VLOOKUP(A:A,[1]TDSheet!$A:$R,18,0)</f>
        <v>120</v>
      </c>
      <c r="M49" s="15">
        <f>VLOOKUP(A:A,[1]TDSheet!$A:$T,20,0)</f>
        <v>0</v>
      </c>
      <c r="N49" s="15"/>
      <c r="O49" s="15"/>
      <c r="P49" s="15"/>
      <c r="Q49" s="15"/>
      <c r="R49" s="17">
        <v>40</v>
      </c>
      <c r="S49" s="15">
        <f t="shared" si="9"/>
        <v>57.6</v>
      </c>
      <c r="T49" s="17">
        <v>80</v>
      </c>
      <c r="U49" s="20">
        <f t="shared" si="10"/>
        <v>8.8541666666666661</v>
      </c>
      <c r="V49" s="15">
        <f t="shared" si="11"/>
        <v>2.6041666666666665</v>
      </c>
      <c r="W49" s="15"/>
      <c r="X49" s="15"/>
      <c r="Y49" s="15">
        <f>VLOOKUP(A:A,[1]TDSheet!$A:$Z,26,0)</f>
        <v>17.600000000000001</v>
      </c>
      <c r="Z49" s="15">
        <f>VLOOKUP(A:A,[1]TDSheet!$A:$AA,27,0)</f>
        <v>35.799999999999997</v>
      </c>
      <c r="AA49" s="15">
        <f>VLOOKUP(A:A,[1]TDSheet!$A:$S,19,0)</f>
        <v>50.8</v>
      </c>
      <c r="AB49" s="15">
        <f>VLOOKUP(A:A,[3]TDSheet!$A:$D,4,0)</f>
        <v>60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2"/>
        <v>28</v>
      </c>
      <c r="AF49" s="15">
        <f t="shared" si="13"/>
        <v>0</v>
      </c>
      <c r="AG49" s="15">
        <f t="shared" si="14"/>
        <v>14</v>
      </c>
    </row>
    <row r="50" spans="1:33" s="1" customFormat="1" ht="11.1" customHeight="1" outlineLevel="1" x14ac:dyDescent="0.2">
      <c r="A50" s="7" t="s">
        <v>53</v>
      </c>
      <c r="B50" s="7" t="s">
        <v>9</v>
      </c>
      <c r="C50" s="8">
        <v>207.1</v>
      </c>
      <c r="D50" s="8">
        <v>464.10700000000003</v>
      </c>
      <c r="E50" s="8">
        <v>257.30599999999998</v>
      </c>
      <c r="F50" s="8">
        <v>192.322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239.9</v>
      </c>
      <c r="J50" s="15">
        <f t="shared" si="8"/>
        <v>17.405999999999977</v>
      </c>
      <c r="K50" s="15">
        <f>VLOOKUP(A:A,[1]TDSheet!$A:$Q,17,0)</f>
        <v>50</v>
      </c>
      <c r="L50" s="15">
        <f>VLOOKUP(A:A,[1]TDSheet!$A:$R,18,0)</f>
        <v>50</v>
      </c>
      <c r="M50" s="19">
        <v>0</v>
      </c>
      <c r="N50" s="15"/>
      <c r="O50" s="15"/>
      <c r="P50" s="15"/>
      <c r="Q50" s="15"/>
      <c r="R50" s="17">
        <v>70</v>
      </c>
      <c r="S50" s="15">
        <f t="shared" si="9"/>
        <v>51.461199999999998</v>
      </c>
      <c r="T50" s="17">
        <v>120</v>
      </c>
      <c r="U50" s="20">
        <f t="shared" si="10"/>
        <v>9.3725369793164557</v>
      </c>
      <c r="V50" s="15">
        <f t="shared" si="11"/>
        <v>3.7372233838309254</v>
      </c>
      <c r="W50" s="15"/>
      <c r="X50" s="15"/>
      <c r="Y50" s="15">
        <f>VLOOKUP(A:A,[1]TDSheet!$A:$Z,26,0)</f>
        <v>55.440200000000004</v>
      </c>
      <c r="Z50" s="15">
        <f>VLOOKUP(A:A,[1]TDSheet!$A:$AA,27,0)</f>
        <v>48.476600000000005</v>
      </c>
      <c r="AA50" s="15">
        <f>VLOOKUP(A:A,[1]TDSheet!$A:$S,19,0)</f>
        <v>45.111000000000004</v>
      </c>
      <c r="AB50" s="15">
        <f>VLOOKUP(A:A,[3]TDSheet!$A:$D,4,0)</f>
        <v>61.795000000000002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2"/>
        <v>120</v>
      </c>
      <c r="AF50" s="15">
        <f t="shared" si="13"/>
        <v>0</v>
      </c>
      <c r="AG50" s="15">
        <f t="shared" si="14"/>
        <v>70</v>
      </c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526.08100000000002</v>
      </c>
      <c r="D51" s="8">
        <v>874.91899999999998</v>
      </c>
      <c r="E51" s="8">
        <v>605</v>
      </c>
      <c r="F51" s="8">
        <v>428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622</v>
      </c>
      <c r="J51" s="15">
        <f t="shared" si="8"/>
        <v>-17</v>
      </c>
      <c r="K51" s="15">
        <f>VLOOKUP(A:A,[1]TDSheet!$A:$Q,17,0)</f>
        <v>240</v>
      </c>
      <c r="L51" s="15">
        <f>VLOOKUP(A:A,[1]TDSheet!$A:$R,18,0)</f>
        <v>200</v>
      </c>
      <c r="M51" s="15">
        <f>VLOOKUP(A:A,[1]TDSheet!$A:$T,20,0)</f>
        <v>0</v>
      </c>
      <c r="N51" s="15"/>
      <c r="O51" s="15"/>
      <c r="P51" s="15"/>
      <c r="Q51" s="15"/>
      <c r="R51" s="17">
        <v>200</v>
      </c>
      <c r="S51" s="15">
        <f t="shared" si="9"/>
        <v>121</v>
      </c>
      <c r="T51" s="17">
        <v>120</v>
      </c>
      <c r="U51" s="20">
        <f t="shared" si="10"/>
        <v>9.8181818181818183</v>
      </c>
      <c r="V51" s="15">
        <f t="shared" si="11"/>
        <v>3.5371900826446283</v>
      </c>
      <c r="W51" s="15"/>
      <c r="X51" s="15"/>
      <c r="Y51" s="15">
        <f>VLOOKUP(A:A,[1]TDSheet!$A:$Z,26,0)</f>
        <v>119.2</v>
      </c>
      <c r="Z51" s="15">
        <f>VLOOKUP(A:A,[1]TDSheet!$A:$AA,27,0)</f>
        <v>108</v>
      </c>
      <c r="AA51" s="15">
        <f>VLOOKUP(A:A,[1]TDSheet!$A:$S,19,0)</f>
        <v>115.2</v>
      </c>
      <c r="AB51" s="15">
        <f>VLOOKUP(A:A,[3]TDSheet!$A:$D,4,0)</f>
        <v>109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48</v>
      </c>
      <c r="AF51" s="15">
        <f t="shared" si="13"/>
        <v>0</v>
      </c>
      <c r="AG51" s="15">
        <f t="shared" si="14"/>
        <v>80</v>
      </c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6939</v>
      </c>
      <c r="D52" s="8">
        <v>21318</v>
      </c>
      <c r="E52" s="8">
        <v>7243</v>
      </c>
      <c r="F52" s="8">
        <v>5075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7351</v>
      </c>
      <c r="J52" s="15">
        <f t="shared" si="8"/>
        <v>-108</v>
      </c>
      <c r="K52" s="15">
        <f>VLOOKUP(A:A,[1]TDSheet!$A:$Q,17,0)</f>
        <v>1800</v>
      </c>
      <c r="L52" s="15">
        <f>VLOOKUP(A:A,[1]TDSheet!$A:$R,18,0)</f>
        <v>1000</v>
      </c>
      <c r="M52" s="19">
        <v>1000</v>
      </c>
      <c r="N52" s="15">
        <v>-1400</v>
      </c>
      <c r="O52" s="15"/>
      <c r="P52" s="15"/>
      <c r="Q52" s="15"/>
      <c r="R52" s="17">
        <v>3800</v>
      </c>
      <c r="S52" s="15">
        <f t="shared" si="9"/>
        <v>1448.6</v>
      </c>
      <c r="T52" s="17">
        <v>2600</v>
      </c>
      <c r="U52" s="20">
        <f t="shared" si="10"/>
        <v>9.5782134474665206</v>
      </c>
      <c r="V52" s="15">
        <f t="shared" si="11"/>
        <v>3.5033825762805471</v>
      </c>
      <c r="W52" s="15"/>
      <c r="X52" s="15"/>
      <c r="Y52" s="15">
        <f>VLOOKUP(A:A,[1]TDSheet!$A:$Z,26,0)</f>
        <v>1307</v>
      </c>
      <c r="Z52" s="15">
        <f>VLOOKUP(A:A,[1]TDSheet!$A:$AA,27,0)</f>
        <v>1509.8</v>
      </c>
      <c r="AA52" s="15">
        <f>VLOOKUP(A:A,[1]TDSheet!$A:$S,19,0)</f>
        <v>1311.8</v>
      </c>
      <c r="AB52" s="15">
        <f>VLOOKUP(A:A,[3]TDSheet!$A:$D,4,0)</f>
        <v>2619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1040</v>
      </c>
      <c r="AF52" s="15">
        <f t="shared" si="13"/>
        <v>-560</v>
      </c>
      <c r="AG52" s="15">
        <f t="shared" si="14"/>
        <v>1520</v>
      </c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1516</v>
      </c>
      <c r="D53" s="8">
        <v>5263</v>
      </c>
      <c r="E53" s="8">
        <v>1467</v>
      </c>
      <c r="F53" s="8">
        <v>1616</v>
      </c>
      <c r="G53" s="1">
        <f>VLOOKUP(A:A,[1]TDSheet!$A:$G,7,0)</f>
        <v>0.4</v>
      </c>
      <c r="H53" s="1">
        <f>VLOOKUP(A:A,[1]TDSheet!$A:$H,8,0)</f>
        <v>60</v>
      </c>
      <c r="I53" s="15">
        <f>VLOOKUP(A:A,[2]TDSheet!$A:$F,6,0)</f>
        <v>1487</v>
      </c>
      <c r="J53" s="15">
        <f t="shared" si="8"/>
        <v>-20</v>
      </c>
      <c r="K53" s="15">
        <f>VLOOKUP(A:A,[1]TDSheet!$A:$Q,17,0)</f>
        <v>200</v>
      </c>
      <c r="L53" s="15">
        <f>VLOOKUP(A:A,[1]TDSheet!$A:$R,18,0)</f>
        <v>400</v>
      </c>
      <c r="M53" s="19">
        <v>200</v>
      </c>
      <c r="N53" s="15"/>
      <c r="O53" s="15"/>
      <c r="P53" s="15"/>
      <c r="Q53" s="15"/>
      <c r="R53" s="17">
        <v>400</v>
      </c>
      <c r="S53" s="15">
        <f t="shared" si="9"/>
        <v>293.39999999999998</v>
      </c>
      <c r="T53" s="17"/>
      <c r="U53" s="20">
        <f t="shared" si="10"/>
        <v>9.5978186775732794</v>
      </c>
      <c r="V53" s="15">
        <f t="shared" si="11"/>
        <v>5.5078391274710299</v>
      </c>
      <c r="W53" s="15"/>
      <c r="X53" s="15"/>
      <c r="Y53" s="15">
        <f>VLOOKUP(A:A,[1]TDSheet!$A:$Z,26,0)</f>
        <v>344.8</v>
      </c>
      <c r="Z53" s="15">
        <f>VLOOKUP(A:A,[1]TDSheet!$A:$AA,27,0)</f>
        <v>310.2</v>
      </c>
      <c r="AA53" s="15">
        <f>VLOOKUP(A:A,[1]TDSheet!$A:$S,19,0)</f>
        <v>318.8</v>
      </c>
      <c r="AB53" s="15">
        <f>VLOOKUP(A:A,[3]TDSheet!$A:$D,4,0)</f>
        <v>449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0</v>
      </c>
      <c r="AF53" s="15">
        <f t="shared" si="13"/>
        <v>0</v>
      </c>
      <c r="AG53" s="15">
        <f t="shared" si="14"/>
        <v>160</v>
      </c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3394</v>
      </c>
      <c r="D54" s="8">
        <v>15081</v>
      </c>
      <c r="E54" s="8">
        <v>4865</v>
      </c>
      <c r="F54" s="8">
        <v>3297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4904</v>
      </c>
      <c r="J54" s="15">
        <f t="shared" si="8"/>
        <v>-39</v>
      </c>
      <c r="K54" s="15">
        <f>VLOOKUP(A:A,[1]TDSheet!$A:$Q,17,0)</f>
        <v>1600</v>
      </c>
      <c r="L54" s="15">
        <f>VLOOKUP(A:A,[1]TDSheet!$A:$R,18,0)</f>
        <v>1000</v>
      </c>
      <c r="M54" s="19">
        <v>1000</v>
      </c>
      <c r="N54" s="15">
        <v>-1400</v>
      </c>
      <c r="O54" s="15"/>
      <c r="P54" s="15"/>
      <c r="Q54" s="15"/>
      <c r="R54" s="17">
        <v>2400</v>
      </c>
      <c r="S54" s="15">
        <f t="shared" si="9"/>
        <v>973</v>
      </c>
      <c r="T54" s="17">
        <v>1400</v>
      </c>
      <c r="U54" s="20">
        <f t="shared" si="10"/>
        <v>9.5549845837615628</v>
      </c>
      <c r="V54" s="15">
        <f t="shared" si="11"/>
        <v>3.3884892086330933</v>
      </c>
      <c r="W54" s="15"/>
      <c r="X54" s="15"/>
      <c r="Y54" s="15">
        <f>VLOOKUP(A:A,[1]TDSheet!$A:$Z,26,0)</f>
        <v>830.6</v>
      </c>
      <c r="Z54" s="15">
        <f>VLOOKUP(A:A,[1]TDSheet!$A:$AA,27,0)</f>
        <v>901.2</v>
      </c>
      <c r="AA54" s="15">
        <f>VLOOKUP(A:A,[1]TDSheet!$A:$S,19,0)</f>
        <v>922.2</v>
      </c>
      <c r="AB54" s="15">
        <f>VLOOKUP(A:A,[3]TDSheet!$A:$D,4,0)</f>
        <v>1379</v>
      </c>
      <c r="AC54" s="15" t="str">
        <f>VLOOKUP(A:A,[1]TDSheet!$A:$AC,29,0)</f>
        <v>м280</v>
      </c>
      <c r="AD54" s="15" t="e">
        <f>VLOOKUP(A:A,[1]TDSheet!$A:$AD,30,0)</f>
        <v>#N/A</v>
      </c>
      <c r="AE54" s="15">
        <f t="shared" si="12"/>
        <v>560</v>
      </c>
      <c r="AF54" s="15">
        <f t="shared" si="13"/>
        <v>-560</v>
      </c>
      <c r="AG54" s="15">
        <f t="shared" si="14"/>
        <v>960</v>
      </c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834</v>
      </c>
      <c r="D55" s="8">
        <v>1942</v>
      </c>
      <c r="E55" s="8">
        <v>922</v>
      </c>
      <c r="F55" s="8">
        <v>771</v>
      </c>
      <c r="G55" s="1">
        <f>VLOOKUP(A:A,[1]TDSheet!$A:$G,7,0)</f>
        <v>0.35</v>
      </c>
      <c r="H55" s="1">
        <f>VLOOKUP(A:A,[1]TDSheet!$A:$H,8,0)</f>
        <v>60</v>
      </c>
      <c r="I55" s="15">
        <f>VLOOKUP(A:A,[2]TDSheet!$A:$F,6,0)</f>
        <v>930</v>
      </c>
      <c r="J55" s="15">
        <f t="shared" si="8"/>
        <v>-8</v>
      </c>
      <c r="K55" s="15">
        <f>VLOOKUP(A:A,[1]TDSheet!$A:$Q,17,0)</f>
        <v>240</v>
      </c>
      <c r="L55" s="15">
        <f>VLOOKUP(A:A,[1]TDSheet!$A:$R,18,0)</f>
        <v>280</v>
      </c>
      <c r="M55" s="15">
        <f>VLOOKUP(A:A,[1]TDSheet!$A:$T,20,0)</f>
        <v>0</v>
      </c>
      <c r="N55" s="15"/>
      <c r="O55" s="15"/>
      <c r="P55" s="15"/>
      <c r="Q55" s="15"/>
      <c r="R55" s="17">
        <v>240</v>
      </c>
      <c r="S55" s="15">
        <f t="shared" si="9"/>
        <v>184.4</v>
      </c>
      <c r="T55" s="17">
        <v>200</v>
      </c>
      <c r="U55" s="20">
        <f t="shared" si="10"/>
        <v>9.3872017353579178</v>
      </c>
      <c r="V55" s="15">
        <f t="shared" si="11"/>
        <v>4.1811279826464203</v>
      </c>
      <c r="W55" s="15"/>
      <c r="X55" s="15"/>
      <c r="Y55" s="15">
        <f>VLOOKUP(A:A,[1]TDSheet!$A:$Z,26,0)</f>
        <v>210.8</v>
      </c>
      <c r="Z55" s="15">
        <f>VLOOKUP(A:A,[1]TDSheet!$A:$AA,27,0)</f>
        <v>170.8</v>
      </c>
      <c r="AA55" s="15">
        <f>VLOOKUP(A:A,[1]TDSheet!$A:$S,19,0)</f>
        <v>179</v>
      </c>
      <c r="AB55" s="15">
        <f>VLOOKUP(A:A,[3]TDSheet!$A:$D,4,0)</f>
        <v>199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2"/>
        <v>70</v>
      </c>
      <c r="AF55" s="15">
        <f t="shared" si="13"/>
        <v>0</v>
      </c>
      <c r="AG55" s="15">
        <f t="shared" si="14"/>
        <v>84</v>
      </c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307</v>
      </c>
      <c r="D56" s="8">
        <v>544</v>
      </c>
      <c r="E56" s="8">
        <v>386</v>
      </c>
      <c r="F56" s="8">
        <v>444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409</v>
      </c>
      <c r="J56" s="15">
        <f t="shared" si="8"/>
        <v>-23</v>
      </c>
      <c r="K56" s="15">
        <f>VLOOKUP(A:A,[1]TDSheet!$A:$Q,17,0)</f>
        <v>0</v>
      </c>
      <c r="L56" s="15">
        <f>VLOOKUP(A:A,[1]TDSheet!$A:$R,18,0)</f>
        <v>120</v>
      </c>
      <c r="M56" s="15">
        <f>VLOOKUP(A:A,[1]TDSheet!$A:$T,20,0)</f>
        <v>0</v>
      </c>
      <c r="N56" s="15"/>
      <c r="O56" s="15"/>
      <c r="P56" s="15"/>
      <c r="Q56" s="15"/>
      <c r="R56" s="17">
        <v>60</v>
      </c>
      <c r="S56" s="15">
        <f t="shared" si="9"/>
        <v>77.2</v>
      </c>
      <c r="T56" s="17">
        <v>60</v>
      </c>
      <c r="U56" s="20">
        <f t="shared" si="10"/>
        <v>8.8601036269430047</v>
      </c>
      <c r="V56" s="15">
        <f t="shared" si="11"/>
        <v>5.7512953367875648</v>
      </c>
      <c r="W56" s="15"/>
      <c r="X56" s="15"/>
      <c r="Y56" s="15">
        <f>VLOOKUP(A:A,[1]TDSheet!$A:$Z,26,0)</f>
        <v>89.8</v>
      </c>
      <c r="Z56" s="15">
        <f>VLOOKUP(A:A,[1]TDSheet!$A:$AA,27,0)</f>
        <v>104.8</v>
      </c>
      <c r="AA56" s="15">
        <f>VLOOKUP(A:A,[1]TDSheet!$A:$S,19,0)</f>
        <v>83.2</v>
      </c>
      <c r="AB56" s="15">
        <f>VLOOKUP(A:A,[3]TDSheet!$A:$D,4,0)</f>
        <v>83</v>
      </c>
      <c r="AC56" s="15" t="str">
        <f>VLOOKUP(A:A,[1]TDSheet!$A:$AC,29,0)</f>
        <v>м160</v>
      </c>
      <c r="AD56" s="15" t="e">
        <f>VLOOKUP(A:A,[1]TDSheet!$A:$AD,30,0)</f>
        <v>#N/A</v>
      </c>
      <c r="AE56" s="15">
        <f t="shared" si="12"/>
        <v>18</v>
      </c>
      <c r="AF56" s="15">
        <f t="shared" si="13"/>
        <v>0</v>
      </c>
      <c r="AG56" s="15">
        <f t="shared" si="14"/>
        <v>18</v>
      </c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138</v>
      </c>
      <c r="D57" s="8">
        <v>505</v>
      </c>
      <c r="E57" s="8">
        <v>374</v>
      </c>
      <c r="F57" s="8">
        <v>232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468</v>
      </c>
      <c r="J57" s="15">
        <f t="shared" si="8"/>
        <v>-94</v>
      </c>
      <c r="K57" s="15">
        <f>VLOOKUP(A:A,[1]TDSheet!$A:$Q,17,0)</f>
        <v>60</v>
      </c>
      <c r="L57" s="15">
        <f>VLOOKUP(A:A,[1]TDSheet!$A:$R,18,0)</f>
        <v>150</v>
      </c>
      <c r="M57" s="15">
        <f>VLOOKUP(A:A,[1]TDSheet!$A:$T,20,0)</f>
        <v>0</v>
      </c>
      <c r="N57" s="15"/>
      <c r="O57" s="15"/>
      <c r="P57" s="15"/>
      <c r="Q57" s="15"/>
      <c r="R57" s="17">
        <v>70</v>
      </c>
      <c r="S57" s="15">
        <f t="shared" si="9"/>
        <v>74.8</v>
      </c>
      <c r="T57" s="17">
        <v>160</v>
      </c>
      <c r="U57" s="20">
        <f t="shared" si="10"/>
        <v>8.9839572192513373</v>
      </c>
      <c r="V57" s="15">
        <f t="shared" si="11"/>
        <v>3.1016042780748663</v>
      </c>
      <c r="W57" s="15"/>
      <c r="X57" s="15"/>
      <c r="Y57" s="15">
        <f>VLOOKUP(A:A,[1]TDSheet!$A:$Z,26,0)</f>
        <v>69</v>
      </c>
      <c r="Z57" s="15">
        <f>VLOOKUP(A:A,[1]TDSheet!$A:$AA,27,0)</f>
        <v>60.4</v>
      </c>
      <c r="AA57" s="15">
        <f>VLOOKUP(A:A,[1]TDSheet!$A:$S,19,0)</f>
        <v>77</v>
      </c>
      <c r="AB57" s="15">
        <f>VLOOKUP(A:A,[3]TDSheet!$A:$D,4,0)</f>
        <v>30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16</v>
      </c>
      <c r="AF57" s="15">
        <f t="shared" si="13"/>
        <v>0</v>
      </c>
      <c r="AG57" s="15">
        <f t="shared" si="14"/>
        <v>7</v>
      </c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518</v>
      </c>
      <c r="D58" s="8">
        <v>1000</v>
      </c>
      <c r="E58" s="8">
        <v>903</v>
      </c>
      <c r="F58" s="8">
        <v>602</v>
      </c>
      <c r="G58" s="1">
        <f>VLOOKUP(A:A,[1]TDSheet!$A:$G,7,0)</f>
        <v>0.1</v>
      </c>
      <c r="H58" s="1">
        <f>VLOOKUP(A:A,[1]TDSheet!$A:$H,8,0)</f>
        <v>60</v>
      </c>
      <c r="I58" s="15">
        <f>VLOOKUP(A:A,[2]TDSheet!$A:$F,6,0)</f>
        <v>914</v>
      </c>
      <c r="J58" s="15">
        <f t="shared" si="8"/>
        <v>-11</v>
      </c>
      <c r="K58" s="15">
        <f>VLOOKUP(A:A,[1]TDSheet!$A:$Q,17,0)</f>
        <v>280</v>
      </c>
      <c r="L58" s="15">
        <f>VLOOKUP(A:A,[1]TDSheet!$A:$R,18,0)</f>
        <v>280</v>
      </c>
      <c r="M58" s="15">
        <f>VLOOKUP(A:A,[1]TDSheet!$A:$T,20,0)</f>
        <v>0</v>
      </c>
      <c r="N58" s="15"/>
      <c r="O58" s="15"/>
      <c r="P58" s="15"/>
      <c r="Q58" s="15"/>
      <c r="R58" s="17">
        <v>280</v>
      </c>
      <c r="S58" s="15">
        <f t="shared" si="9"/>
        <v>180.6</v>
      </c>
      <c r="T58" s="17">
        <v>280</v>
      </c>
      <c r="U58" s="20">
        <f t="shared" si="10"/>
        <v>9.5348837209302335</v>
      </c>
      <c r="V58" s="15">
        <f t="shared" si="11"/>
        <v>3.3333333333333335</v>
      </c>
      <c r="W58" s="15"/>
      <c r="X58" s="15"/>
      <c r="Y58" s="15">
        <f>VLOOKUP(A:A,[1]TDSheet!$A:$Z,26,0)</f>
        <v>160.4</v>
      </c>
      <c r="Z58" s="15">
        <f>VLOOKUP(A:A,[1]TDSheet!$A:$AA,27,0)</f>
        <v>156.6</v>
      </c>
      <c r="AA58" s="15">
        <f>VLOOKUP(A:A,[1]TDSheet!$A:$S,19,0)</f>
        <v>177.8</v>
      </c>
      <c r="AB58" s="15">
        <f>VLOOKUP(A:A,[3]TDSheet!$A:$D,4,0)</f>
        <v>291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2"/>
        <v>28</v>
      </c>
      <c r="AF58" s="15">
        <f t="shared" si="13"/>
        <v>0</v>
      </c>
      <c r="AG58" s="15">
        <f t="shared" si="14"/>
        <v>28</v>
      </c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591</v>
      </c>
      <c r="D59" s="8">
        <v>729</v>
      </c>
      <c r="E59" s="8">
        <v>649</v>
      </c>
      <c r="F59" s="8">
        <v>650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672</v>
      </c>
      <c r="J59" s="15">
        <f t="shared" si="8"/>
        <v>-23</v>
      </c>
      <c r="K59" s="15">
        <f>VLOOKUP(A:A,[1]TDSheet!$A:$Q,17,0)</f>
        <v>140</v>
      </c>
      <c r="L59" s="15">
        <f>VLOOKUP(A:A,[1]TDSheet!$A:$R,18,0)</f>
        <v>140</v>
      </c>
      <c r="M59" s="15">
        <f>VLOOKUP(A:A,[1]TDSheet!$A:$T,20,0)</f>
        <v>0</v>
      </c>
      <c r="N59" s="15"/>
      <c r="O59" s="15"/>
      <c r="P59" s="15"/>
      <c r="Q59" s="15"/>
      <c r="R59" s="17">
        <v>140</v>
      </c>
      <c r="S59" s="15">
        <f t="shared" si="9"/>
        <v>129.80000000000001</v>
      </c>
      <c r="T59" s="17">
        <v>140</v>
      </c>
      <c r="U59" s="20">
        <f t="shared" si="10"/>
        <v>9.3220338983050848</v>
      </c>
      <c r="V59" s="15">
        <f t="shared" si="11"/>
        <v>5.0077041602465329</v>
      </c>
      <c r="W59" s="15"/>
      <c r="X59" s="15"/>
      <c r="Y59" s="15">
        <f>VLOOKUP(A:A,[1]TDSheet!$A:$Z,26,0)</f>
        <v>138.6</v>
      </c>
      <c r="Z59" s="15">
        <f>VLOOKUP(A:A,[1]TDSheet!$A:$AA,27,0)</f>
        <v>131.4</v>
      </c>
      <c r="AA59" s="15">
        <f>VLOOKUP(A:A,[1]TDSheet!$A:$S,19,0)</f>
        <v>132</v>
      </c>
      <c r="AB59" s="15">
        <f>VLOOKUP(A:A,[3]TDSheet!$A:$D,4,0)</f>
        <v>157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14</v>
      </c>
      <c r="AF59" s="15">
        <f t="shared" si="13"/>
        <v>0</v>
      </c>
      <c r="AG59" s="15">
        <f t="shared" si="14"/>
        <v>14</v>
      </c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200</v>
      </c>
      <c r="D60" s="8">
        <v>271</v>
      </c>
      <c r="E60" s="8">
        <v>130</v>
      </c>
      <c r="F60" s="8">
        <v>340</v>
      </c>
      <c r="G60" s="1">
        <f>VLOOKUP(A:A,[1]TDSheet!$A:$G,7,0)</f>
        <v>0.4</v>
      </c>
      <c r="H60" s="1">
        <f>VLOOKUP(A:A,[1]TDSheet!$A:$H,8,0)</f>
        <v>30</v>
      </c>
      <c r="I60" s="15">
        <f>VLOOKUP(A:A,[2]TDSheet!$A:$F,6,0)</f>
        <v>131</v>
      </c>
      <c r="J60" s="15">
        <f t="shared" si="8"/>
        <v>-1</v>
      </c>
      <c r="K60" s="15">
        <f>VLOOKUP(A:A,[1]TDSheet!$A:$Q,17,0)</f>
        <v>0</v>
      </c>
      <c r="L60" s="15">
        <f>VLOOKUP(A:A,[1]TDSheet!$A:$R,18,0)</f>
        <v>0</v>
      </c>
      <c r="M60" s="15">
        <f>VLOOKUP(A:A,[1]TDSheet!$A:$T,20,0)</f>
        <v>0</v>
      </c>
      <c r="N60" s="15"/>
      <c r="O60" s="15"/>
      <c r="P60" s="15"/>
      <c r="Q60" s="15"/>
      <c r="R60" s="17"/>
      <c r="S60" s="15">
        <f t="shared" si="9"/>
        <v>26</v>
      </c>
      <c r="T60" s="17"/>
      <c r="U60" s="20">
        <f t="shared" si="10"/>
        <v>13.076923076923077</v>
      </c>
      <c r="V60" s="15">
        <f t="shared" si="11"/>
        <v>13.076923076923077</v>
      </c>
      <c r="W60" s="15"/>
      <c r="X60" s="15"/>
      <c r="Y60" s="15">
        <f>VLOOKUP(A:A,[1]TDSheet!$A:$Z,26,0)</f>
        <v>57.2</v>
      </c>
      <c r="Z60" s="15">
        <f>VLOOKUP(A:A,[1]TDSheet!$A:$AA,27,0)</f>
        <v>62</v>
      </c>
      <c r="AA60" s="15">
        <f>VLOOKUP(A:A,[1]TDSheet!$A:$S,19,0)</f>
        <v>22.2</v>
      </c>
      <c r="AB60" s="15">
        <f>VLOOKUP(A:A,[3]TDSheet!$A:$D,4,0)</f>
        <v>69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12"/>
        <v>0</v>
      </c>
      <c r="AF60" s="15">
        <f t="shared" si="13"/>
        <v>0</v>
      </c>
      <c r="AG60" s="15">
        <f t="shared" si="14"/>
        <v>0</v>
      </c>
    </row>
    <row r="61" spans="1:33" s="1" customFormat="1" ht="11.1" customHeight="1" outlineLevel="1" x14ac:dyDescent="0.2">
      <c r="A61" s="7" t="s">
        <v>64</v>
      </c>
      <c r="B61" s="7" t="s">
        <v>9</v>
      </c>
      <c r="C61" s="8">
        <v>335.49</v>
      </c>
      <c r="D61" s="8">
        <v>433.07400000000001</v>
      </c>
      <c r="E61" s="8">
        <v>394.20800000000003</v>
      </c>
      <c r="F61" s="8">
        <v>372.36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403.7</v>
      </c>
      <c r="J61" s="15">
        <f t="shared" si="8"/>
        <v>-9.4919999999999618</v>
      </c>
      <c r="K61" s="15">
        <f>VLOOKUP(A:A,[1]TDSheet!$A:$Q,17,0)</f>
        <v>50</v>
      </c>
      <c r="L61" s="15">
        <f>VLOOKUP(A:A,[1]TDSheet!$A:$R,18,0)</f>
        <v>120</v>
      </c>
      <c r="M61" s="15">
        <f>VLOOKUP(A:A,[1]TDSheet!$A:$T,20,0)</f>
        <v>0</v>
      </c>
      <c r="N61" s="15"/>
      <c r="O61" s="15"/>
      <c r="P61" s="15"/>
      <c r="Q61" s="15"/>
      <c r="R61" s="17">
        <v>120</v>
      </c>
      <c r="S61" s="15">
        <f t="shared" si="9"/>
        <v>78.8416</v>
      </c>
      <c r="T61" s="17">
        <v>100</v>
      </c>
      <c r="U61" s="20">
        <f t="shared" si="10"/>
        <v>9.6695145709879053</v>
      </c>
      <c r="V61" s="15">
        <f t="shared" si="11"/>
        <v>4.722887409692345</v>
      </c>
      <c r="W61" s="15"/>
      <c r="X61" s="15"/>
      <c r="Y61" s="15">
        <f>VLOOKUP(A:A,[1]TDSheet!$A:$Z,26,0)</f>
        <v>89.518000000000001</v>
      </c>
      <c r="Z61" s="15">
        <f>VLOOKUP(A:A,[1]TDSheet!$A:$AA,27,0)</f>
        <v>91.36760000000001</v>
      </c>
      <c r="AA61" s="15">
        <f>VLOOKUP(A:A,[1]TDSheet!$A:$S,19,0)</f>
        <v>77.908000000000001</v>
      </c>
      <c r="AB61" s="15">
        <f>VLOOKUP(A:A,[3]TDSheet!$A:$D,4,0)</f>
        <v>94.736999999999995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100</v>
      </c>
      <c r="AF61" s="15">
        <f t="shared" si="13"/>
        <v>0</v>
      </c>
      <c r="AG61" s="15">
        <f t="shared" si="14"/>
        <v>120</v>
      </c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524</v>
      </c>
      <c r="D62" s="8">
        <v>689</v>
      </c>
      <c r="E62" s="8">
        <v>382</v>
      </c>
      <c r="F62" s="8">
        <v>817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393</v>
      </c>
      <c r="J62" s="15">
        <f t="shared" si="8"/>
        <v>-11</v>
      </c>
      <c r="K62" s="15">
        <f>VLOOKUP(A:A,[1]TDSheet!$A:$Q,17,0)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5"/>
      <c r="Q62" s="15"/>
      <c r="R62" s="17"/>
      <c r="S62" s="15">
        <f t="shared" si="9"/>
        <v>76.400000000000006</v>
      </c>
      <c r="T62" s="17"/>
      <c r="U62" s="20">
        <f t="shared" si="10"/>
        <v>10.693717277486909</v>
      </c>
      <c r="V62" s="15">
        <f t="shared" si="11"/>
        <v>10.693717277486909</v>
      </c>
      <c r="W62" s="15"/>
      <c r="X62" s="15"/>
      <c r="Y62" s="15">
        <f>VLOOKUP(A:A,[1]TDSheet!$A:$Z,26,0)</f>
        <v>110.6</v>
      </c>
      <c r="Z62" s="15">
        <f>VLOOKUP(A:A,[1]TDSheet!$A:$AA,27,0)</f>
        <v>145.80000000000001</v>
      </c>
      <c r="AA62" s="15">
        <f>VLOOKUP(A:A,[1]TDSheet!$A:$S,19,0)</f>
        <v>83.8</v>
      </c>
      <c r="AB62" s="15">
        <f>VLOOKUP(A:A,[3]TDSheet!$A:$D,4,0)</f>
        <v>99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2"/>
        <v>0</v>
      </c>
      <c r="AF62" s="15">
        <f t="shared" si="13"/>
        <v>0</v>
      </c>
      <c r="AG62" s="15">
        <f t="shared" si="14"/>
        <v>0</v>
      </c>
    </row>
    <row r="63" spans="1:33" s="1" customFormat="1" ht="11.1" customHeight="1" outlineLevel="1" x14ac:dyDescent="0.2">
      <c r="A63" s="7" t="s">
        <v>66</v>
      </c>
      <c r="B63" s="7" t="s">
        <v>9</v>
      </c>
      <c r="C63" s="8">
        <v>50.463999999999999</v>
      </c>
      <c r="D63" s="8">
        <v>52.085999999999999</v>
      </c>
      <c r="E63" s="8">
        <v>59.814999999999998</v>
      </c>
      <c r="F63" s="8">
        <v>41.694000000000003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57.1</v>
      </c>
      <c r="J63" s="15">
        <f t="shared" si="8"/>
        <v>2.7149999999999963</v>
      </c>
      <c r="K63" s="15">
        <f>VLOOKUP(A:A,[1]TDSheet!$A:$Q,17,0)</f>
        <v>30</v>
      </c>
      <c r="L63" s="15">
        <f>VLOOKUP(A:A,[1]TDSheet!$A:$R,18,0)</f>
        <v>20</v>
      </c>
      <c r="M63" s="15">
        <f>VLOOKUP(A:A,[1]TDSheet!$A:$T,20,0)</f>
        <v>0</v>
      </c>
      <c r="N63" s="15"/>
      <c r="O63" s="15"/>
      <c r="P63" s="15"/>
      <c r="Q63" s="15"/>
      <c r="R63" s="17">
        <v>10</v>
      </c>
      <c r="S63" s="15">
        <f t="shared" si="9"/>
        <v>11.962999999999999</v>
      </c>
      <c r="T63" s="17">
        <v>10</v>
      </c>
      <c r="U63" s="20">
        <f t="shared" si="10"/>
        <v>9.3366212488506228</v>
      </c>
      <c r="V63" s="15">
        <f t="shared" si="11"/>
        <v>3.485246175708435</v>
      </c>
      <c r="W63" s="15"/>
      <c r="X63" s="15"/>
      <c r="Y63" s="15">
        <f>VLOOKUP(A:A,[1]TDSheet!$A:$Z,26,0)</f>
        <v>9.4353999999999996</v>
      </c>
      <c r="Z63" s="15">
        <f>VLOOKUP(A:A,[1]TDSheet!$A:$AA,27,0)</f>
        <v>11.330200000000001</v>
      </c>
      <c r="AA63" s="15">
        <f>VLOOKUP(A:A,[1]TDSheet!$A:$S,19,0)</f>
        <v>10.641200000000001</v>
      </c>
      <c r="AB63" s="15">
        <f>VLOOKUP(A:A,[3]TDSheet!$A:$D,4,0)</f>
        <v>8.4659999999999993</v>
      </c>
      <c r="AC63" s="15" t="str">
        <f>VLOOKUP(A:A,[1]TDSheet!$A:$AC,29,0)</f>
        <v>магаз</v>
      </c>
      <c r="AD63" s="15" t="e">
        <f>VLOOKUP(A:A,[1]TDSheet!$A:$AD,30,0)</f>
        <v>#N/A</v>
      </c>
      <c r="AE63" s="15">
        <f t="shared" si="12"/>
        <v>10</v>
      </c>
      <c r="AF63" s="15">
        <f t="shared" si="13"/>
        <v>0</v>
      </c>
      <c r="AG63" s="15">
        <f t="shared" si="14"/>
        <v>10</v>
      </c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</v>
      </c>
      <c r="D64" s="8">
        <v>367</v>
      </c>
      <c r="E64" s="8">
        <v>136</v>
      </c>
      <c r="F64" s="8">
        <v>225</v>
      </c>
      <c r="G64" s="1">
        <f>VLOOKUP(A:A,[1]TDSheet!$A:$G,7,0)</f>
        <v>0.45</v>
      </c>
      <c r="H64" s="1">
        <f>VLOOKUP(A:A,[1]TDSheet!$A:$H,8,0)</f>
        <v>60</v>
      </c>
      <c r="I64" s="15">
        <f>VLOOKUP(A:A,[2]TDSheet!$A:$F,6,0)</f>
        <v>143</v>
      </c>
      <c r="J64" s="15">
        <f t="shared" si="8"/>
        <v>-7</v>
      </c>
      <c r="K64" s="15">
        <f>VLOOKUP(A:A,[1]TDSheet!$A:$Q,17,0)</f>
        <v>0</v>
      </c>
      <c r="L64" s="15">
        <f>VLOOKUP(A:A,[1]TDSheet!$A:$R,18,0)</f>
        <v>0</v>
      </c>
      <c r="M64" s="15">
        <f>VLOOKUP(A:A,[1]TDSheet!$A:$T,20,0)</f>
        <v>0</v>
      </c>
      <c r="N64" s="15"/>
      <c r="O64" s="15"/>
      <c r="P64" s="15"/>
      <c r="Q64" s="15"/>
      <c r="R64" s="17">
        <v>40</v>
      </c>
      <c r="S64" s="15">
        <f t="shared" si="9"/>
        <v>27.2</v>
      </c>
      <c r="T64" s="17"/>
      <c r="U64" s="20">
        <f t="shared" si="10"/>
        <v>9.742647058823529</v>
      </c>
      <c r="V64" s="15">
        <f t="shared" si="11"/>
        <v>8.2720588235294112</v>
      </c>
      <c r="W64" s="15"/>
      <c r="X64" s="15"/>
      <c r="Y64" s="15">
        <f>VLOOKUP(A:A,[1]TDSheet!$A:$Z,26,0)</f>
        <v>30.4</v>
      </c>
      <c r="Z64" s="15">
        <f>VLOOKUP(A:A,[1]TDSheet!$A:$AA,27,0)</f>
        <v>43.4</v>
      </c>
      <c r="AA64" s="15">
        <f>VLOOKUP(A:A,[1]TDSheet!$A:$S,19,0)</f>
        <v>27.4</v>
      </c>
      <c r="AB64" s="15">
        <f>VLOOKUP(A:A,[3]TDSheet!$A:$D,4,0)</f>
        <v>36</v>
      </c>
      <c r="AC64" s="15" t="str">
        <f>VLOOKUP(A:A,[1]TDSheet!$A:$AC,29,0)</f>
        <v>магаз</v>
      </c>
      <c r="AD64" s="15" t="e">
        <f>VLOOKUP(A:A,[1]TDSheet!$A:$AD,30,0)</f>
        <v>#N/A</v>
      </c>
      <c r="AE64" s="15">
        <f t="shared" si="12"/>
        <v>0</v>
      </c>
      <c r="AF64" s="15">
        <f t="shared" si="13"/>
        <v>0</v>
      </c>
      <c r="AG64" s="15">
        <f t="shared" si="14"/>
        <v>18</v>
      </c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199</v>
      </c>
      <c r="D65" s="8">
        <v>177</v>
      </c>
      <c r="E65" s="8">
        <v>138</v>
      </c>
      <c r="F65" s="8">
        <v>224</v>
      </c>
      <c r="G65" s="1">
        <f>VLOOKUP(A:A,[1]TDSheet!$A:$G,7,0)</f>
        <v>0.45</v>
      </c>
      <c r="H65" s="1">
        <f>VLOOKUP(A:A,[1]TDSheet!$A:$H,8,0)</f>
        <v>60</v>
      </c>
      <c r="I65" s="15">
        <f>VLOOKUP(A:A,[2]TDSheet!$A:$F,6,0)</f>
        <v>152</v>
      </c>
      <c r="J65" s="15">
        <f t="shared" si="8"/>
        <v>-14</v>
      </c>
      <c r="K65" s="15">
        <f>VLOOKUP(A:A,[1]TDSheet!$A:$Q,17,0)</f>
        <v>0</v>
      </c>
      <c r="L65" s="15">
        <f>VLOOKUP(A:A,[1]TDSheet!$A:$R,18,0)</f>
        <v>0</v>
      </c>
      <c r="M65" s="15">
        <f>VLOOKUP(A:A,[1]TDSheet!$A:$T,20,0)</f>
        <v>0</v>
      </c>
      <c r="N65" s="15"/>
      <c r="O65" s="15"/>
      <c r="P65" s="15"/>
      <c r="Q65" s="15"/>
      <c r="R65" s="17">
        <v>40</v>
      </c>
      <c r="S65" s="15">
        <f t="shared" si="9"/>
        <v>27.6</v>
      </c>
      <c r="T65" s="17"/>
      <c r="U65" s="20">
        <f t="shared" si="10"/>
        <v>9.5652173913043477</v>
      </c>
      <c r="V65" s="15">
        <f t="shared" si="11"/>
        <v>8.115942028985506</v>
      </c>
      <c r="W65" s="15"/>
      <c r="X65" s="15"/>
      <c r="Y65" s="15">
        <f>VLOOKUP(A:A,[1]TDSheet!$A:$Z,26,0)</f>
        <v>33.4</v>
      </c>
      <c r="Z65" s="15">
        <f>VLOOKUP(A:A,[1]TDSheet!$A:$AA,27,0)</f>
        <v>43.4</v>
      </c>
      <c r="AA65" s="15">
        <f>VLOOKUP(A:A,[1]TDSheet!$A:$S,19,0)</f>
        <v>25.8</v>
      </c>
      <c r="AB65" s="15">
        <f>VLOOKUP(A:A,[3]TDSheet!$A:$D,4,0)</f>
        <v>33</v>
      </c>
      <c r="AC65" s="15" t="str">
        <f>VLOOKUP(A:A,[1]TDSheet!$A:$AC,29,0)</f>
        <v>магаз</v>
      </c>
      <c r="AD65" s="15" t="e">
        <f>VLOOKUP(A:A,[1]TDSheet!$A:$AD,30,0)</f>
        <v>#N/A</v>
      </c>
      <c r="AE65" s="15">
        <f t="shared" si="12"/>
        <v>0</v>
      </c>
      <c r="AF65" s="15">
        <f t="shared" si="13"/>
        <v>0</v>
      </c>
      <c r="AG65" s="15">
        <f t="shared" si="14"/>
        <v>18</v>
      </c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80</v>
      </c>
      <c r="D66" s="8">
        <v>121</v>
      </c>
      <c r="E66" s="8">
        <v>88</v>
      </c>
      <c r="F66" s="8">
        <v>112</v>
      </c>
      <c r="G66" s="1">
        <f>VLOOKUP(A:A,[1]TDSheet!$A:$G,7,0)</f>
        <v>0.45</v>
      </c>
      <c r="H66" s="1">
        <f>VLOOKUP(A:A,[1]TDSheet!$A:$H,8,0)</f>
        <v>60</v>
      </c>
      <c r="I66" s="15">
        <f>VLOOKUP(A:A,[2]TDSheet!$A:$F,6,0)</f>
        <v>89</v>
      </c>
      <c r="J66" s="15">
        <f t="shared" si="8"/>
        <v>-1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7"/>
      <c r="S66" s="15">
        <f t="shared" si="9"/>
        <v>17.600000000000001</v>
      </c>
      <c r="T66" s="17">
        <v>40</v>
      </c>
      <c r="U66" s="20">
        <f t="shared" si="10"/>
        <v>8.6363636363636349</v>
      </c>
      <c r="V66" s="15">
        <f t="shared" si="11"/>
        <v>6.3636363636363633</v>
      </c>
      <c r="W66" s="15"/>
      <c r="X66" s="15"/>
      <c r="Y66" s="15">
        <f>VLOOKUP(A:A,[1]TDSheet!$A:$Z,26,0)</f>
        <v>3.8</v>
      </c>
      <c r="Z66" s="15">
        <f>VLOOKUP(A:A,[1]TDSheet!$A:$AA,27,0)</f>
        <v>21.2</v>
      </c>
      <c r="AA66" s="15">
        <f>VLOOKUP(A:A,[1]TDSheet!$A:$S,19,0)</f>
        <v>13.2</v>
      </c>
      <c r="AB66" s="15">
        <f>VLOOKUP(A:A,[3]TDSheet!$A:$D,4,0)</f>
        <v>32</v>
      </c>
      <c r="AC66" s="15" t="str">
        <f>VLOOKUP(A:A,[1]TDSheet!$A:$AC,29,0)</f>
        <v>невыв</v>
      </c>
      <c r="AD66" s="15" t="str">
        <f>VLOOKUP(A:A,[1]TDSheet!$A:$AD,30,0)</f>
        <v>костик</v>
      </c>
      <c r="AE66" s="15">
        <f t="shared" si="12"/>
        <v>18</v>
      </c>
      <c r="AF66" s="15">
        <f t="shared" si="13"/>
        <v>0</v>
      </c>
      <c r="AG66" s="15">
        <f t="shared" si="14"/>
        <v>0</v>
      </c>
    </row>
    <row r="67" spans="1:33" s="1" customFormat="1" ht="11.1" customHeight="1" outlineLevel="1" x14ac:dyDescent="0.2">
      <c r="A67" s="7" t="s">
        <v>70</v>
      </c>
      <c r="B67" s="7" t="s">
        <v>9</v>
      </c>
      <c r="C67" s="8">
        <v>89.527000000000001</v>
      </c>
      <c r="D67" s="8">
        <v>263.61900000000003</v>
      </c>
      <c r="E67" s="8">
        <v>188.41</v>
      </c>
      <c r="F67" s="8">
        <v>159.44300000000001</v>
      </c>
      <c r="G67" s="1">
        <f>VLOOKUP(A:A,[1]TDSheet!$A:$G,7,0)</f>
        <v>1</v>
      </c>
      <c r="H67" s="1">
        <f>VLOOKUP(A:A,[1]TDSheet!$A:$H,8,0)</f>
        <v>45</v>
      </c>
      <c r="I67" s="15">
        <f>VLOOKUP(A:A,[2]TDSheet!$A:$F,6,0)</f>
        <v>185.3</v>
      </c>
      <c r="J67" s="15">
        <f t="shared" si="8"/>
        <v>3.1099999999999852</v>
      </c>
      <c r="K67" s="15">
        <f>VLOOKUP(A:A,[1]TDSheet!$A:$Q,17,0)</f>
        <v>50</v>
      </c>
      <c r="L67" s="15">
        <f>VLOOKUP(A:A,[1]TDSheet!$A:$R,18,0)</f>
        <v>60</v>
      </c>
      <c r="M67" s="15">
        <f>VLOOKUP(A:A,[1]TDSheet!$A:$T,20,0)</f>
        <v>0</v>
      </c>
      <c r="N67" s="15"/>
      <c r="O67" s="15"/>
      <c r="P67" s="15"/>
      <c r="Q67" s="15"/>
      <c r="R67" s="17">
        <v>40</v>
      </c>
      <c r="S67" s="15">
        <f t="shared" si="9"/>
        <v>37.682000000000002</v>
      </c>
      <c r="T67" s="17">
        <v>40</v>
      </c>
      <c r="U67" s="20">
        <f t="shared" si="10"/>
        <v>9.2734727456079824</v>
      </c>
      <c r="V67" s="15">
        <f t="shared" si="11"/>
        <v>4.2312775330396475</v>
      </c>
      <c r="W67" s="15"/>
      <c r="X67" s="15"/>
      <c r="Y67" s="15">
        <f>VLOOKUP(A:A,[1]TDSheet!$A:$Z,26,0)</f>
        <v>26.769600000000004</v>
      </c>
      <c r="Z67" s="15">
        <f>VLOOKUP(A:A,[1]TDSheet!$A:$AA,27,0)</f>
        <v>36.866799999999998</v>
      </c>
      <c r="AA67" s="15">
        <f>VLOOKUP(A:A,[1]TDSheet!$A:$S,19,0)</f>
        <v>37.6126</v>
      </c>
      <c r="AB67" s="15">
        <f>VLOOKUP(A:A,[3]TDSheet!$A:$D,4,0)</f>
        <v>28.692</v>
      </c>
      <c r="AC67" s="15" t="str">
        <f>VLOOKUP(A:A,[1]TDSheet!$A:$AC,29,0)</f>
        <v>к</v>
      </c>
      <c r="AD67" s="15" t="e">
        <f>VLOOKUP(A:A,[1]TDSheet!$A:$AD,30,0)</f>
        <v>#N/A</v>
      </c>
      <c r="AE67" s="15">
        <f t="shared" si="12"/>
        <v>40</v>
      </c>
      <c r="AF67" s="15">
        <f t="shared" si="13"/>
        <v>0</v>
      </c>
      <c r="AG67" s="15">
        <f t="shared" si="14"/>
        <v>40</v>
      </c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231</v>
      </c>
      <c r="D68" s="8">
        <v>1595</v>
      </c>
      <c r="E68" s="8">
        <v>710</v>
      </c>
      <c r="F68" s="8">
        <v>1089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745</v>
      </c>
      <c r="J68" s="15">
        <f t="shared" si="8"/>
        <v>-35</v>
      </c>
      <c r="K68" s="15">
        <f>VLOOKUP(A:A,[1]TDSheet!$A:$Q,17,0)</f>
        <v>0</v>
      </c>
      <c r="L68" s="15">
        <f>VLOOKUP(A:A,[1]TDSheet!$A:$R,18,0)</f>
        <v>200</v>
      </c>
      <c r="M68" s="15">
        <f>VLOOKUP(A:A,[1]TDSheet!$A:$T,20,0)</f>
        <v>0</v>
      </c>
      <c r="N68" s="15"/>
      <c r="O68" s="15"/>
      <c r="P68" s="15"/>
      <c r="Q68" s="15"/>
      <c r="R68" s="17"/>
      <c r="S68" s="15">
        <f t="shared" si="9"/>
        <v>142</v>
      </c>
      <c r="T68" s="17"/>
      <c r="U68" s="20">
        <f t="shared" si="10"/>
        <v>9.077464788732394</v>
      </c>
      <c r="V68" s="15">
        <f t="shared" si="11"/>
        <v>7.669014084507042</v>
      </c>
      <c r="W68" s="15"/>
      <c r="X68" s="15"/>
      <c r="Y68" s="15">
        <f>VLOOKUP(A:A,[1]TDSheet!$A:$Z,26,0)</f>
        <v>115</v>
      </c>
      <c r="Z68" s="15">
        <f>VLOOKUP(A:A,[1]TDSheet!$A:$AA,27,0)</f>
        <v>191.2</v>
      </c>
      <c r="AA68" s="15">
        <f>VLOOKUP(A:A,[1]TDSheet!$A:$S,19,0)</f>
        <v>175.8</v>
      </c>
      <c r="AB68" s="15">
        <f>VLOOKUP(A:A,[3]TDSheet!$A:$D,4,0)</f>
        <v>125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2"/>
        <v>0</v>
      </c>
      <c r="AF68" s="15">
        <f t="shared" si="13"/>
        <v>0</v>
      </c>
      <c r="AG68" s="15">
        <f t="shared" si="14"/>
        <v>0</v>
      </c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5</v>
      </c>
      <c r="D69" s="8">
        <v>97</v>
      </c>
      <c r="E69" s="8">
        <v>67</v>
      </c>
      <c r="F69" s="8">
        <v>34</v>
      </c>
      <c r="G69" s="1">
        <f>VLOOKUP(A:A,[1]TDSheet!$A:$G,7,0)</f>
        <v>0.8</v>
      </c>
      <c r="H69" s="1">
        <f>VLOOKUP(A:A,[1]TDSheet!$A:$H,8,0)</f>
        <v>60</v>
      </c>
      <c r="I69" s="15">
        <f>VLOOKUP(A:A,[2]TDSheet!$A:$F,6,0)</f>
        <v>72</v>
      </c>
      <c r="J69" s="15">
        <f t="shared" si="8"/>
        <v>-5</v>
      </c>
      <c r="K69" s="15">
        <f>VLOOKUP(A:A,[1]TDSheet!$A:$Q,17,0)</f>
        <v>20</v>
      </c>
      <c r="L69" s="15">
        <f>VLOOKUP(A:A,[1]TDSheet!$A:$R,18,0)</f>
        <v>20</v>
      </c>
      <c r="M69" s="15">
        <f>VLOOKUP(A:A,[1]TDSheet!$A:$T,20,0)</f>
        <v>0</v>
      </c>
      <c r="N69" s="15"/>
      <c r="O69" s="15"/>
      <c r="P69" s="15"/>
      <c r="Q69" s="15"/>
      <c r="R69" s="17"/>
      <c r="S69" s="15">
        <f t="shared" si="9"/>
        <v>13.4</v>
      </c>
      <c r="T69" s="17">
        <v>40</v>
      </c>
      <c r="U69" s="20">
        <f t="shared" si="10"/>
        <v>8.5074626865671643</v>
      </c>
      <c r="V69" s="15">
        <f t="shared" si="11"/>
        <v>2.5373134328358207</v>
      </c>
      <c r="W69" s="15"/>
      <c r="X69" s="15"/>
      <c r="Y69" s="15">
        <f>VLOOKUP(A:A,[1]TDSheet!$A:$Z,26,0)</f>
        <v>1.2</v>
      </c>
      <c r="Z69" s="15">
        <f>VLOOKUP(A:A,[1]TDSheet!$A:$AA,27,0)</f>
        <v>9.1999999999999993</v>
      </c>
      <c r="AA69" s="15">
        <f>VLOOKUP(A:A,[1]TDSheet!$A:$S,19,0)</f>
        <v>11.2</v>
      </c>
      <c r="AB69" s="15">
        <f>VLOOKUP(A:A,[3]TDSheet!$A:$D,4,0)</f>
        <v>11</v>
      </c>
      <c r="AC69" s="15" t="str">
        <f>VLOOKUP(A:A,[1]TDSheet!$A:$AC,29,0)</f>
        <v>магаз</v>
      </c>
      <c r="AD69" s="19" t="str">
        <f>VLOOKUP(A:A,[1]TDSheet!$A:$AD,30,0)</f>
        <v>костик</v>
      </c>
      <c r="AE69" s="15">
        <f t="shared" si="12"/>
        <v>32</v>
      </c>
      <c r="AF69" s="15">
        <f t="shared" si="13"/>
        <v>0</v>
      </c>
      <c r="AG69" s="15">
        <f t="shared" si="14"/>
        <v>0</v>
      </c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47</v>
      </c>
      <c r="D70" s="8">
        <v>218</v>
      </c>
      <c r="E70" s="8">
        <v>89</v>
      </c>
      <c r="F70" s="8">
        <v>174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106</v>
      </c>
      <c r="J70" s="15">
        <f t="shared" si="8"/>
        <v>-17</v>
      </c>
      <c r="K70" s="15">
        <f>VLOOKUP(A:A,[1]TDSheet!$A:$Q,17,0)</f>
        <v>45</v>
      </c>
      <c r="L70" s="15">
        <f>VLOOKUP(A:A,[1]TDSheet!$A:$R,18,0)</f>
        <v>45</v>
      </c>
      <c r="M70" s="15">
        <f>VLOOKUP(A:A,[1]TDSheet!$A:$T,20,0)</f>
        <v>0</v>
      </c>
      <c r="N70" s="15"/>
      <c r="O70" s="15"/>
      <c r="P70" s="15"/>
      <c r="Q70" s="15"/>
      <c r="R70" s="17"/>
      <c r="S70" s="15">
        <f t="shared" si="9"/>
        <v>17.8</v>
      </c>
      <c r="T70" s="17"/>
      <c r="U70" s="20">
        <f t="shared" si="10"/>
        <v>14.831460674157302</v>
      </c>
      <c r="V70" s="15">
        <f t="shared" si="11"/>
        <v>9.7752808988764048</v>
      </c>
      <c r="W70" s="15"/>
      <c r="X70" s="15"/>
      <c r="Y70" s="15">
        <f>VLOOKUP(A:A,[1]TDSheet!$A:$Z,26,0)</f>
        <v>6.4</v>
      </c>
      <c r="Z70" s="15">
        <f>VLOOKUP(A:A,[1]TDSheet!$A:$AA,27,0)</f>
        <v>12.2</v>
      </c>
      <c r="AA70" s="15">
        <f>VLOOKUP(A:A,[1]TDSheet!$A:$S,19,0)</f>
        <v>27.8</v>
      </c>
      <c r="AB70" s="15">
        <f>VLOOKUP(A:A,[3]TDSheet!$A:$D,4,0)</f>
        <v>6</v>
      </c>
      <c r="AC70" s="15" t="e">
        <f>VLOOKUP(A:A,[1]TDSheet!$A:$AC,29,0)</f>
        <v>#N/A</v>
      </c>
      <c r="AD70" s="15" t="str">
        <f>VLOOKUP(A:A,[1]TDSheet!$A:$AD,30,0)</f>
        <v>костик</v>
      </c>
      <c r="AE70" s="15">
        <f t="shared" si="12"/>
        <v>0</v>
      </c>
      <c r="AF70" s="15">
        <f t="shared" si="13"/>
        <v>0</v>
      </c>
      <c r="AG70" s="15">
        <f t="shared" si="14"/>
        <v>0</v>
      </c>
    </row>
    <row r="71" spans="1:33" s="1" customFormat="1" ht="11.1" customHeight="1" outlineLevel="1" x14ac:dyDescent="0.2">
      <c r="A71" s="7" t="s">
        <v>74</v>
      </c>
      <c r="B71" s="7" t="s">
        <v>9</v>
      </c>
      <c r="C71" s="8">
        <v>48.805</v>
      </c>
      <c r="D71" s="8">
        <v>115.56399999999999</v>
      </c>
      <c r="E71" s="8">
        <v>61.277999999999999</v>
      </c>
      <c r="F71" s="8">
        <v>53.421999999999997</v>
      </c>
      <c r="G71" s="1">
        <f>VLOOKUP(A:A,[1]TDSheet!$A:$G,7,0)</f>
        <v>1</v>
      </c>
      <c r="H71" s="1">
        <f>VLOOKUP(A:A,[1]TDSheet!$A:$H,8,0)</f>
        <v>45</v>
      </c>
      <c r="I71" s="15">
        <f>VLOOKUP(A:A,[2]TDSheet!$A:$F,6,0)</f>
        <v>61</v>
      </c>
      <c r="J71" s="15">
        <f t="shared" si="8"/>
        <v>0.27799999999999869</v>
      </c>
      <c r="K71" s="15">
        <f>VLOOKUP(A:A,[1]TDSheet!$A:$Q,17,0)</f>
        <v>0</v>
      </c>
      <c r="L71" s="15">
        <f>VLOOKUP(A:A,[1]TDSheet!$A:$R,18,0)</f>
        <v>30</v>
      </c>
      <c r="M71" s="15">
        <f>VLOOKUP(A:A,[1]TDSheet!$A:$T,20,0)</f>
        <v>0</v>
      </c>
      <c r="N71" s="15"/>
      <c r="O71" s="15"/>
      <c r="P71" s="15"/>
      <c r="Q71" s="15"/>
      <c r="R71" s="17"/>
      <c r="S71" s="15">
        <f t="shared" si="9"/>
        <v>12.255599999999999</v>
      </c>
      <c r="T71" s="17">
        <v>20</v>
      </c>
      <c r="U71" s="20">
        <f t="shared" si="10"/>
        <v>8.438754528542054</v>
      </c>
      <c r="V71" s="15">
        <f t="shared" si="11"/>
        <v>4.3589869121054861</v>
      </c>
      <c r="W71" s="15"/>
      <c r="X71" s="15"/>
      <c r="Y71" s="15">
        <f>VLOOKUP(A:A,[1]TDSheet!$A:$Z,26,0)</f>
        <v>9.3033999999999999</v>
      </c>
      <c r="Z71" s="15">
        <f>VLOOKUP(A:A,[1]TDSheet!$A:$AA,27,0)</f>
        <v>13.419999999999998</v>
      </c>
      <c r="AA71" s="15">
        <f>VLOOKUP(A:A,[1]TDSheet!$A:$S,19,0)</f>
        <v>11.327999999999999</v>
      </c>
      <c r="AB71" s="15">
        <f>VLOOKUP(A:A,[3]TDSheet!$A:$D,4,0)</f>
        <v>7.8769999999999998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20</v>
      </c>
      <c r="AF71" s="15">
        <f t="shared" si="13"/>
        <v>0</v>
      </c>
      <c r="AG71" s="15">
        <f t="shared" si="14"/>
        <v>0</v>
      </c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1005</v>
      </c>
      <c r="D72" s="8">
        <v>1360</v>
      </c>
      <c r="E72" s="8">
        <v>1276</v>
      </c>
      <c r="F72" s="8">
        <v>1049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1316</v>
      </c>
      <c r="J72" s="15">
        <f t="shared" ref="J72:J91" si="15">E72-I72</f>
        <v>-40</v>
      </c>
      <c r="K72" s="15">
        <f>VLOOKUP(A:A,[1]TDSheet!$A:$Q,17,0)</f>
        <v>200</v>
      </c>
      <c r="L72" s="15">
        <f>VLOOKUP(A:A,[1]TDSheet!$A:$R,18,0)</f>
        <v>320</v>
      </c>
      <c r="M72" s="15">
        <f>VLOOKUP(A:A,[1]TDSheet!$A:$T,20,0)</f>
        <v>0</v>
      </c>
      <c r="N72" s="15"/>
      <c r="O72" s="15"/>
      <c r="P72" s="15"/>
      <c r="Q72" s="15"/>
      <c r="R72" s="17">
        <v>480</v>
      </c>
      <c r="S72" s="15">
        <f t="shared" ref="S72:S91" si="16">E72/5</f>
        <v>255.2</v>
      </c>
      <c r="T72" s="17">
        <v>480</v>
      </c>
      <c r="U72" s="20">
        <f t="shared" ref="U72:U91" si="17">(F72+K72+L72+M72+N72+R72+T72)/S72</f>
        <v>9.9098746081504707</v>
      </c>
      <c r="V72" s="15">
        <f t="shared" ref="V72:V91" si="18">F72/S72</f>
        <v>4.1105015673981189</v>
      </c>
      <c r="W72" s="15"/>
      <c r="X72" s="15"/>
      <c r="Y72" s="15">
        <f>VLOOKUP(A:A,[1]TDSheet!$A:$Z,26,0)</f>
        <v>252</v>
      </c>
      <c r="Z72" s="15">
        <f>VLOOKUP(A:A,[1]TDSheet!$A:$AA,27,0)</f>
        <v>280</v>
      </c>
      <c r="AA72" s="15">
        <f>VLOOKUP(A:A,[1]TDSheet!$A:$S,19,0)</f>
        <v>236</v>
      </c>
      <c r="AB72" s="15">
        <f>VLOOKUP(A:A,[3]TDSheet!$A:$D,4,0)</f>
        <v>354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1" si="19">T72*G72</f>
        <v>134.4</v>
      </c>
      <c r="AF72" s="15">
        <f t="shared" ref="AF72:AF91" si="20">N72*G72</f>
        <v>0</v>
      </c>
      <c r="AG72" s="15">
        <f t="shared" ref="AG72:AG91" si="21">R72*G72</f>
        <v>134.4</v>
      </c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671</v>
      </c>
      <c r="D73" s="8">
        <v>343</v>
      </c>
      <c r="E73" s="8">
        <v>501</v>
      </c>
      <c r="F73" s="8">
        <v>490</v>
      </c>
      <c r="G73" s="1">
        <f>VLOOKUP(A:A,[1]TDSheet!$A:$G,7,0)</f>
        <v>0.28000000000000003</v>
      </c>
      <c r="H73" s="1">
        <f>VLOOKUP(A:A,[1]TDSheet!$A:$H,8,0)</f>
        <v>45</v>
      </c>
      <c r="I73" s="15">
        <f>VLOOKUP(A:A,[2]TDSheet!$A:$F,6,0)</f>
        <v>517</v>
      </c>
      <c r="J73" s="15">
        <f t="shared" si="15"/>
        <v>-16</v>
      </c>
      <c r="K73" s="15">
        <f>VLOOKUP(A:A,[1]TDSheet!$A:$Q,17,0)</f>
        <v>0</v>
      </c>
      <c r="L73" s="15">
        <f>VLOOKUP(A:A,[1]TDSheet!$A:$R,18,0)</f>
        <v>120</v>
      </c>
      <c r="M73" s="15">
        <f>VLOOKUP(A:A,[1]TDSheet!$A:$T,20,0)</f>
        <v>0</v>
      </c>
      <c r="N73" s="15"/>
      <c r="O73" s="15"/>
      <c r="P73" s="15"/>
      <c r="Q73" s="15"/>
      <c r="R73" s="17">
        <v>200</v>
      </c>
      <c r="S73" s="15">
        <f t="shared" si="16"/>
        <v>100.2</v>
      </c>
      <c r="T73" s="17">
        <v>200</v>
      </c>
      <c r="U73" s="20">
        <f t="shared" si="17"/>
        <v>10.079840319361278</v>
      </c>
      <c r="V73" s="15">
        <f t="shared" si="18"/>
        <v>4.8902195608782435</v>
      </c>
      <c r="W73" s="15"/>
      <c r="X73" s="15"/>
      <c r="Y73" s="15">
        <f>VLOOKUP(A:A,[1]TDSheet!$A:$Z,26,0)</f>
        <v>122.2</v>
      </c>
      <c r="Z73" s="15">
        <f>VLOOKUP(A:A,[1]TDSheet!$A:$AA,27,0)</f>
        <v>123</v>
      </c>
      <c r="AA73" s="15">
        <f>VLOOKUP(A:A,[1]TDSheet!$A:$S,19,0)</f>
        <v>95</v>
      </c>
      <c r="AB73" s="15">
        <f>VLOOKUP(A:A,[3]TDSheet!$A:$D,4,0)</f>
        <v>157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9"/>
        <v>56.000000000000007</v>
      </c>
      <c r="AF73" s="15">
        <f t="shared" si="20"/>
        <v>0</v>
      </c>
      <c r="AG73" s="15">
        <f t="shared" si="21"/>
        <v>56.000000000000007</v>
      </c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1881</v>
      </c>
      <c r="D74" s="8">
        <v>4051</v>
      </c>
      <c r="E74" s="8">
        <v>2147</v>
      </c>
      <c r="F74" s="8">
        <v>1831</v>
      </c>
      <c r="G74" s="1">
        <f>VLOOKUP(A:A,[1]TDSheet!$A:$G,7,0)</f>
        <v>0.35</v>
      </c>
      <c r="H74" s="1">
        <f>VLOOKUP(A:A,[1]TDSheet!$A:$H,8,0)</f>
        <v>45</v>
      </c>
      <c r="I74" s="15">
        <f>VLOOKUP(A:A,[2]TDSheet!$A:$F,6,0)</f>
        <v>2184</v>
      </c>
      <c r="J74" s="15">
        <f t="shared" si="15"/>
        <v>-37</v>
      </c>
      <c r="K74" s="15">
        <f>VLOOKUP(A:A,[1]TDSheet!$A:$Q,17,0)</f>
        <v>600</v>
      </c>
      <c r="L74" s="15">
        <f>VLOOKUP(A:A,[1]TDSheet!$A:$R,18,0)</f>
        <v>480</v>
      </c>
      <c r="M74" s="15">
        <f>VLOOKUP(A:A,[1]TDSheet!$A:$T,20,0)</f>
        <v>0</v>
      </c>
      <c r="N74" s="15">
        <v>-600</v>
      </c>
      <c r="O74" s="15"/>
      <c r="P74" s="15"/>
      <c r="Q74" s="15"/>
      <c r="R74" s="17">
        <v>1400</v>
      </c>
      <c r="S74" s="15">
        <f t="shared" si="16"/>
        <v>429.4</v>
      </c>
      <c r="T74" s="17">
        <v>600</v>
      </c>
      <c r="U74" s="20">
        <f t="shared" si="17"/>
        <v>10.03959012575687</v>
      </c>
      <c r="V74" s="15">
        <f t="shared" si="18"/>
        <v>4.2640894271075922</v>
      </c>
      <c r="W74" s="15"/>
      <c r="X74" s="15"/>
      <c r="Y74" s="15">
        <f>VLOOKUP(A:A,[1]TDSheet!$A:$Z,26,0)</f>
        <v>437.4</v>
      </c>
      <c r="Z74" s="15">
        <f>VLOOKUP(A:A,[1]TDSheet!$A:$AA,27,0)</f>
        <v>478</v>
      </c>
      <c r="AA74" s="15">
        <f>VLOOKUP(A:A,[1]TDSheet!$A:$S,19,0)</f>
        <v>422</v>
      </c>
      <c r="AB74" s="15">
        <f>VLOOKUP(A:A,[3]TDSheet!$A:$D,4,0)</f>
        <v>529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9"/>
        <v>210</v>
      </c>
      <c r="AF74" s="15">
        <f t="shared" si="20"/>
        <v>-210</v>
      </c>
      <c r="AG74" s="15">
        <f t="shared" si="21"/>
        <v>489.99999999999994</v>
      </c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1926</v>
      </c>
      <c r="D75" s="8">
        <v>2245</v>
      </c>
      <c r="E75" s="8">
        <v>1552</v>
      </c>
      <c r="F75" s="8">
        <v>1360</v>
      </c>
      <c r="G75" s="1">
        <f>VLOOKUP(A:A,[1]TDSheet!$A:$G,7,0)</f>
        <v>0.28000000000000003</v>
      </c>
      <c r="H75" s="1">
        <f>VLOOKUP(A:A,[1]TDSheet!$A:$H,8,0)</f>
        <v>45</v>
      </c>
      <c r="I75" s="15">
        <f>VLOOKUP(A:A,[2]TDSheet!$A:$F,6,0)</f>
        <v>1578</v>
      </c>
      <c r="J75" s="15">
        <f t="shared" si="15"/>
        <v>-26</v>
      </c>
      <c r="K75" s="15">
        <f>VLOOKUP(A:A,[1]TDSheet!$A:$Q,17,0)</f>
        <v>400</v>
      </c>
      <c r="L75" s="15">
        <f>VLOOKUP(A:A,[1]TDSheet!$A:$R,18,0)</f>
        <v>400</v>
      </c>
      <c r="M75" s="15">
        <f>VLOOKUP(A:A,[1]TDSheet!$A:$T,20,0)</f>
        <v>0</v>
      </c>
      <c r="N75" s="15"/>
      <c r="O75" s="15"/>
      <c r="P75" s="15"/>
      <c r="Q75" s="15"/>
      <c r="R75" s="17">
        <v>600</v>
      </c>
      <c r="S75" s="15">
        <f t="shared" si="16"/>
        <v>310.39999999999998</v>
      </c>
      <c r="T75" s="17">
        <v>400</v>
      </c>
      <c r="U75" s="20">
        <f t="shared" si="17"/>
        <v>10.180412371134022</v>
      </c>
      <c r="V75" s="15">
        <f t="shared" si="18"/>
        <v>4.3814432989690726</v>
      </c>
      <c r="W75" s="15"/>
      <c r="X75" s="15"/>
      <c r="Y75" s="15">
        <f>VLOOKUP(A:A,[1]TDSheet!$A:$Z,26,0)</f>
        <v>363</v>
      </c>
      <c r="Z75" s="15">
        <f>VLOOKUP(A:A,[1]TDSheet!$A:$AA,27,0)</f>
        <v>333</v>
      </c>
      <c r="AA75" s="15">
        <f>VLOOKUP(A:A,[1]TDSheet!$A:$S,19,0)</f>
        <v>306</v>
      </c>
      <c r="AB75" s="15">
        <f>VLOOKUP(A:A,[3]TDSheet!$A:$D,4,0)</f>
        <v>408</v>
      </c>
      <c r="AC75" s="15" t="str">
        <f>VLOOKUP(A:A,[1]TDSheet!$A:$AC,29,0)</f>
        <v>???</v>
      </c>
      <c r="AD75" s="15" t="e">
        <f>VLOOKUP(A:A,[1]TDSheet!$A:$AD,30,0)</f>
        <v>#N/A</v>
      </c>
      <c r="AE75" s="15">
        <f t="shared" si="19"/>
        <v>112.00000000000001</v>
      </c>
      <c r="AF75" s="15">
        <f t="shared" si="20"/>
        <v>0</v>
      </c>
      <c r="AG75" s="15">
        <f t="shared" si="21"/>
        <v>168.00000000000003</v>
      </c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5256</v>
      </c>
      <c r="D76" s="8">
        <v>27668</v>
      </c>
      <c r="E76" s="8">
        <v>6003</v>
      </c>
      <c r="F76" s="8">
        <v>6988</v>
      </c>
      <c r="G76" s="1">
        <f>VLOOKUP(A:A,[1]TDSheet!$A:$G,7,0)</f>
        <v>0.35</v>
      </c>
      <c r="H76" s="1">
        <f>VLOOKUP(A:A,[1]TDSheet!$A:$H,8,0)</f>
        <v>45</v>
      </c>
      <c r="I76" s="15">
        <f>VLOOKUP(A:A,[2]TDSheet!$A:$F,6,0)</f>
        <v>6104</v>
      </c>
      <c r="J76" s="15">
        <f t="shared" si="15"/>
        <v>-101</v>
      </c>
      <c r="K76" s="15">
        <f>VLOOKUP(A:A,[1]TDSheet!$A:$Q,17,0)</f>
        <v>1000</v>
      </c>
      <c r="L76" s="15">
        <f>VLOOKUP(A:A,[1]TDSheet!$A:$R,18,0)</f>
        <v>1480</v>
      </c>
      <c r="M76" s="19">
        <v>1000</v>
      </c>
      <c r="N76" s="15">
        <v>-400</v>
      </c>
      <c r="O76" s="15"/>
      <c r="P76" s="15"/>
      <c r="Q76" s="15"/>
      <c r="R76" s="17">
        <v>1600</v>
      </c>
      <c r="S76" s="15">
        <f t="shared" si="16"/>
        <v>1200.5999999999999</v>
      </c>
      <c r="T76" s="17">
        <v>400</v>
      </c>
      <c r="U76" s="20">
        <f t="shared" si="17"/>
        <v>10.051640846243545</v>
      </c>
      <c r="V76" s="15">
        <f t="shared" si="18"/>
        <v>5.8204231217724471</v>
      </c>
      <c r="W76" s="15"/>
      <c r="X76" s="15"/>
      <c r="Y76" s="15">
        <f>VLOOKUP(A:A,[1]TDSheet!$A:$Z,26,0)</f>
        <v>1408.4</v>
      </c>
      <c r="Z76" s="15">
        <f>VLOOKUP(A:A,[1]TDSheet!$A:$AA,27,0)</f>
        <v>1566.8</v>
      </c>
      <c r="AA76" s="15">
        <f>VLOOKUP(A:A,[1]TDSheet!$A:$S,19,0)</f>
        <v>1368</v>
      </c>
      <c r="AB76" s="15">
        <f>VLOOKUP(A:A,[3]TDSheet!$A:$D,4,0)</f>
        <v>1738</v>
      </c>
      <c r="AC76" s="15" t="str">
        <f>VLOOKUP(A:A,[1]TDSheet!$A:$AC,29,0)</f>
        <v>борд02,02</v>
      </c>
      <c r="AD76" s="15" t="e">
        <f>VLOOKUP(A:A,[1]TDSheet!$A:$AD,30,0)</f>
        <v>#N/A</v>
      </c>
      <c r="AE76" s="15">
        <f t="shared" si="19"/>
        <v>140</v>
      </c>
      <c r="AF76" s="15">
        <f t="shared" si="20"/>
        <v>-140</v>
      </c>
      <c r="AG76" s="15">
        <f t="shared" si="21"/>
        <v>560</v>
      </c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640</v>
      </c>
      <c r="D77" s="8">
        <v>692</v>
      </c>
      <c r="E77" s="8">
        <v>533</v>
      </c>
      <c r="F77" s="8">
        <v>461</v>
      </c>
      <c r="G77" s="1">
        <f>VLOOKUP(A:A,[1]TDSheet!$A:$G,7,0)</f>
        <v>0.28000000000000003</v>
      </c>
      <c r="H77" s="1">
        <f>VLOOKUP(A:A,[1]TDSheet!$A:$H,8,0)</f>
        <v>45</v>
      </c>
      <c r="I77" s="15">
        <f>VLOOKUP(A:A,[2]TDSheet!$A:$F,6,0)</f>
        <v>549</v>
      </c>
      <c r="J77" s="15">
        <f t="shared" si="15"/>
        <v>-16</v>
      </c>
      <c r="K77" s="15">
        <f>VLOOKUP(A:A,[1]TDSheet!$A:$Q,17,0)</f>
        <v>120</v>
      </c>
      <c r="L77" s="15">
        <f>VLOOKUP(A:A,[1]TDSheet!$A:$R,18,0)</f>
        <v>120</v>
      </c>
      <c r="M77" s="15">
        <f>VLOOKUP(A:A,[1]TDSheet!$A:$T,20,0)</f>
        <v>0</v>
      </c>
      <c r="N77" s="15"/>
      <c r="O77" s="15"/>
      <c r="P77" s="15"/>
      <c r="Q77" s="15"/>
      <c r="R77" s="17">
        <v>160</v>
      </c>
      <c r="S77" s="15">
        <f t="shared" si="16"/>
        <v>106.6</v>
      </c>
      <c r="T77" s="17">
        <v>200</v>
      </c>
      <c r="U77" s="20">
        <f t="shared" si="17"/>
        <v>9.953095684803003</v>
      </c>
      <c r="V77" s="15">
        <f t="shared" si="18"/>
        <v>4.3245778611632275</v>
      </c>
      <c r="W77" s="15"/>
      <c r="X77" s="15"/>
      <c r="Y77" s="15">
        <f>VLOOKUP(A:A,[1]TDSheet!$A:$Z,26,0)</f>
        <v>122.8</v>
      </c>
      <c r="Z77" s="15">
        <f>VLOOKUP(A:A,[1]TDSheet!$A:$AA,27,0)</f>
        <v>128</v>
      </c>
      <c r="AA77" s="15">
        <f>VLOOKUP(A:A,[1]TDSheet!$A:$S,19,0)</f>
        <v>102.8</v>
      </c>
      <c r="AB77" s="15">
        <f>VLOOKUP(A:A,[3]TDSheet!$A:$D,4,0)</f>
        <v>122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9"/>
        <v>56.000000000000007</v>
      </c>
      <c r="AF77" s="15">
        <f t="shared" si="20"/>
        <v>0</v>
      </c>
      <c r="AG77" s="15">
        <f t="shared" si="21"/>
        <v>44.800000000000004</v>
      </c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4920</v>
      </c>
      <c r="D78" s="8">
        <v>14224</v>
      </c>
      <c r="E78" s="8">
        <v>6342</v>
      </c>
      <c r="F78" s="8">
        <v>4006</v>
      </c>
      <c r="G78" s="1">
        <f>VLOOKUP(A:A,[1]TDSheet!$A:$G,7,0)</f>
        <v>0.35</v>
      </c>
      <c r="H78" s="1">
        <f>VLOOKUP(A:A,[1]TDSheet!$A:$H,8,0)</f>
        <v>45</v>
      </c>
      <c r="I78" s="15">
        <f>VLOOKUP(A:A,[2]TDSheet!$A:$F,6,0)</f>
        <v>6422</v>
      </c>
      <c r="J78" s="15">
        <f t="shared" si="15"/>
        <v>-80</v>
      </c>
      <c r="K78" s="15">
        <f>VLOOKUP(A:A,[1]TDSheet!$A:$Q,17,0)</f>
        <v>2600</v>
      </c>
      <c r="L78" s="15">
        <f>VLOOKUP(A:A,[1]TDSheet!$A:$R,18,0)</f>
        <v>1600</v>
      </c>
      <c r="M78" s="19">
        <v>1000</v>
      </c>
      <c r="N78" s="15">
        <v>-1200</v>
      </c>
      <c r="O78" s="15"/>
      <c r="P78" s="15"/>
      <c r="Q78" s="15"/>
      <c r="R78" s="17">
        <v>3600</v>
      </c>
      <c r="S78" s="15">
        <f t="shared" si="16"/>
        <v>1268.4000000000001</v>
      </c>
      <c r="T78" s="17">
        <v>1200</v>
      </c>
      <c r="U78" s="20">
        <f t="shared" si="17"/>
        <v>10.096184169031851</v>
      </c>
      <c r="V78" s="15">
        <f t="shared" si="18"/>
        <v>3.1583096814884892</v>
      </c>
      <c r="W78" s="15"/>
      <c r="X78" s="15"/>
      <c r="Y78" s="15">
        <f>VLOOKUP(A:A,[1]TDSheet!$A:$Z,26,0)</f>
        <v>1223.5999999999999</v>
      </c>
      <c r="Z78" s="15">
        <f>VLOOKUP(A:A,[1]TDSheet!$A:$AA,27,0)</f>
        <v>1301.2</v>
      </c>
      <c r="AA78" s="15">
        <f>VLOOKUP(A:A,[1]TDSheet!$A:$S,19,0)</f>
        <v>1250</v>
      </c>
      <c r="AB78" s="15">
        <f>VLOOKUP(A:A,[3]TDSheet!$A:$D,4,0)</f>
        <v>1982</v>
      </c>
      <c r="AC78" s="15" t="str">
        <f>VLOOKUP(A:A,[1]TDSheet!$A:$AC,29,0)</f>
        <v>плакат17</v>
      </c>
      <c r="AD78" s="15" t="e">
        <f>VLOOKUP(A:A,[1]TDSheet!$A:$AD,30,0)</f>
        <v>#N/A</v>
      </c>
      <c r="AE78" s="15">
        <f t="shared" si="19"/>
        <v>420</v>
      </c>
      <c r="AF78" s="15">
        <f t="shared" si="20"/>
        <v>-420</v>
      </c>
      <c r="AG78" s="15">
        <f t="shared" si="21"/>
        <v>1260</v>
      </c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1028</v>
      </c>
      <c r="D79" s="8">
        <v>1805</v>
      </c>
      <c r="E79" s="8">
        <v>1503</v>
      </c>
      <c r="F79" s="8">
        <v>1296</v>
      </c>
      <c r="G79" s="1">
        <f>VLOOKUP(A:A,[1]TDSheet!$A:$G,7,0)</f>
        <v>0.41</v>
      </c>
      <c r="H79" s="1">
        <f>VLOOKUP(A:A,[1]TDSheet!$A:$H,8,0)</f>
        <v>45</v>
      </c>
      <c r="I79" s="15">
        <f>VLOOKUP(A:A,[2]TDSheet!$A:$F,6,0)</f>
        <v>1536</v>
      </c>
      <c r="J79" s="15">
        <f t="shared" si="15"/>
        <v>-33</v>
      </c>
      <c r="K79" s="15">
        <f>VLOOKUP(A:A,[1]TDSheet!$A:$Q,17,0)</f>
        <v>200</v>
      </c>
      <c r="L79" s="15">
        <f>VLOOKUP(A:A,[1]TDSheet!$A:$R,18,0)</f>
        <v>440</v>
      </c>
      <c r="M79" s="15">
        <f>VLOOKUP(A:A,[1]TDSheet!$A:$T,20,0)</f>
        <v>0</v>
      </c>
      <c r="N79" s="15"/>
      <c r="O79" s="15"/>
      <c r="P79" s="15"/>
      <c r="Q79" s="15"/>
      <c r="R79" s="17">
        <v>600</v>
      </c>
      <c r="S79" s="15">
        <f t="shared" si="16"/>
        <v>300.60000000000002</v>
      </c>
      <c r="T79" s="17">
        <v>480</v>
      </c>
      <c r="U79" s="20">
        <f t="shared" si="17"/>
        <v>10.033266799733864</v>
      </c>
      <c r="V79" s="15">
        <f t="shared" si="18"/>
        <v>4.3113772455089814</v>
      </c>
      <c r="W79" s="15"/>
      <c r="X79" s="15"/>
      <c r="Y79" s="15">
        <f>VLOOKUP(A:A,[1]TDSheet!$A:$Z,26,0)</f>
        <v>256</v>
      </c>
      <c r="Z79" s="15">
        <f>VLOOKUP(A:A,[1]TDSheet!$A:$AA,27,0)</f>
        <v>353.6</v>
      </c>
      <c r="AA79" s="15">
        <f>VLOOKUP(A:A,[1]TDSheet!$A:$S,19,0)</f>
        <v>289.8</v>
      </c>
      <c r="AB79" s="15">
        <f>VLOOKUP(A:A,[3]TDSheet!$A:$D,4,0)</f>
        <v>397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9"/>
        <v>196.79999999999998</v>
      </c>
      <c r="AF79" s="15">
        <f t="shared" si="20"/>
        <v>0</v>
      </c>
      <c r="AG79" s="15">
        <f t="shared" si="21"/>
        <v>245.99999999999997</v>
      </c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225</v>
      </c>
      <c r="D80" s="8">
        <v>831</v>
      </c>
      <c r="E80" s="21">
        <v>575</v>
      </c>
      <c r="F80" s="21">
        <v>501</v>
      </c>
      <c r="G80" s="1">
        <f>VLOOKUP(A:A,[1]TDSheet!$A:$G,7,0)</f>
        <v>0.5</v>
      </c>
      <c r="H80" s="1">
        <f>VLOOKUP(A:A,[1]TDSheet!$A:$H,8,0)</f>
        <v>0.6</v>
      </c>
      <c r="I80" s="15">
        <f>VLOOKUP(A:A,[2]TDSheet!$A:$F,6,0)</f>
        <v>574</v>
      </c>
      <c r="J80" s="15">
        <f t="shared" si="15"/>
        <v>1</v>
      </c>
      <c r="K80" s="15">
        <f>VLOOKUP(A:A,[1]TDSheet!$A:$Q,17,0)</f>
        <v>120</v>
      </c>
      <c r="L80" s="15">
        <f>VLOOKUP(A:A,[1]TDSheet!$A:$R,18,0)</f>
        <v>160</v>
      </c>
      <c r="M80" s="15">
        <f>VLOOKUP(A:A,[1]TDSheet!$A:$T,20,0)</f>
        <v>0</v>
      </c>
      <c r="N80" s="15"/>
      <c r="O80" s="15"/>
      <c r="P80" s="15"/>
      <c r="Q80" s="15"/>
      <c r="R80" s="17">
        <v>200</v>
      </c>
      <c r="S80" s="15">
        <f t="shared" si="16"/>
        <v>115</v>
      </c>
      <c r="T80" s="17">
        <v>120</v>
      </c>
      <c r="U80" s="20">
        <f t="shared" si="17"/>
        <v>9.5739130434782602</v>
      </c>
      <c r="V80" s="15">
        <f t="shared" si="18"/>
        <v>4.3565217391304349</v>
      </c>
      <c r="W80" s="15"/>
      <c r="X80" s="15"/>
      <c r="Y80" s="15">
        <f>VLOOKUP(A:A,[1]TDSheet!$A:$Z,26,0)</f>
        <v>106.6</v>
      </c>
      <c r="Z80" s="15">
        <f>VLOOKUP(A:A,[1]TDSheet!$A:$AA,27,0)</f>
        <v>128.4</v>
      </c>
      <c r="AA80" s="15">
        <f>VLOOKUP(A:A,[1]TDSheet!$A:$S,19,0)</f>
        <v>112.2</v>
      </c>
      <c r="AB80" s="15">
        <f>VLOOKUP(A:A,[3]TDSheet!$A:$D,4,0)</f>
        <v>152</v>
      </c>
      <c r="AC80" s="15">
        <f>VLOOKUP(A:A,[1]TDSheet!$A:$AC,29,0)</f>
        <v>0</v>
      </c>
      <c r="AD80" s="15" t="str">
        <f>VLOOKUP(A:A,[1]TDSheet!$A:$AD,30,0)</f>
        <v>кост</v>
      </c>
      <c r="AE80" s="15">
        <f t="shared" si="19"/>
        <v>60</v>
      </c>
      <c r="AF80" s="15">
        <f t="shared" si="20"/>
        <v>0</v>
      </c>
      <c r="AG80" s="15">
        <f t="shared" si="21"/>
        <v>100</v>
      </c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3918</v>
      </c>
      <c r="D81" s="8">
        <v>8315</v>
      </c>
      <c r="E81" s="21">
        <v>6915</v>
      </c>
      <c r="F81" s="21">
        <v>5256</v>
      </c>
      <c r="G81" s="1">
        <f>VLOOKUP(A:A,[1]TDSheet!$A:$G,7,0)</f>
        <v>0.41</v>
      </c>
      <c r="H81" s="1">
        <f>VLOOKUP(A:A,[1]TDSheet!$A:$H,8,0)</f>
        <v>45</v>
      </c>
      <c r="I81" s="15">
        <f>VLOOKUP(A:A,[2]TDSheet!$A:$F,6,0)</f>
        <v>6182</v>
      </c>
      <c r="J81" s="15">
        <f t="shared" si="15"/>
        <v>733</v>
      </c>
      <c r="K81" s="15">
        <f>VLOOKUP(A:A,[1]TDSheet!$A:$Q,17,0)</f>
        <v>2500</v>
      </c>
      <c r="L81" s="15">
        <f>VLOOKUP(A:A,[1]TDSheet!$A:$R,18,0)</f>
        <v>1400</v>
      </c>
      <c r="M81" s="19">
        <v>1000</v>
      </c>
      <c r="N81" s="15">
        <v>-1000</v>
      </c>
      <c r="O81" s="15"/>
      <c r="P81" s="15"/>
      <c r="Q81" s="15"/>
      <c r="R81" s="17">
        <v>3600</v>
      </c>
      <c r="S81" s="15">
        <f t="shared" si="16"/>
        <v>1383</v>
      </c>
      <c r="T81" s="17">
        <v>1000</v>
      </c>
      <c r="U81" s="20">
        <f t="shared" si="17"/>
        <v>9.9464931308749094</v>
      </c>
      <c r="V81" s="15">
        <f t="shared" si="18"/>
        <v>3.8004338394793926</v>
      </c>
      <c r="W81" s="15"/>
      <c r="X81" s="15"/>
      <c r="Y81" s="15">
        <f>VLOOKUP(A:A,[1]TDSheet!$A:$Z,26,0)</f>
        <v>1350</v>
      </c>
      <c r="Z81" s="15">
        <f>VLOOKUP(A:A,[1]TDSheet!$A:$AA,27,0)</f>
        <v>1492.8</v>
      </c>
      <c r="AA81" s="15">
        <f>VLOOKUP(A:A,[1]TDSheet!$A:$S,19,0)</f>
        <v>1367</v>
      </c>
      <c r="AB81" s="15">
        <f>VLOOKUP(A:A,[3]TDSheet!$A:$D,4,0)</f>
        <v>1840</v>
      </c>
      <c r="AC81" s="15" t="str">
        <f>VLOOKUP(A:A,[1]TDSheet!$A:$AC,29,0)</f>
        <v>м800</v>
      </c>
      <c r="AD81" s="15" t="e">
        <f>VLOOKUP(A:A,[1]TDSheet!$A:$AD,30,0)</f>
        <v>#N/A</v>
      </c>
      <c r="AE81" s="15">
        <f t="shared" si="19"/>
        <v>410</v>
      </c>
      <c r="AF81" s="15">
        <f t="shared" si="20"/>
        <v>-410</v>
      </c>
      <c r="AG81" s="15">
        <f t="shared" si="21"/>
        <v>1476</v>
      </c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1645</v>
      </c>
      <c r="D82" s="8">
        <v>2749</v>
      </c>
      <c r="E82" s="8">
        <v>2515</v>
      </c>
      <c r="F82" s="8">
        <v>1835</v>
      </c>
      <c r="G82" s="1">
        <f>VLOOKUP(A:A,[1]TDSheet!$A:$G,7,0)</f>
        <v>0.41</v>
      </c>
      <c r="H82" s="1">
        <f>VLOOKUP(A:A,[1]TDSheet!$A:$H,8,0)</f>
        <v>45</v>
      </c>
      <c r="I82" s="15">
        <f>VLOOKUP(A:A,[2]TDSheet!$A:$F,6,0)</f>
        <v>2555</v>
      </c>
      <c r="J82" s="15">
        <f t="shared" si="15"/>
        <v>-40</v>
      </c>
      <c r="K82" s="15">
        <f>VLOOKUP(A:A,[1]TDSheet!$A:$Q,17,0)</f>
        <v>800</v>
      </c>
      <c r="L82" s="15">
        <f>VLOOKUP(A:A,[1]TDSheet!$A:$R,18,0)</f>
        <v>650</v>
      </c>
      <c r="M82" s="19">
        <v>300</v>
      </c>
      <c r="N82" s="15">
        <v>-400</v>
      </c>
      <c r="O82" s="15"/>
      <c r="P82" s="15"/>
      <c r="Q82" s="15"/>
      <c r="R82" s="17">
        <v>1200</v>
      </c>
      <c r="S82" s="15">
        <f t="shared" si="16"/>
        <v>503</v>
      </c>
      <c r="T82" s="17">
        <v>400</v>
      </c>
      <c r="U82" s="20">
        <f t="shared" si="17"/>
        <v>9.5129224652087476</v>
      </c>
      <c r="V82" s="15">
        <f t="shared" si="18"/>
        <v>3.6481113320079523</v>
      </c>
      <c r="W82" s="15"/>
      <c r="X82" s="15"/>
      <c r="Y82" s="15">
        <f>VLOOKUP(A:A,[1]TDSheet!$A:$Z,26,0)</f>
        <v>447.8</v>
      </c>
      <c r="Z82" s="15">
        <f>VLOOKUP(A:A,[1]TDSheet!$A:$AA,27,0)</f>
        <v>531</v>
      </c>
      <c r="AA82" s="15">
        <f>VLOOKUP(A:A,[1]TDSheet!$A:$S,19,0)</f>
        <v>498.8</v>
      </c>
      <c r="AB82" s="15">
        <f>VLOOKUP(A:A,[3]TDSheet!$A:$D,4,0)</f>
        <v>845</v>
      </c>
      <c r="AC82" s="15" t="str">
        <f>VLOOKUP(A:A,[1]TDSheet!$A:$AC,29,0)</f>
        <v>м-400</v>
      </c>
      <c r="AD82" s="15" t="e">
        <f>VLOOKUP(A:A,[1]TDSheet!$A:$AD,30,0)</f>
        <v>#N/A</v>
      </c>
      <c r="AE82" s="15">
        <f t="shared" si="19"/>
        <v>164</v>
      </c>
      <c r="AF82" s="15">
        <f t="shared" si="20"/>
        <v>-164</v>
      </c>
      <c r="AG82" s="15">
        <f t="shared" si="21"/>
        <v>491.99999999999994</v>
      </c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45</v>
      </c>
      <c r="D83" s="8">
        <v>125</v>
      </c>
      <c r="E83" s="8">
        <v>78</v>
      </c>
      <c r="F83" s="8">
        <v>88</v>
      </c>
      <c r="G83" s="1">
        <f>VLOOKUP(A:A,[1]TDSheet!$A:$G,7,0)</f>
        <v>0.5</v>
      </c>
      <c r="H83" s="1" t="e">
        <f>VLOOKUP(A:A,[1]TDSheet!$A:$H,8,0)</f>
        <v>#N/A</v>
      </c>
      <c r="I83" s="15">
        <f>VLOOKUP(A:A,[2]TDSheet!$A:$F,6,0)</f>
        <v>83</v>
      </c>
      <c r="J83" s="15">
        <f t="shared" si="15"/>
        <v>-5</v>
      </c>
      <c r="K83" s="15">
        <f>VLOOKUP(A:A,[1]TDSheet!$A:$Q,17,0)</f>
        <v>0</v>
      </c>
      <c r="L83" s="15">
        <f>VLOOKUP(A:A,[1]TDSheet!$A:$R,18,0)</f>
        <v>40</v>
      </c>
      <c r="M83" s="15">
        <f>VLOOKUP(A:A,[1]TDSheet!$A:$T,20,0)</f>
        <v>0</v>
      </c>
      <c r="N83" s="15"/>
      <c r="O83" s="15"/>
      <c r="P83" s="15"/>
      <c r="Q83" s="15"/>
      <c r="R83" s="17">
        <v>40</v>
      </c>
      <c r="S83" s="15">
        <f t="shared" si="16"/>
        <v>15.6</v>
      </c>
      <c r="T83" s="17"/>
      <c r="U83" s="20">
        <f t="shared" si="17"/>
        <v>10.76923076923077</v>
      </c>
      <c r="V83" s="15">
        <f t="shared" si="18"/>
        <v>5.6410256410256414</v>
      </c>
      <c r="W83" s="15"/>
      <c r="X83" s="15"/>
      <c r="Y83" s="15">
        <f>VLOOKUP(A:A,[1]TDSheet!$A:$Z,26,0)</f>
        <v>13.2</v>
      </c>
      <c r="Z83" s="15">
        <f>VLOOKUP(A:A,[1]TDSheet!$A:$AA,27,0)</f>
        <v>14.2</v>
      </c>
      <c r="AA83" s="15">
        <f>VLOOKUP(A:A,[1]TDSheet!$A:$S,19,0)</f>
        <v>15</v>
      </c>
      <c r="AB83" s="15">
        <f>VLOOKUP(A:A,[3]TDSheet!$A:$D,4,0)</f>
        <v>20</v>
      </c>
      <c r="AC83" s="15" t="str">
        <f>VLOOKUP(A:A,[1]TDSheet!$A:$AC,29,0)</f>
        <v>увел</v>
      </c>
      <c r="AD83" s="15" t="str">
        <f>VLOOKUP(A:A,[1]TDSheet!$A:$AD,30,0)</f>
        <v>костик</v>
      </c>
      <c r="AE83" s="15">
        <f t="shared" si="19"/>
        <v>0</v>
      </c>
      <c r="AF83" s="15">
        <f t="shared" si="20"/>
        <v>0</v>
      </c>
      <c r="AG83" s="15">
        <f t="shared" si="21"/>
        <v>20</v>
      </c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145</v>
      </c>
      <c r="D84" s="8">
        <v>162</v>
      </c>
      <c r="E84" s="8">
        <v>110</v>
      </c>
      <c r="F84" s="8">
        <v>195</v>
      </c>
      <c r="G84" s="1">
        <f>VLOOKUP(A:A,[1]TDSheet!$A:$G,7,0)</f>
        <v>0.41</v>
      </c>
      <c r="H84" s="1" t="e">
        <f>VLOOKUP(A:A,[1]TDSheet!$A:$H,8,0)</f>
        <v>#N/A</v>
      </c>
      <c r="I84" s="15">
        <f>VLOOKUP(A:A,[2]TDSheet!$A:$F,6,0)</f>
        <v>112</v>
      </c>
      <c r="J84" s="15">
        <f t="shared" si="15"/>
        <v>-2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7"/>
      <c r="S84" s="15">
        <f t="shared" si="16"/>
        <v>22</v>
      </c>
      <c r="T84" s="17"/>
      <c r="U84" s="20">
        <f t="shared" si="17"/>
        <v>8.8636363636363633</v>
      </c>
      <c r="V84" s="15">
        <f t="shared" si="18"/>
        <v>8.8636363636363633</v>
      </c>
      <c r="W84" s="15"/>
      <c r="X84" s="15"/>
      <c r="Y84" s="15">
        <f>VLOOKUP(A:A,[1]TDSheet!$A:$Z,26,0)</f>
        <v>29</v>
      </c>
      <c r="Z84" s="15">
        <f>VLOOKUP(A:A,[1]TDSheet!$A:$AA,27,0)</f>
        <v>35.6</v>
      </c>
      <c r="AA84" s="15">
        <f>VLOOKUP(A:A,[1]TDSheet!$A:$S,19,0)</f>
        <v>18</v>
      </c>
      <c r="AB84" s="15">
        <f>VLOOKUP(A:A,[3]TDSheet!$A:$D,4,0)</f>
        <v>40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9"/>
        <v>0</v>
      </c>
      <c r="AF84" s="15">
        <f t="shared" si="20"/>
        <v>0</v>
      </c>
      <c r="AG84" s="15">
        <f t="shared" si="21"/>
        <v>0</v>
      </c>
    </row>
    <row r="85" spans="1:33" s="1" customFormat="1" ht="11.1" customHeight="1" outlineLevel="1" x14ac:dyDescent="0.2">
      <c r="A85" s="7" t="s">
        <v>88</v>
      </c>
      <c r="B85" s="7" t="s">
        <v>8</v>
      </c>
      <c r="C85" s="8">
        <v>251</v>
      </c>
      <c r="D85" s="8">
        <v>359</v>
      </c>
      <c r="E85" s="8">
        <v>198</v>
      </c>
      <c r="F85" s="8">
        <v>404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216</v>
      </c>
      <c r="J85" s="15">
        <f t="shared" si="15"/>
        <v>-18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7"/>
      <c r="S85" s="15">
        <f t="shared" si="16"/>
        <v>39.6</v>
      </c>
      <c r="T85" s="17"/>
      <c r="U85" s="20">
        <f t="shared" si="17"/>
        <v>10.202020202020202</v>
      </c>
      <c r="V85" s="15">
        <f t="shared" si="18"/>
        <v>10.202020202020202</v>
      </c>
      <c r="W85" s="15"/>
      <c r="X85" s="15"/>
      <c r="Y85" s="15">
        <f>VLOOKUP(A:A,[1]TDSheet!$A:$Z,26,0)</f>
        <v>46.2</v>
      </c>
      <c r="Z85" s="15">
        <f>VLOOKUP(A:A,[1]TDSheet!$A:$AA,27,0)</f>
        <v>69.8</v>
      </c>
      <c r="AA85" s="15">
        <f>VLOOKUP(A:A,[1]TDSheet!$A:$S,19,0)</f>
        <v>36.4</v>
      </c>
      <c r="AB85" s="15">
        <f>VLOOKUP(A:A,[3]TDSheet!$A:$D,4,0)</f>
        <v>59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>
        <f t="shared" si="21"/>
        <v>0</v>
      </c>
    </row>
    <row r="86" spans="1:33" s="1" customFormat="1" ht="11.1" customHeight="1" outlineLevel="1" x14ac:dyDescent="0.2">
      <c r="A86" s="7" t="s">
        <v>89</v>
      </c>
      <c r="B86" s="7" t="s">
        <v>9</v>
      </c>
      <c r="C86" s="8">
        <v>199.566</v>
      </c>
      <c r="D86" s="8">
        <v>130.43700000000001</v>
      </c>
      <c r="E86" s="8">
        <v>210.19300000000001</v>
      </c>
      <c r="F86" s="8">
        <v>116.798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207.8</v>
      </c>
      <c r="J86" s="15">
        <f t="shared" si="15"/>
        <v>2.3930000000000007</v>
      </c>
      <c r="K86" s="15">
        <f>VLOOKUP(A:A,[1]TDSheet!$A:$Q,17,0)</f>
        <v>100</v>
      </c>
      <c r="L86" s="15">
        <f>VLOOKUP(A:A,[1]TDSheet!$A:$R,18,0)</f>
        <v>50</v>
      </c>
      <c r="M86" s="15">
        <f>VLOOKUP(A:A,[1]TDSheet!$A:$T,20,0)</f>
        <v>0</v>
      </c>
      <c r="N86" s="15"/>
      <c r="O86" s="15"/>
      <c r="P86" s="15"/>
      <c r="Q86" s="15"/>
      <c r="R86" s="17">
        <v>70</v>
      </c>
      <c r="S86" s="15">
        <f t="shared" si="16"/>
        <v>42.038600000000002</v>
      </c>
      <c r="T86" s="17">
        <v>80</v>
      </c>
      <c r="U86" s="20">
        <f t="shared" si="17"/>
        <v>9.9146498694057357</v>
      </c>
      <c r="V86" s="15">
        <f t="shared" si="18"/>
        <v>2.7783513247348863</v>
      </c>
      <c r="W86" s="15"/>
      <c r="X86" s="15"/>
      <c r="Y86" s="15">
        <f>VLOOKUP(A:A,[1]TDSheet!$A:$Z,26,0)</f>
        <v>21.951599999999999</v>
      </c>
      <c r="Z86" s="15">
        <f>VLOOKUP(A:A,[1]TDSheet!$A:$AA,27,0)</f>
        <v>35.243000000000002</v>
      </c>
      <c r="AA86" s="15">
        <f>VLOOKUP(A:A,[1]TDSheet!$A:$S,19,0)</f>
        <v>36.002200000000002</v>
      </c>
      <c r="AB86" s="15">
        <f>VLOOKUP(A:A,[3]TDSheet!$A:$D,4,0)</f>
        <v>25.815999999999999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9"/>
        <v>80</v>
      </c>
      <c r="AF86" s="15">
        <f t="shared" si="20"/>
        <v>0</v>
      </c>
      <c r="AG86" s="15">
        <f t="shared" si="21"/>
        <v>70</v>
      </c>
    </row>
    <row r="87" spans="1:33" s="1" customFormat="1" ht="11.1" customHeight="1" outlineLevel="1" x14ac:dyDescent="0.2">
      <c r="A87" s="7" t="s">
        <v>91</v>
      </c>
      <c r="B87" s="7" t="s">
        <v>8</v>
      </c>
      <c r="C87" s="8"/>
      <c r="D87" s="8">
        <v>496</v>
      </c>
      <c r="E87" s="8">
        <v>0</v>
      </c>
      <c r="F87" s="8">
        <v>496</v>
      </c>
      <c r="G87" s="14">
        <v>0</v>
      </c>
      <c r="H87" s="1" t="e">
        <f>VLOOKUP(A:A,[1]TDSheet!$A:$H,8,0)</f>
        <v>#N/A</v>
      </c>
      <c r="I87" s="15">
        <v>0</v>
      </c>
      <c r="J87" s="15">
        <f t="shared" si="15"/>
        <v>0</v>
      </c>
      <c r="K87" s="15">
        <v>0</v>
      </c>
      <c r="L87" s="15">
        <v>0</v>
      </c>
      <c r="M87" s="15">
        <v>0</v>
      </c>
      <c r="N87" s="15"/>
      <c r="O87" s="15"/>
      <c r="P87" s="15"/>
      <c r="Q87" s="15"/>
      <c r="R87" s="17"/>
      <c r="S87" s="15">
        <f t="shared" si="16"/>
        <v>0</v>
      </c>
      <c r="T87" s="17"/>
      <c r="U87" s="20" t="e">
        <f t="shared" si="17"/>
        <v>#DIV/0!</v>
      </c>
      <c r="V87" s="15" t="e">
        <f t="shared" si="18"/>
        <v>#DIV/0!</v>
      </c>
      <c r="W87" s="15"/>
      <c r="X87" s="15"/>
      <c r="Y87" s="15">
        <v>0</v>
      </c>
      <c r="Z87" s="15">
        <v>0</v>
      </c>
      <c r="AA87" s="15">
        <v>0</v>
      </c>
      <c r="AB87" s="15">
        <v>0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0</v>
      </c>
      <c r="AG87" s="15">
        <f t="shared" si="21"/>
        <v>0</v>
      </c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46.082000000000001</v>
      </c>
      <c r="D88" s="8">
        <v>50.186</v>
      </c>
      <c r="E88" s="21">
        <v>58.124000000000002</v>
      </c>
      <c r="F88" s="21">
        <v>37.957999999999998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60</v>
      </c>
      <c r="J88" s="15">
        <f t="shared" si="15"/>
        <v>-1.8759999999999977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7"/>
      <c r="S88" s="15">
        <f t="shared" si="16"/>
        <v>11.6248</v>
      </c>
      <c r="T88" s="17"/>
      <c r="U88" s="20">
        <f t="shared" si="17"/>
        <v>3.2652604775996141</v>
      </c>
      <c r="V88" s="15">
        <f t="shared" si="18"/>
        <v>3.2652604775996141</v>
      </c>
      <c r="W88" s="15"/>
      <c r="X88" s="15"/>
      <c r="Y88" s="15">
        <f>VLOOKUP(A:A,[1]TDSheet!$A:$Z,26,0)</f>
        <v>2.343</v>
      </c>
      <c r="Z88" s="15">
        <f>VLOOKUP(A:A,[1]TDSheet!$A:$AA,27,0)</f>
        <v>7.3230000000000004</v>
      </c>
      <c r="AA88" s="15">
        <f>VLOOKUP(A:A,[1]TDSheet!$A:$S,19,0)</f>
        <v>8.8824000000000005</v>
      </c>
      <c r="AB88" s="15">
        <f>VLOOKUP(A:A,[3]TDSheet!$A:$D,4,0)</f>
        <v>15.654999999999999</v>
      </c>
      <c r="AC88" s="15" t="str">
        <f>VLOOKUP(A:A,[1]TDSheet!$A:$AC,29,0)</f>
        <v>акция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0</v>
      </c>
      <c r="AG88" s="15">
        <f t="shared" si="21"/>
        <v>0</v>
      </c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48</v>
      </c>
      <c r="D89" s="8">
        <v>102</v>
      </c>
      <c r="E89" s="21">
        <v>22</v>
      </c>
      <c r="F89" s="21">
        <v>126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24</v>
      </c>
      <c r="J89" s="15">
        <f t="shared" si="15"/>
        <v>-2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7"/>
      <c r="S89" s="15">
        <f t="shared" si="16"/>
        <v>4.4000000000000004</v>
      </c>
      <c r="T89" s="17"/>
      <c r="U89" s="20">
        <f t="shared" si="17"/>
        <v>28.636363636363633</v>
      </c>
      <c r="V89" s="15">
        <f t="shared" si="18"/>
        <v>28.636363636363633</v>
      </c>
      <c r="W89" s="15"/>
      <c r="X89" s="15"/>
      <c r="Y89" s="15">
        <f>VLOOKUP(A:A,[1]TDSheet!$A:$Z,26,0)</f>
        <v>4</v>
      </c>
      <c r="Z89" s="15">
        <f>VLOOKUP(A:A,[1]TDSheet!$A:$AA,27,0)</f>
        <v>4.2</v>
      </c>
      <c r="AA89" s="15">
        <f>VLOOKUP(A:A,[1]TDSheet!$A:$S,19,0)</f>
        <v>4.5999999999999996</v>
      </c>
      <c r="AB89" s="15">
        <f>VLOOKUP(A:A,[3]TDSheet!$A:$D,4,0)</f>
        <v>5</v>
      </c>
      <c r="AC89" s="15" t="str">
        <f>VLOOKUP(A:A,[1]TDSheet!$A:$AC,29,0)</f>
        <v>акция</v>
      </c>
      <c r="AD89" s="15" t="e">
        <f>VLOOKUP(A:A,[1]TDSheet!$A:$AD,30,0)</f>
        <v>#N/A</v>
      </c>
      <c r="AE89" s="15">
        <f t="shared" si="19"/>
        <v>0</v>
      </c>
      <c r="AF89" s="15">
        <f t="shared" si="20"/>
        <v>0</v>
      </c>
      <c r="AG89" s="15">
        <f t="shared" si="21"/>
        <v>0</v>
      </c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750</v>
      </c>
      <c r="D90" s="8">
        <v>720</v>
      </c>
      <c r="E90" s="21">
        <v>842</v>
      </c>
      <c r="F90" s="21">
        <v>609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862</v>
      </c>
      <c r="J90" s="15">
        <f t="shared" si="15"/>
        <v>-20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7"/>
      <c r="S90" s="15">
        <f t="shared" si="16"/>
        <v>168.4</v>
      </c>
      <c r="T90" s="17"/>
      <c r="U90" s="20">
        <f t="shared" si="17"/>
        <v>3.6163895486935864</v>
      </c>
      <c r="V90" s="15">
        <f t="shared" si="18"/>
        <v>3.6163895486935864</v>
      </c>
      <c r="W90" s="15"/>
      <c r="X90" s="15"/>
      <c r="Y90" s="15">
        <f>VLOOKUP(A:A,[1]TDSheet!$A:$Z,26,0)</f>
        <v>162.19999999999999</v>
      </c>
      <c r="Z90" s="15">
        <f>VLOOKUP(A:A,[1]TDSheet!$A:$AA,27,0)</f>
        <v>176.2</v>
      </c>
      <c r="AA90" s="15">
        <f>VLOOKUP(A:A,[1]TDSheet!$A:$S,19,0)</f>
        <v>158.56400000000002</v>
      </c>
      <c r="AB90" s="15">
        <f>VLOOKUP(A:A,[3]TDSheet!$A:$D,4,0)</f>
        <v>191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0</v>
      </c>
      <c r="AG90" s="15">
        <f t="shared" si="21"/>
        <v>0</v>
      </c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119.008</v>
      </c>
      <c r="D91" s="8">
        <v>409.33800000000002</v>
      </c>
      <c r="E91" s="21">
        <v>364.952</v>
      </c>
      <c r="F91" s="21">
        <v>154.05600000000001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349</v>
      </c>
      <c r="J91" s="15">
        <f t="shared" si="15"/>
        <v>15.951999999999998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7"/>
      <c r="S91" s="15">
        <f t="shared" si="16"/>
        <v>72.990399999999994</v>
      </c>
      <c r="T91" s="17"/>
      <c r="U91" s="20">
        <f t="shared" si="17"/>
        <v>2.110633727175081</v>
      </c>
      <c r="V91" s="15">
        <f t="shared" si="18"/>
        <v>2.110633727175081</v>
      </c>
      <c r="W91" s="15"/>
      <c r="X91" s="15"/>
      <c r="Y91" s="15">
        <f>VLOOKUP(A:A,[1]TDSheet!$A:$Z,26,0)</f>
        <v>77.09</v>
      </c>
      <c r="Z91" s="15">
        <f>VLOOKUP(A:A,[1]TDSheet!$A:$AA,27,0)</f>
        <v>59.48</v>
      </c>
      <c r="AA91" s="15">
        <f>VLOOKUP(A:A,[1]TDSheet!$A:$S,19,0)</f>
        <v>60.285400000000003</v>
      </c>
      <c r="AB91" s="15">
        <f>VLOOKUP(A:A,[3]TDSheet!$A:$D,4,0)</f>
        <v>135.13399999999999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>
        <f t="shared" si="21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Uaer4</cp:lastModifiedBy>
  <dcterms:created xsi:type="dcterms:W3CDTF">2024-02-21T07:21:25Z</dcterms:created>
  <dcterms:modified xsi:type="dcterms:W3CDTF">2024-02-21T08:10:15Z</dcterms:modified>
</cp:coreProperties>
</file>